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b96fae790869d/Work/In_Development/"/>
    </mc:Choice>
  </mc:AlternateContent>
  <xr:revisionPtr revIDLastSave="317" documentId="8_{5DDAA872-0317-4736-8ACA-25C9A51E2F85}" xr6:coauthVersionLast="47" xr6:coauthVersionMax="47" xr10:uidLastSave="{E45E36EB-402E-4E6F-AB75-DE9397CD4F74}"/>
  <bookViews>
    <workbookView xWindow="28680" yWindow="-120" windowWidth="29040" windowHeight="17640" xr2:uid="{F79D1CFE-5077-4FFB-9719-F65DA0C3C360}"/>
  </bookViews>
  <sheets>
    <sheet name="LICENSE" sheetId="3" r:id="rId1"/>
    <sheet name="Single Angle" sheetId="4" r:id="rId2"/>
    <sheet name="L - Geometric Axis" sheetId="1" r:id="rId3"/>
    <sheet name="L - U Axis - Bu,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C3" i="1"/>
  <c r="C4" i="1"/>
  <c r="C5" i="1"/>
  <c r="C2" i="1"/>
  <c r="AA22" i="1"/>
  <c r="B7" i="4" l="1"/>
  <c r="M3" i="2"/>
  <c r="N3" i="2" s="1"/>
  <c r="A278" i="2"/>
  <c r="A279" i="2"/>
  <c r="A280" i="2"/>
  <c r="A281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5" i="2"/>
  <c r="B15" i="1"/>
  <c r="B16" i="1"/>
  <c r="C289" i="1"/>
  <c r="B198" i="1"/>
  <c r="F110" i="1"/>
  <c r="F111" i="1" s="1"/>
  <c r="C107" i="1"/>
  <c r="B107" i="1"/>
  <c r="B8" i="4" l="1"/>
  <c r="C8" i="1" s="1"/>
  <c r="C7" i="1"/>
  <c r="F109" i="1" s="1"/>
  <c r="M15" i="1"/>
  <c r="I15" i="1"/>
  <c r="K15" i="1"/>
  <c r="L15" i="1"/>
  <c r="J15" i="1"/>
  <c r="H15" i="1"/>
  <c r="M290" i="1"/>
  <c r="K290" i="1"/>
  <c r="J290" i="1"/>
  <c r="H290" i="1"/>
  <c r="I290" i="1"/>
  <c r="L290" i="1"/>
  <c r="C194" i="1"/>
  <c r="C186" i="1"/>
  <c r="C162" i="1"/>
  <c r="C154" i="1"/>
  <c r="C130" i="1"/>
  <c r="C122" i="1"/>
  <c r="B108" i="1"/>
  <c r="B194" i="1"/>
  <c r="B186" i="1"/>
  <c r="B178" i="1"/>
  <c r="B170" i="1"/>
  <c r="B162" i="1"/>
  <c r="B154" i="1"/>
  <c r="B146" i="1"/>
  <c r="B138" i="1"/>
  <c r="B130" i="1"/>
  <c r="B122" i="1"/>
  <c r="B114" i="1"/>
  <c r="C193" i="1"/>
  <c r="C185" i="1"/>
  <c r="C177" i="1"/>
  <c r="C169" i="1"/>
  <c r="C161" i="1"/>
  <c r="C153" i="1"/>
  <c r="C145" i="1"/>
  <c r="C137" i="1"/>
  <c r="C129" i="1"/>
  <c r="C121" i="1"/>
  <c r="C113" i="1"/>
  <c r="B142" i="1"/>
  <c r="B193" i="1"/>
  <c r="B185" i="1"/>
  <c r="B177" i="1"/>
  <c r="B169" i="1"/>
  <c r="B161" i="1"/>
  <c r="B153" i="1"/>
  <c r="B145" i="1"/>
  <c r="B137" i="1"/>
  <c r="B129" i="1"/>
  <c r="B121" i="1"/>
  <c r="B113" i="1"/>
  <c r="C192" i="1"/>
  <c r="C184" i="1"/>
  <c r="C176" i="1"/>
  <c r="C168" i="1"/>
  <c r="C160" i="1"/>
  <c r="C152" i="1"/>
  <c r="C144" i="1"/>
  <c r="C136" i="1"/>
  <c r="C128" i="1"/>
  <c r="C120" i="1"/>
  <c r="C112" i="1"/>
  <c r="C178" i="1"/>
  <c r="B192" i="1"/>
  <c r="B184" i="1"/>
  <c r="B176" i="1"/>
  <c r="B168" i="1"/>
  <c r="B160" i="1"/>
  <c r="B152" i="1"/>
  <c r="B144" i="1"/>
  <c r="B136" i="1"/>
  <c r="B128" i="1"/>
  <c r="B120" i="1"/>
  <c r="B112" i="1"/>
  <c r="C182" i="1"/>
  <c r="C174" i="1"/>
  <c r="C158" i="1"/>
  <c r="C126" i="1"/>
  <c r="B111" i="1"/>
  <c r="B174" i="1"/>
  <c r="B150" i="1"/>
  <c r="B118" i="1"/>
  <c r="C138" i="1"/>
  <c r="C191" i="1"/>
  <c r="C183" i="1"/>
  <c r="C175" i="1"/>
  <c r="C167" i="1"/>
  <c r="C159" i="1"/>
  <c r="C151" i="1"/>
  <c r="C143" i="1"/>
  <c r="C135" i="1"/>
  <c r="C127" i="1"/>
  <c r="C119" i="1"/>
  <c r="C142" i="1"/>
  <c r="B190" i="1"/>
  <c r="B166" i="1"/>
  <c r="B134" i="1"/>
  <c r="C146" i="1"/>
  <c r="B191" i="1"/>
  <c r="B183" i="1"/>
  <c r="B175" i="1"/>
  <c r="B167" i="1"/>
  <c r="B159" i="1"/>
  <c r="B151" i="1"/>
  <c r="B143" i="1"/>
  <c r="B135" i="1"/>
  <c r="B127" i="1"/>
  <c r="B119" i="1"/>
  <c r="C111" i="1"/>
  <c r="C190" i="1"/>
  <c r="C166" i="1"/>
  <c r="C150" i="1"/>
  <c r="C134" i="1"/>
  <c r="C118" i="1"/>
  <c r="B182" i="1"/>
  <c r="B158" i="1"/>
  <c r="B126" i="1"/>
  <c r="C170" i="1"/>
  <c r="C197" i="1"/>
  <c r="C189" i="1"/>
  <c r="C181" i="1"/>
  <c r="C173" i="1"/>
  <c r="C165" i="1"/>
  <c r="C157" i="1"/>
  <c r="C149" i="1"/>
  <c r="C141" i="1"/>
  <c r="C133" i="1"/>
  <c r="C125" i="1"/>
  <c r="C117" i="1"/>
  <c r="C110" i="1"/>
  <c r="B197" i="1"/>
  <c r="B189" i="1"/>
  <c r="B181" i="1"/>
  <c r="B173" i="1"/>
  <c r="B165" i="1"/>
  <c r="B157" i="1"/>
  <c r="B149" i="1"/>
  <c r="B141" i="1"/>
  <c r="B133" i="1"/>
  <c r="B125" i="1"/>
  <c r="B117" i="1"/>
  <c r="B110" i="1"/>
  <c r="B179" i="1"/>
  <c r="C114" i="1"/>
  <c r="C196" i="1"/>
  <c r="C188" i="1"/>
  <c r="C180" i="1"/>
  <c r="C172" i="1"/>
  <c r="C164" i="1"/>
  <c r="C156" i="1"/>
  <c r="C148" i="1"/>
  <c r="C140" i="1"/>
  <c r="C132" i="1"/>
  <c r="C124" i="1"/>
  <c r="C116" i="1"/>
  <c r="B171" i="1"/>
  <c r="B139" i="1"/>
  <c r="B115" i="1"/>
  <c r="B196" i="1"/>
  <c r="B188" i="1"/>
  <c r="B180" i="1"/>
  <c r="B172" i="1"/>
  <c r="B164" i="1"/>
  <c r="B156" i="1"/>
  <c r="B148" i="1"/>
  <c r="B140" i="1"/>
  <c r="B132" i="1"/>
  <c r="B124" i="1"/>
  <c r="B116" i="1"/>
  <c r="C109" i="1"/>
  <c r="B187" i="1"/>
  <c r="B163" i="1"/>
  <c r="B147" i="1"/>
  <c r="B131" i="1"/>
  <c r="C108" i="1"/>
  <c r="C195" i="1"/>
  <c r="C187" i="1"/>
  <c r="C179" i="1"/>
  <c r="C171" i="1"/>
  <c r="C163" i="1"/>
  <c r="C155" i="1"/>
  <c r="C147" i="1"/>
  <c r="C139" i="1"/>
  <c r="C131" i="1"/>
  <c r="C123" i="1"/>
  <c r="C115" i="1"/>
  <c r="B109" i="1"/>
  <c r="B195" i="1"/>
  <c r="B155" i="1"/>
  <c r="B123" i="1"/>
  <c r="I197" i="1" l="1"/>
  <c r="H108" i="1"/>
  <c r="K164" i="1"/>
  <c r="J163" i="1"/>
  <c r="J172" i="1"/>
  <c r="K173" i="1"/>
  <c r="M190" i="1"/>
  <c r="H190" i="1"/>
  <c r="L190" i="1"/>
  <c r="I189" i="1"/>
  <c r="M159" i="1"/>
  <c r="H159" i="1"/>
  <c r="I158" i="1"/>
  <c r="L159" i="1"/>
  <c r="H184" i="1"/>
  <c r="M184" i="1"/>
  <c r="I183" i="1"/>
  <c r="L184" i="1"/>
  <c r="J191" i="1"/>
  <c r="K192" i="1"/>
  <c r="L161" i="1"/>
  <c r="M161" i="1"/>
  <c r="H161" i="1"/>
  <c r="I160" i="1"/>
  <c r="J192" i="1"/>
  <c r="K193" i="1"/>
  <c r="J137" i="1"/>
  <c r="K138" i="1"/>
  <c r="I178" i="1"/>
  <c r="L179" i="1"/>
  <c r="M179" i="1"/>
  <c r="H179" i="1"/>
  <c r="I182" i="1"/>
  <c r="L183" i="1"/>
  <c r="H183" i="1"/>
  <c r="M183" i="1"/>
  <c r="L192" i="1"/>
  <c r="I191" i="1"/>
  <c r="M192" i="1"/>
  <c r="H192" i="1"/>
  <c r="K139" i="1"/>
  <c r="J138" i="1"/>
  <c r="H169" i="1"/>
  <c r="I168" i="1"/>
  <c r="L169" i="1"/>
  <c r="M169" i="1"/>
  <c r="L114" i="1"/>
  <c r="M114" i="1"/>
  <c r="H114" i="1"/>
  <c r="I113" i="1"/>
  <c r="J145" i="1"/>
  <c r="K146" i="1"/>
  <c r="M187" i="1"/>
  <c r="H187" i="1"/>
  <c r="I186" i="1"/>
  <c r="L187" i="1"/>
  <c r="M127" i="1"/>
  <c r="H127" i="1"/>
  <c r="I126" i="1"/>
  <c r="L127" i="1"/>
  <c r="J188" i="1"/>
  <c r="K189" i="1"/>
  <c r="J110" i="1"/>
  <c r="K111" i="1"/>
  <c r="K119" i="1"/>
  <c r="J118" i="1"/>
  <c r="J146" i="1"/>
  <c r="K147" i="1"/>
  <c r="I118" i="1"/>
  <c r="L119" i="1"/>
  <c r="M119" i="1"/>
  <c r="H119" i="1"/>
  <c r="L177" i="1"/>
  <c r="I176" i="1"/>
  <c r="M177" i="1"/>
  <c r="H177" i="1"/>
  <c r="M122" i="1"/>
  <c r="H122" i="1"/>
  <c r="I121" i="1"/>
  <c r="L122" i="1"/>
  <c r="J153" i="1"/>
  <c r="K154" i="1"/>
  <c r="I194" i="1"/>
  <c r="L195" i="1"/>
  <c r="M195" i="1"/>
  <c r="H195" i="1"/>
  <c r="K156" i="1"/>
  <c r="J155" i="1"/>
  <c r="I164" i="1"/>
  <c r="L165" i="1"/>
  <c r="H165" i="1"/>
  <c r="M165" i="1"/>
  <c r="I180" i="1"/>
  <c r="L181" i="1"/>
  <c r="H181" i="1"/>
  <c r="M181" i="1"/>
  <c r="J196" i="1"/>
  <c r="K197" i="1"/>
  <c r="K118" i="1"/>
  <c r="J117" i="1"/>
  <c r="K135" i="1"/>
  <c r="J134" i="1"/>
  <c r="M135" i="1"/>
  <c r="I134" i="1"/>
  <c r="L135" i="1"/>
  <c r="H135" i="1"/>
  <c r="I150" i="1"/>
  <c r="M151" i="1"/>
  <c r="L151" i="1"/>
  <c r="H151" i="1"/>
  <c r="H185" i="1"/>
  <c r="I184" i="1"/>
  <c r="L185" i="1"/>
  <c r="M185" i="1"/>
  <c r="L130" i="1"/>
  <c r="M130" i="1"/>
  <c r="H130" i="1"/>
  <c r="I129" i="1"/>
  <c r="J161" i="1"/>
  <c r="K162" i="1"/>
  <c r="L109" i="1"/>
  <c r="M109" i="1"/>
  <c r="H109" i="1"/>
  <c r="I108" i="1"/>
  <c r="L176" i="1"/>
  <c r="M176" i="1"/>
  <c r="H176" i="1"/>
  <c r="I175" i="1"/>
  <c r="M189" i="1"/>
  <c r="H189" i="1"/>
  <c r="I188" i="1"/>
  <c r="L189" i="1"/>
  <c r="J125" i="1"/>
  <c r="K126" i="1"/>
  <c r="K151" i="1"/>
  <c r="J150" i="1"/>
  <c r="I166" i="1"/>
  <c r="L167" i="1"/>
  <c r="M167" i="1"/>
  <c r="H167" i="1"/>
  <c r="M175" i="1"/>
  <c r="H175" i="1"/>
  <c r="I174" i="1"/>
  <c r="L175" i="1"/>
  <c r="L193" i="1"/>
  <c r="M193" i="1"/>
  <c r="H193" i="1"/>
  <c r="I192" i="1"/>
  <c r="M138" i="1"/>
  <c r="H138" i="1"/>
  <c r="I137" i="1"/>
  <c r="L138" i="1"/>
  <c r="K170" i="1"/>
  <c r="J169" i="1"/>
  <c r="J122" i="1"/>
  <c r="K123" i="1"/>
  <c r="H182" i="1"/>
  <c r="I181" i="1"/>
  <c r="L182" i="1"/>
  <c r="M182" i="1"/>
  <c r="M173" i="1"/>
  <c r="H173" i="1"/>
  <c r="L173" i="1"/>
  <c r="I172" i="1"/>
  <c r="I179" i="1"/>
  <c r="L180" i="1"/>
  <c r="M180" i="1"/>
  <c r="H180" i="1"/>
  <c r="K134" i="1"/>
  <c r="J133" i="1"/>
  <c r="K167" i="1"/>
  <c r="J166" i="1"/>
  <c r="M191" i="1"/>
  <c r="H191" i="1"/>
  <c r="I190" i="1"/>
  <c r="L191" i="1"/>
  <c r="L112" i="1"/>
  <c r="M112" i="1"/>
  <c r="H112" i="1"/>
  <c r="I111" i="1"/>
  <c r="J178" i="1"/>
  <c r="K179" i="1"/>
  <c r="L146" i="1"/>
  <c r="M146" i="1"/>
  <c r="H146" i="1"/>
  <c r="I145" i="1"/>
  <c r="J177" i="1"/>
  <c r="K178" i="1"/>
  <c r="K131" i="1"/>
  <c r="J130" i="1"/>
  <c r="M171" i="1"/>
  <c r="H171" i="1"/>
  <c r="I170" i="1"/>
  <c r="L171" i="1"/>
  <c r="J190" i="1"/>
  <c r="K191" i="1"/>
  <c r="J142" i="1"/>
  <c r="K143" i="1"/>
  <c r="J126" i="1"/>
  <c r="K127" i="1"/>
  <c r="J112" i="1"/>
  <c r="K113" i="1"/>
  <c r="M154" i="1"/>
  <c r="H154" i="1"/>
  <c r="I153" i="1"/>
  <c r="L154" i="1"/>
  <c r="K186" i="1"/>
  <c r="J185" i="1"/>
  <c r="J154" i="1"/>
  <c r="K155" i="1"/>
  <c r="J129" i="1"/>
  <c r="K130" i="1"/>
  <c r="K188" i="1"/>
  <c r="J187" i="1"/>
  <c r="I115" i="1"/>
  <c r="L116" i="1"/>
  <c r="M116" i="1"/>
  <c r="H116" i="1"/>
  <c r="M140" i="1"/>
  <c r="H140" i="1"/>
  <c r="I139" i="1"/>
  <c r="L140" i="1"/>
  <c r="H118" i="1"/>
  <c r="I117" i="1"/>
  <c r="L118" i="1"/>
  <c r="M118" i="1"/>
  <c r="K150" i="1"/>
  <c r="J149" i="1"/>
  <c r="J111" i="1"/>
  <c r="K112" i="1"/>
  <c r="K120" i="1"/>
  <c r="J119" i="1"/>
  <c r="J158" i="1"/>
  <c r="K159" i="1"/>
  <c r="K121" i="1"/>
  <c r="J120" i="1"/>
  <c r="L162" i="1"/>
  <c r="M162" i="1"/>
  <c r="H162" i="1"/>
  <c r="I161" i="1"/>
  <c r="J193" i="1"/>
  <c r="K194" i="1"/>
  <c r="K163" i="1"/>
  <c r="J162" i="1"/>
  <c r="I147" i="1"/>
  <c r="L148" i="1"/>
  <c r="M148" i="1"/>
  <c r="H148" i="1"/>
  <c r="I195" i="1"/>
  <c r="L196" i="1"/>
  <c r="M196" i="1"/>
  <c r="H196" i="1"/>
  <c r="I163" i="1"/>
  <c r="L164" i="1"/>
  <c r="M164" i="1"/>
  <c r="H164" i="1"/>
  <c r="M172" i="1"/>
  <c r="H172" i="1"/>
  <c r="I171" i="1"/>
  <c r="L172" i="1"/>
  <c r="L126" i="1"/>
  <c r="M126" i="1"/>
  <c r="H126" i="1"/>
  <c r="I125" i="1"/>
  <c r="J157" i="1"/>
  <c r="K158" i="1"/>
  <c r="H120" i="1"/>
  <c r="M120" i="1"/>
  <c r="I119" i="1"/>
  <c r="L120" i="1"/>
  <c r="J127" i="1"/>
  <c r="K128" i="1"/>
  <c r="J174" i="1"/>
  <c r="K175" i="1"/>
  <c r="J128" i="1"/>
  <c r="K129" i="1"/>
  <c r="M170" i="1"/>
  <c r="H170" i="1"/>
  <c r="I169" i="1"/>
  <c r="L170" i="1"/>
  <c r="I114" i="1"/>
  <c r="L115" i="1"/>
  <c r="M115" i="1"/>
  <c r="H115" i="1"/>
  <c r="K187" i="1"/>
  <c r="J186" i="1"/>
  <c r="K185" i="1"/>
  <c r="J184" i="1"/>
  <c r="K115" i="1"/>
  <c r="J114" i="1"/>
  <c r="M124" i="1"/>
  <c r="H124" i="1"/>
  <c r="I123" i="1"/>
  <c r="L124" i="1"/>
  <c r="J116" i="1"/>
  <c r="K117" i="1"/>
  <c r="I133" i="1"/>
  <c r="L134" i="1"/>
  <c r="H134" i="1"/>
  <c r="M134" i="1"/>
  <c r="K166" i="1"/>
  <c r="J165" i="1"/>
  <c r="L128" i="1"/>
  <c r="I127" i="1"/>
  <c r="M128" i="1"/>
  <c r="H128" i="1"/>
  <c r="K136" i="1"/>
  <c r="J135" i="1"/>
  <c r="K183" i="1"/>
  <c r="J182" i="1"/>
  <c r="K137" i="1"/>
  <c r="J136" i="1"/>
  <c r="L178" i="1"/>
  <c r="M178" i="1"/>
  <c r="H178" i="1"/>
  <c r="I177" i="1"/>
  <c r="M123" i="1"/>
  <c r="H123" i="1"/>
  <c r="I122" i="1"/>
  <c r="L123" i="1"/>
  <c r="K195" i="1"/>
  <c r="J194" i="1"/>
  <c r="H153" i="1"/>
  <c r="I152" i="1"/>
  <c r="L153" i="1"/>
  <c r="M153" i="1"/>
  <c r="K172" i="1"/>
  <c r="J171" i="1"/>
  <c r="I196" i="1"/>
  <c r="H197" i="1"/>
  <c r="L197" i="1"/>
  <c r="M197" i="1"/>
  <c r="M156" i="1"/>
  <c r="H156" i="1"/>
  <c r="I155" i="1"/>
  <c r="L156" i="1"/>
  <c r="J115" i="1"/>
  <c r="K116" i="1"/>
  <c r="J109" i="1"/>
  <c r="K110" i="1"/>
  <c r="J124" i="1"/>
  <c r="K125" i="1"/>
  <c r="M142" i="1"/>
  <c r="H142" i="1"/>
  <c r="I141" i="1"/>
  <c r="L142" i="1"/>
  <c r="J173" i="1"/>
  <c r="K174" i="1"/>
  <c r="H136" i="1"/>
  <c r="I135" i="1"/>
  <c r="L136" i="1"/>
  <c r="M136" i="1"/>
  <c r="J143" i="1"/>
  <c r="K144" i="1"/>
  <c r="L113" i="1"/>
  <c r="M113" i="1"/>
  <c r="H113" i="1"/>
  <c r="I112" i="1"/>
  <c r="J144" i="1"/>
  <c r="K145" i="1"/>
  <c r="M186" i="1"/>
  <c r="H186" i="1"/>
  <c r="I185" i="1"/>
  <c r="L186" i="1"/>
  <c r="I130" i="1"/>
  <c r="L131" i="1"/>
  <c r="M131" i="1"/>
  <c r="H131" i="1"/>
  <c r="J195" i="1"/>
  <c r="K196" i="1"/>
  <c r="I131" i="1"/>
  <c r="L132" i="1"/>
  <c r="M132" i="1"/>
  <c r="H132" i="1"/>
  <c r="M110" i="1"/>
  <c r="L110" i="1"/>
  <c r="H110" i="1"/>
  <c r="I109" i="1"/>
  <c r="K124" i="1"/>
  <c r="J123" i="1"/>
  <c r="I116" i="1"/>
  <c r="L117" i="1"/>
  <c r="M117" i="1"/>
  <c r="H117" i="1"/>
  <c r="J132" i="1"/>
  <c r="K133" i="1"/>
  <c r="I149" i="1"/>
  <c r="L150" i="1"/>
  <c r="H150" i="1"/>
  <c r="M150" i="1"/>
  <c r="K182" i="1"/>
  <c r="J181" i="1"/>
  <c r="L144" i="1"/>
  <c r="M144" i="1"/>
  <c r="H144" i="1"/>
  <c r="I143" i="1"/>
  <c r="K152" i="1"/>
  <c r="J151" i="1"/>
  <c r="H121" i="1"/>
  <c r="I120" i="1"/>
  <c r="L121" i="1"/>
  <c r="M121" i="1"/>
  <c r="K153" i="1"/>
  <c r="J152" i="1"/>
  <c r="L194" i="1"/>
  <c r="M194" i="1"/>
  <c r="H194" i="1"/>
  <c r="I193" i="1"/>
  <c r="M139" i="1"/>
  <c r="H139" i="1"/>
  <c r="I138" i="1"/>
  <c r="L139" i="1"/>
  <c r="I148" i="1"/>
  <c r="L149" i="1"/>
  <c r="M149" i="1"/>
  <c r="H149" i="1"/>
  <c r="J180" i="1"/>
  <c r="K181" i="1"/>
  <c r="J108" i="1"/>
  <c r="K108" i="1"/>
  <c r="K109" i="1"/>
  <c r="M188" i="1"/>
  <c r="H188" i="1"/>
  <c r="I187" i="1"/>
  <c r="L188" i="1"/>
  <c r="J131" i="1"/>
  <c r="K132" i="1"/>
  <c r="M125" i="1"/>
  <c r="L125" i="1"/>
  <c r="H125" i="1"/>
  <c r="I124" i="1"/>
  <c r="J140" i="1"/>
  <c r="K141" i="1"/>
  <c r="M158" i="1"/>
  <c r="L158" i="1"/>
  <c r="H158" i="1"/>
  <c r="I157" i="1"/>
  <c r="J189" i="1"/>
  <c r="K190" i="1"/>
  <c r="H152" i="1"/>
  <c r="I151" i="1"/>
  <c r="L152" i="1"/>
  <c r="M152" i="1"/>
  <c r="J159" i="1"/>
  <c r="K160" i="1"/>
  <c r="L129" i="1"/>
  <c r="I128" i="1"/>
  <c r="M129" i="1"/>
  <c r="H129" i="1"/>
  <c r="J160" i="1"/>
  <c r="K161" i="1"/>
  <c r="M143" i="1"/>
  <c r="H143" i="1"/>
  <c r="I142" i="1"/>
  <c r="L143" i="1"/>
  <c r="I146" i="1"/>
  <c r="L147" i="1"/>
  <c r="M147" i="1"/>
  <c r="H147" i="1"/>
  <c r="L108" i="1"/>
  <c r="J164" i="1"/>
  <c r="K165" i="1"/>
  <c r="N165" i="1" s="1"/>
  <c r="M157" i="1"/>
  <c r="H157" i="1"/>
  <c r="L157" i="1"/>
  <c r="I156" i="1"/>
  <c r="J141" i="1"/>
  <c r="K142" i="1"/>
  <c r="K140" i="1"/>
  <c r="J139" i="1"/>
  <c r="I132" i="1"/>
  <c r="H133" i="1"/>
  <c r="L133" i="1"/>
  <c r="M133" i="1"/>
  <c r="J148" i="1"/>
  <c r="K149" i="1"/>
  <c r="I165" i="1"/>
  <c r="H166" i="1"/>
  <c r="L166" i="1"/>
  <c r="M166" i="1"/>
  <c r="J197" i="1"/>
  <c r="L160" i="1"/>
  <c r="I159" i="1"/>
  <c r="M160" i="1"/>
  <c r="H160" i="1"/>
  <c r="K168" i="1"/>
  <c r="J167" i="1"/>
  <c r="H137" i="1"/>
  <c r="I136" i="1"/>
  <c r="L137" i="1"/>
  <c r="M137" i="1"/>
  <c r="K169" i="1"/>
  <c r="J168" i="1"/>
  <c r="J113" i="1"/>
  <c r="K114" i="1"/>
  <c r="N114" i="1" s="1"/>
  <c r="M155" i="1"/>
  <c r="H155" i="1"/>
  <c r="I154" i="1"/>
  <c r="L155" i="1"/>
  <c r="K184" i="1"/>
  <c r="J183" i="1"/>
  <c r="K180" i="1"/>
  <c r="N180" i="1" s="1"/>
  <c r="J179" i="1"/>
  <c r="M111" i="1"/>
  <c r="H111" i="1"/>
  <c r="I110" i="1"/>
  <c r="L111" i="1"/>
  <c r="J147" i="1"/>
  <c r="K148" i="1"/>
  <c r="M141" i="1"/>
  <c r="H141" i="1"/>
  <c r="L141" i="1"/>
  <c r="I140" i="1"/>
  <c r="J156" i="1"/>
  <c r="K157" i="1"/>
  <c r="L174" i="1"/>
  <c r="M174" i="1"/>
  <c r="H174" i="1"/>
  <c r="I173" i="1"/>
  <c r="K171" i="1"/>
  <c r="J170" i="1"/>
  <c r="H168" i="1"/>
  <c r="I167" i="1"/>
  <c r="L168" i="1"/>
  <c r="M168" i="1"/>
  <c r="J175" i="1"/>
  <c r="K176" i="1"/>
  <c r="L145" i="1"/>
  <c r="M145" i="1"/>
  <c r="H145" i="1"/>
  <c r="I144" i="1"/>
  <c r="J176" i="1"/>
  <c r="K177" i="1"/>
  <c r="K122" i="1"/>
  <c r="J121" i="1"/>
  <c r="I162" i="1"/>
  <c r="L163" i="1"/>
  <c r="M163" i="1"/>
  <c r="H163" i="1"/>
  <c r="M108" i="1"/>
  <c r="N15" i="1"/>
  <c r="N290" i="1"/>
  <c r="C16" i="1"/>
  <c r="F17" i="1"/>
  <c r="F18" i="1"/>
  <c r="F201" i="1"/>
  <c r="F19" i="1"/>
  <c r="F200" i="1"/>
  <c r="C198" i="1"/>
  <c r="F202" i="1"/>
  <c r="N140" i="1" l="1"/>
  <c r="N181" i="1"/>
  <c r="N179" i="1"/>
  <c r="N183" i="1"/>
  <c r="N184" i="1"/>
  <c r="N190" i="1"/>
  <c r="N177" i="1"/>
  <c r="N115" i="1"/>
  <c r="N167" i="1"/>
  <c r="N127" i="1"/>
  <c r="N109" i="1"/>
  <c r="N141" i="1"/>
  <c r="N176" i="1"/>
  <c r="N169" i="1"/>
  <c r="N122" i="1"/>
  <c r="N142" i="1"/>
  <c r="N130" i="1"/>
  <c r="N196" i="1"/>
  <c r="N195" i="1"/>
  <c r="N133" i="1"/>
  <c r="N144" i="1"/>
  <c r="N116" i="1"/>
  <c r="N175" i="1"/>
  <c r="N155" i="1"/>
  <c r="N154" i="1"/>
  <c r="N119" i="1"/>
  <c r="N128" i="1"/>
  <c r="N189" i="1"/>
  <c r="N148" i="1"/>
  <c r="N187" i="1"/>
  <c r="N149" i="1"/>
  <c r="N124" i="1"/>
  <c r="N159" i="1"/>
  <c r="N113" i="1"/>
  <c r="N132" i="1"/>
  <c r="N171" i="1"/>
  <c r="N182" i="1"/>
  <c r="N172" i="1"/>
  <c r="N161" i="1"/>
  <c r="N153" i="1"/>
  <c r="N194" i="1"/>
  <c r="N197" i="1"/>
  <c r="N111" i="1"/>
  <c r="N185" i="1"/>
  <c r="N186" i="1"/>
  <c r="N160" i="1"/>
  <c r="N152" i="1"/>
  <c r="N166" i="1"/>
  <c r="N131" i="1"/>
  <c r="N174" i="1"/>
  <c r="N178" i="1"/>
  <c r="N123" i="1"/>
  <c r="N138" i="1"/>
  <c r="N121" i="1"/>
  <c r="N158" i="1"/>
  <c r="N193" i="1"/>
  <c r="N134" i="1"/>
  <c r="N170" i="1"/>
  <c r="N139" i="1"/>
  <c r="N145" i="1"/>
  <c r="N117" i="1"/>
  <c r="N162" i="1"/>
  <c r="H16" i="1"/>
  <c r="M16" i="1"/>
  <c r="I16" i="1"/>
  <c r="K16" i="1"/>
  <c r="J16" i="1"/>
  <c r="L16" i="1"/>
  <c r="N137" i="1"/>
  <c r="N120" i="1"/>
  <c r="N151" i="1"/>
  <c r="N156" i="1"/>
  <c r="N168" i="1"/>
  <c r="N125" i="1"/>
  <c r="N112" i="1"/>
  <c r="N143" i="1"/>
  <c r="N126" i="1"/>
  <c r="N173" i="1"/>
  <c r="N188" i="1"/>
  <c r="N135" i="1"/>
  <c r="N108" i="1"/>
  <c r="N110" i="1"/>
  <c r="N129" i="1"/>
  <c r="N191" i="1"/>
  <c r="N147" i="1"/>
  <c r="N146" i="1"/>
  <c r="N192" i="1"/>
  <c r="N157" i="1"/>
  <c r="N136" i="1"/>
  <c r="N163" i="1"/>
  <c r="N150" i="1"/>
  <c r="N118" i="1"/>
  <c r="N164" i="1"/>
  <c r="I198" i="1"/>
  <c r="M198" i="1"/>
  <c r="L198" i="1"/>
  <c r="H198" i="1"/>
  <c r="J198" i="1"/>
  <c r="K198" i="1"/>
  <c r="B17" i="1"/>
  <c r="C18" i="1"/>
  <c r="B18" i="1"/>
  <c r="C17" i="1"/>
  <c r="B76" i="1"/>
  <c r="B60" i="1"/>
  <c r="B44" i="1"/>
  <c r="B20" i="1"/>
  <c r="C99" i="1"/>
  <c r="C91" i="1"/>
  <c r="C83" i="1"/>
  <c r="C75" i="1"/>
  <c r="C67" i="1"/>
  <c r="C59" i="1"/>
  <c r="C51" i="1"/>
  <c r="C43" i="1"/>
  <c r="C35" i="1"/>
  <c r="C27" i="1"/>
  <c r="B99" i="1"/>
  <c r="B91" i="1"/>
  <c r="B83" i="1"/>
  <c r="B75" i="1"/>
  <c r="B67" i="1"/>
  <c r="B59" i="1"/>
  <c r="B51" i="1"/>
  <c r="B43" i="1"/>
  <c r="B35" i="1"/>
  <c r="B27" i="1"/>
  <c r="C19" i="1"/>
  <c r="B28" i="1"/>
  <c r="B68" i="1"/>
  <c r="C106" i="1"/>
  <c r="C98" i="1"/>
  <c r="C90" i="1"/>
  <c r="C82" i="1"/>
  <c r="C74" i="1"/>
  <c r="C66" i="1"/>
  <c r="C58" i="1"/>
  <c r="C50" i="1"/>
  <c r="C42" i="1"/>
  <c r="C34" i="1"/>
  <c r="C26" i="1"/>
  <c r="B19" i="1"/>
  <c r="B106" i="1"/>
  <c r="B98" i="1"/>
  <c r="B90" i="1"/>
  <c r="B82" i="1"/>
  <c r="B74" i="1"/>
  <c r="B66" i="1"/>
  <c r="B58" i="1"/>
  <c r="B50" i="1"/>
  <c r="B42" i="1"/>
  <c r="B34" i="1"/>
  <c r="B26" i="1"/>
  <c r="C105" i="1"/>
  <c r="C97" i="1"/>
  <c r="C89" i="1"/>
  <c r="C81" i="1"/>
  <c r="C73" i="1"/>
  <c r="C65" i="1"/>
  <c r="C57" i="1"/>
  <c r="C49" i="1"/>
  <c r="C41" i="1"/>
  <c r="C33" i="1"/>
  <c r="C25" i="1"/>
  <c r="B96" i="1"/>
  <c r="B80" i="1"/>
  <c r="B64" i="1"/>
  <c r="B48" i="1"/>
  <c r="B24" i="1"/>
  <c r="C95" i="1"/>
  <c r="C87" i="1"/>
  <c r="C63" i="1"/>
  <c r="C39" i="1"/>
  <c r="B105" i="1"/>
  <c r="B97" i="1"/>
  <c r="B89" i="1"/>
  <c r="B81" i="1"/>
  <c r="B73" i="1"/>
  <c r="B65" i="1"/>
  <c r="B57" i="1"/>
  <c r="B49" i="1"/>
  <c r="B41" i="1"/>
  <c r="B33" i="1"/>
  <c r="B25" i="1"/>
  <c r="B88" i="1"/>
  <c r="B40" i="1"/>
  <c r="C55" i="1"/>
  <c r="C104" i="1"/>
  <c r="C96" i="1"/>
  <c r="C88" i="1"/>
  <c r="C80" i="1"/>
  <c r="C72" i="1"/>
  <c r="C64" i="1"/>
  <c r="C56" i="1"/>
  <c r="C48" i="1"/>
  <c r="C40" i="1"/>
  <c r="C32" i="1"/>
  <c r="C24" i="1"/>
  <c r="B104" i="1"/>
  <c r="B72" i="1"/>
  <c r="B56" i="1"/>
  <c r="B32" i="1"/>
  <c r="C103" i="1"/>
  <c r="C71" i="1"/>
  <c r="C47" i="1"/>
  <c r="C31" i="1"/>
  <c r="C23" i="1"/>
  <c r="C79" i="1"/>
  <c r="B103" i="1"/>
  <c r="B95" i="1"/>
  <c r="B87" i="1"/>
  <c r="B79" i="1"/>
  <c r="B71" i="1"/>
  <c r="B63" i="1"/>
  <c r="B55" i="1"/>
  <c r="B47" i="1"/>
  <c r="B39" i="1"/>
  <c r="B31" i="1"/>
  <c r="B23" i="1"/>
  <c r="C102" i="1"/>
  <c r="C94" i="1"/>
  <c r="C86" i="1"/>
  <c r="C78" i="1"/>
  <c r="C70" i="1"/>
  <c r="C62" i="1"/>
  <c r="C54" i="1"/>
  <c r="C46" i="1"/>
  <c r="C38" i="1"/>
  <c r="C30" i="1"/>
  <c r="C22" i="1"/>
  <c r="B36" i="1"/>
  <c r="B92" i="1"/>
  <c r="B102" i="1"/>
  <c r="B94" i="1"/>
  <c r="B86" i="1"/>
  <c r="B78" i="1"/>
  <c r="B70" i="1"/>
  <c r="B62" i="1"/>
  <c r="B54" i="1"/>
  <c r="B46" i="1"/>
  <c r="B38" i="1"/>
  <c r="B30" i="1"/>
  <c r="B22" i="1"/>
  <c r="C100" i="1"/>
  <c r="C76" i="1"/>
  <c r="C60" i="1"/>
  <c r="C36" i="1"/>
  <c r="C20" i="1"/>
  <c r="B52" i="1"/>
  <c r="C101" i="1"/>
  <c r="C93" i="1"/>
  <c r="C85" i="1"/>
  <c r="C77" i="1"/>
  <c r="C69" i="1"/>
  <c r="C61" i="1"/>
  <c r="C53" i="1"/>
  <c r="C45" i="1"/>
  <c r="C37" i="1"/>
  <c r="C29" i="1"/>
  <c r="C21" i="1"/>
  <c r="B37" i="1"/>
  <c r="C84" i="1"/>
  <c r="C52" i="1"/>
  <c r="C28" i="1"/>
  <c r="B84" i="1"/>
  <c r="B101" i="1"/>
  <c r="B93" i="1"/>
  <c r="B85" i="1"/>
  <c r="B77" i="1"/>
  <c r="B69" i="1"/>
  <c r="B61" i="1"/>
  <c r="B53" i="1"/>
  <c r="B45" i="1"/>
  <c r="B29" i="1"/>
  <c r="B21" i="1"/>
  <c r="C92" i="1"/>
  <c r="C68" i="1"/>
  <c r="C44" i="1"/>
  <c r="B100" i="1"/>
  <c r="B249" i="1"/>
  <c r="B241" i="1"/>
  <c r="B233" i="1"/>
  <c r="B225" i="1"/>
  <c r="B217" i="1"/>
  <c r="B209" i="1"/>
  <c r="C288" i="1"/>
  <c r="C280" i="1"/>
  <c r="C272" i="1"/>
  <c r="C264" i="1"/>
  <c r="C256" i="1"/>
  <c r="C248" i="1"/>
  <c r="C240" i="1"/>
  <c r="C232" i="1"/>
  <c r="C224" i="1"/>
  <c r="C216" i="1"/>
  <c r="C208" i="1"/>
  <c r="C201" i="1"/>
  <c r="B288" i="1"/>
  <c r="B280" i="1"/>
  <c r="B272" i="1"/>
  <c r="B264" i="1"/>
  <c r="B256" i="1"/>
  <c r="B248" i="1"/>
  <c r="B240" i="1"/>
  <c r="B232" i="1"/>
  <c r="B224" i="1"/>
  <c r="B216" i="1"/>
  <c r="B208" i="1"/>
  <c r="B201" i="1"/>
  <c r="C287" i="1"/>
  <c r="C279" i="1"/>
  <c r="C271" i="1"/>
  <c r="C263" i="1"/>
  <c r="C255" i="1"/>
  <c r="C247" i="1"/>
  <c r="C239" i="1"/>
  <c r="C231" i="1"/>
  <c r="C223" i="1"/>
  <c r="C215" i="1"/>
  <c r="C207" i="1"/>
  <c r="B287" i="1"/>
  <c r="B279" i="1"/>
  <c r="B271" i="1"/>
  <c r="B263" i="1"/>
  <c r="B255" i="1"/>
  <c r="B247" i="1"/>
  <c r="B239" i="1"/>
  <c r="B231" i="1"/>
  <c r="B223" i="1"/>
  <c r="B215" i="1"/>
  <c r="B207" i="1"/>
  <c r="C200" i="1"/>
  <c r="C260" i="1"/>
  <c r="C286" i="1"/>
  <c r="C278" i="1"/>
  <c r="C270" i="1"/>
  <c r="C262" i="1"/>
  <c r="C254" i="1"/>
  <c r="C246" i="1"/>
  <c r="C238" i="1"/>
  <c r="C230" i="1"/>
  <c r="C222" i="1"/>
  <c r="C214" i="1"/>
  <c r="C206" i="1"/>
  <c r="B200" i="1"/>
  <c r="B269" i="1"/>
  <c r="B261" i="1"/>
  <c r="B253" i="1"/>
  <c r="B237" i="1"/>
  <c r="B229" i="1"/>
  <c r="B221" i="1"/>
  <c r="C276" i="1"/>
  <c r="C252" i="1"/>
  <c r="C236" i="1"/>
  <c r="C220" i="1"/>
  <c r="B286" i="1"/>
  <c r="B278" i="1"/>
  <c r="B270" i="1"/>
  <c r="B262" i="1"/>
  <c r="B254" i="1"/>
  <c r="B246" i="1"/>
  <c r="B238" i="1"/>
  <c r="B230" i="1"/>
  <c r="B222" i="1"/>
  <c r="B214" i="1"/>
  <c r="B206" i="1"/>
  <c r="C199" i="1"/>
  <c r="B277" i="1"/>
  <c r="B205" i="1"/>
  <c r="C284" i="1"/>
  <c r="C244" i="1"/>
  <c r="C212" i="1"/>
  <c r="C285" i="1"/>
  <c r="C277" i="1"/>
  <c r="C269" i="1"/>
  <c r="C261" i="1"/>
  <c r="C253" i="1"/>
  <c r="C245" i="1"/>
  <c r="C237" i="1"/>
  <c r="C229" i="1"/>
  <c r="C221" i="1"/>
  <c r="C213" i="1"/>
  <c r="C205" i="1"/>
  <c r="B199" i="1"/>
  <c r="B285" i="1"/>
  <c r="B245" i="1"/>
  <c r="B213" i="1"/>
  <c r="C268" i="1"/>
  <c r="C228" i="1"/>
  <c r="C204" i="1"/>
  <c r="B284" i="1"/>
  <c r="B276" i="1"/>
  <c r="B268" i="1"/>
  <c r="B260" i="1"/>
  <c r="B252" i="1"/>
  <c r="B244" i="1"/>
  <c r="B236" i="1"/>
  <c r="B228" i="1"/>
  <c r="B220" i="1"/>
  <c r="B212" i="1"/>
  <c r="B204" i="1"/>
  <c r="C283" i="1"/>
  <c r="C275" i="1"/>
  <c r="C267" i="1"/>
  <c r="C259" i="1"/>
  <c r="C251" i="1"/>
  <c r="C243" i="1"/>
  <c r="C235" i="1"/>
  <c r="C227" i="1"/>
  <c r="C219" i="1"/>
  <c r="C211" i="1"/>
  <c r="C203" i="1"/>
  <c r="B257" i="1"/>
  <c r="B283" i="1"/>
  <c r="B275" i="1"/>
  <c r="B267" i="1"/>
  <c r="B259" i="1"/>
  <c r="B251" i="1"/>
  <c r="B243" i="1"/>
  <c r="B235" i="1"/>
  <c r="B227" i="1"/>
  <c r="B219" i="1"/>
  <c r="B211" i="1"/>
  <c r="B203" i="1"/>
  <c r="B210" i="1"/>
  <c r="C265" i="1"/>
  <c r="C241" i="1"/>
  <c r="C209" i="1"/>
  <c r="B265" i="1"/>
  <c r="C282" i="1"/>
  <c r="C274" i="1"/>
  <c r="C266" i="1"/>
  <c r="C258" i="1"/>
  <c r="C250" i="1"/>
  <c r="C242" i="1"/>
  <c r="C234" i="1"/>
  <c r="C226" i="1"/>
  <c r="C218" i="1"/>
  <c r="C210" i="1"/>
  <c r="B218" i="1"/>
  <c r="C281" i="1"/>
  <c r="C257" i="1"/>
  <c r="C233" i="1"/>
  <c r="C217" i="1"/>
  <c r="B202" i="1"/>
  <c r="B281" i="1"/>
  <c r="B282" i="1"/>
  <c r="B274" i="1"/>
  <c r="B266" i="1"/>
  <c r="B258" i="1"/>
  <c r="B250" i="1"/>
  <c r="B242" i="1"/>
  <c r="B234" i="1"/>
  <c r="B226" i="1"/>
  <c r="C202" i="1"/>
  <c r="C273" i="1"/>
  <c r="C249" i="1"/>
  <c r="C225" i="1"/>
  <c r="B273" i="1"/>
  <c r="Z27" i="1" l="1"/>
  <c r="Z28" i="1"/>
  <c r="AA23" i="1"/>
  <c r="R23" i="1" a="1"/>
  <c r="R23" i="1" s="1"/>
  <c r="S23" i="1" s="1"/>
  <c r="N16" i="1"/>
  <c r="I61" i="1"/>
  <c r="K62" i="1"/>
  <c r="M62" i="1"/>
  <c r="H62" i="1"/>
  <c r="J62" i="1"/>
  <c r="L62" i="1"/>
  <c r="L78" i="1"/>
  <c r="I77" i="1"/>
  <c r="K78" i="1"/>
  <c r="M78" i="1"/>
  <c r="H78" i="1"/>
  <c r="J78" i="1"/>
  <c r="M71" i="1"/>
  <c r="H71" i="1"/>
  <c r="J71" i="1"/>
  <c r="L71" i="1"/>
  <c r="I70" i="1"/>
  <c r="K71" i="1"/>
  <c r="L44" i="1"/>
  <c r="K44" i="1"/>
  <c r="M44" i="1"/>
  <c r="H44" i="1"/>
  <c r="J44" i="1"/>
  <c r="I43" i="1"/>
  <c r="H86" i="1"/>
  <c r="J86" i="1"/>
  <c r="L86" i="1"/>
  <c r="K86" i="1"/>
  <c r="I85" i="1"/>
  <c r="M86" i="1"/>
  <c r="J79" i="1"/>
  <c r="I78" i="1"/>
  <c r="M79" i="1"/>
  <c r="K79" i="1"/>
  <c r="H79" i="1"/>
  <c r="L79" i="1"/>
  <c r="M52" i="1"/>
  <c r="H52" i="1"/>
  <c r="J52" i="1"/>
  <c r="L52" i="1"/>
  <c r="I51" i="1"/>
  <c r="K52" i="1"/>
  <c r="K87" i="1"/>
  <c r="M87" i="1"/>
  <c r="H87" i="1"/>
  <c r="J87" i="1"/>
  <c r="L87" i="1"/>
  <c r="I86" i="1"/>
  <c r="M24" i="1"/>
  <c r="H24" i="1"/>
  <c r="J24" i="1"/>
  <c r="L24" i="1"/>
  <c r="I23" i="1"/>
  <c r="K24" i="1"/>
  <c r="L60" i="1"/>
  <c r="K60" i="1"/>
  <c r="M60" i="1"/>
  <c r="H60" i="1"/>
  <c r="J60" i="1"/>
  <c r="I59" i="1"/>
  <c r="K21" i="1"/>
  <c r="M21" i="1"/>
  <c r="H21" i="1"/>
  <c r="J21" i="1"/>
  <c r="I20" i="1"/>
  <c r="L21" i="1"/>
  <c r="K102" i="1"/>
  <c r="H102" i="1"/>
  <c r="J102" i="1"/>
  <c r="L102" i="1"/>
  <c r="I101" i="1"/>
  <c r="M102" i="1"/>
  <c r="J95" i="1"/>
  <c r="I94" i="1"/>
  <c r="M95" i="1"/>
  <c r="K95" i="1"/>
  <c r="H95" i="1"/>
  <c r="L95" i="1"/>
  <c r="H32" i="1"/>
  <c r="L32" i="1"/>
  <c r="I31" i="1"/>
  <c r="K32" i="1"/>
  <c r="J32" i="1"/>
  <c r="M32" i="1"/>
  <c r="H33" i="1"/>
  <c r="L33" i="1"/>
  <c r="K33" i="1"/>
  <c r="I32" i="1"/>
  <c r="M33" i="1"/>
  <c r="J33" i="1"/>
  <c r="I40" i="1"/>
  <c r="K41" i="1"/>
  <c r="M41" i="1"/>
  <c r="H41" i="1"/>
  <c r="J41" i="1"/>
  <c r="L41" i="1"/>
  <c r="H68" i="1"/>
  <c r="J68" i="1"/>
  <c r="L68" i="1"/>
  <c r="I67" i="1"/>
  <c r="K68" i="1"/>
  <c r="M68" i="1"/>
  <c r="L45" i="1"/>
  <c r="I44" i="1"/>
  <c r="K45" i="1"/>
  <c r="M45" i="1"/>
  <c r="J45" i="1"/>
  <c r="H45" i="1"/>
  <c r="K53" i="1"/>
  <c r="H53" i="1"/>
  <c r="J53" i="1"/>
  <c r="L53" i="1"/>
  <c r="I52" i="1"/>
  <c r="M53" i="1"/>
  <c r="I88" i="1"/>
  <c r="K89" i="1"/>
  <c r="M89" i="1"/>
  <c r="H89" i="1"/>
  <c r="J89" i="1"/>
  <c r="L89" i="1"/>
  <c r="I60" i="1"/>
  <c r="K61" i="1"/>
  <c r="M61" i="1"/>
  <c r="J61" i="1"/>
  <c r="L61" i="1"/>
  <c r="H61" i="1"/>
  <c r="L93" i="1"/>
  <c r="I92" i="1"/>
  <c r="K93" i="1"/>
  <c r="M93" i="1"/>
  <c r="J93" i="1"/>
  <c r="H93" i="1"/>
  <c r="H48" i="1"/>
  <c r="J48" i="1"/>
  <c r="L48" i="1"/>
  <c r="I47" i="1"/>
  <c r="K48" i="1"/>
  <c r="M48" i="1"/>
  <c r="I72" i="1"/>
  <c r="K73" i="1"/>
  <c r="M73" i="1"/>
  <c r="H73" i="1"/>
  <c r="J73" i="1"/>
  <c r="L73" i="1"/>
  <c r="I25" i="1"/>
  <c r="K26" i="1"/>
  <c r="M26" i="1"/>
  <c r="J26" i="1"/>
  <c r="H26" i="1"/>
  <c r="L26" i="1"/>
  <c r="J49" i="1"/>
  <c r="L49" i="1"/>
  <c r="I48" i="1"/>
  <c r="K49" i="1"/>
  <c r="M49" i="1"/>
  <c r="H49" i="1"/>
  <c r="M35" i="1"/>
  <c r="J35" i="1"/>
  <c r="L35" i="1"/>
  <c r="I34" i="1"/>
  <c r="K35" i="1"/>
  <c r="H35" i="1"/>
  <c r="H84" i="1"/>
  <c r="J84" i="1"/>
  <c r="L84" i="1"/>
  <c r="I83" i="1"/>
  <c r="M84" i="1"/>
  <c r="K84" i="1"/>
  <c r="I76" i="1"/>
  <c r="K77" i="1"/>
  <c r="M77" i="1"/>
  <c r="J77" i="1"/>
  <c r="L77" i="1"/>
  <c r="H77" i="1"/>
  <c r="I93" i="1"/>
  <c r="K94" i="1"/>
  <c r="M94" i="1"/>
  <c r="H94" i="1"/>
  <c r="L94" i="1"/>
  <c r="J94" i="1"/>
  <c r="M103" i="1"/>
  <c r="H103" i="1"/>
  <c r="J103" i="1"/>
  <c r="L103" i="1"/>
  <c r="I102" i="1"/>
  <c r="K103" i="1"/>
  <c r="I56" i="1"/>
  <c r="K57" i="1"/>
  <c r="M57" i="1"/>
  <c r="H57" i="1"/>
  <c r="J57" i="1"/>
  <c r="L57" i="1"/>
  <c r="K27" i="1"/>
  <c r="M27" i="1"/>
  <c r="J27" i="1"/>
  <c r="H27" i="1"/>
  <c r="I26" i="1"/>
  <c r="L27" i="1"/>
  <c r="K101" i="1"/>
  <c r="H101" i="1"/>
  <c r="J101" i="1"/>
  <c r="I100" i="1"/>
  <c r="L101" i="1"/>
  <c r="M101" i="1"/>
  <c r="K37" i="1"/>
  <c r="H37" i="1"/>
  <c r="J37" i="1"/>
  <c r="L37" i="1"/>
  <c r="I36" i="1"/>
  <c r="M37" i="1"/>
  <c r="M56" i="1"/>
  <c r="H56" i="1"/>
  <c r="J56" i="1"/>
  <c r="L56" i="1"/>
  <c r="I55" i="1"/>
  <c r="K56" i="1"/>
  <c r="I104" i="1"/>
  <c r="K105" i="1"/>
  <c r="M105" i="1"/>
  <c r="H105" i="1"/>
  <c r="J105" i="1"/>
  <c r="L105" i="1"/>
  <c r="L34" i="1"/>
  <c r="I33" i="1"/>
  <c r="M34" i="1"/>
  <c r="H34" i="1"/>
  <c r="K34" i="1"/>
  <c r="J34" i="1"/>
  <c r="L65" i="1"/>
  <c r="I64" i="1"/>
  <c r="K65" i="1"/>
  <c r="M65" i="1"/>
  <c r="J65" i="1"/>
  <c r="H65" i="1"/>
  <c r="I42" i="1"/>
  <c r="K43" i="1"/>
  <c r="M43" i="1"/>
  <c r="H43" i="1"/>
  <c r="J43" i="1"/>
  <c r="L43" i="1"/>
  <c r="L92" i="1"/>
  <c r="K92" i="1"/>
  <c r="M92" i="1"/>
  <c r="H92" i="1"/>
  <c r="I91" i="1"/>
  <c r="J92" i="1"/>
  <c r="K85" i="1"/>
  <c r="M85" i="1"/>
  <c r="H85" i="1"/>
  <c r="J85" i="1"/>
  <c r="L85" i="1"/>
  <c r="I84" i="1"/>
  <c r="M40" i="1"/>
  <c r="H40" i="1"/>
  <c r="L40" i="1"/>
  <c r="J40" i="1"/>
  <c r="I39" i="1"/>
  <c r="K40" i="1"/>
  <c r="I24" i="1"/>
  <c r="K25" i="1"/>
  <c r="M25" i="1"/>
  <c r="H25" i="1"/>
  <c r="J25" i="1"/>
  <c r="L25" i="1"/>
  <c r="L76" i="1"/>
  <c r="K76" i="1"/>
  <c r="H76" i="1"/>
  <c r="M76" i="1"/>
  <c r="I75" i="1"/>
  <c r="J76" i="1"/>
  <c r="H64" i="1"/>
  <c r="L64" i="1"/>
  <c r="I63" i="1"/>
  <c r="K64" i="1"/>
  <c r="J64" i="1"/>
  <c r="M64" i="1"/>
  <c r="K42" i="1"/>
  <c r="M42" i="1"/>
  <c r="H42" i="1"/>
  <c r="J42" i="1"/>
  <c r="L42" i="1"/>
  <c r="I41" i="1"/>
  <c r="H81" i="1"/>
  <c r="J81" i="1"/>
  <c r="L81" i="1"/>
  <c r="I80" i="1"/>
  <c r="K81" i="1"/>
  <c r="M81" i="1"/>
  <c r="M51" i="1"/>
  <c r="J51" i="1"/>
  <c r="L51" i="1"/>
  <c r="I50" i="1"/>
  <c r="K51" i="1"/>
  <c r="H51" i="1"/>
  <c r="M100" i="1"/>
  <c r="H100" i="1"/>
  <c r="J100" i="1"/>
  <c r="L100" i="1"/>
  <c r="I99" i="1"/>
  <c r="K100" i="1"/>
  <c r="M19" i="1"/>
  <c r="J19" i="1"/>
  <c r="L19" i="1"/>
  <c r="I18" i="1"/>
  <c r="K19" i="1"/>
  <c r="H19" i="1"/>
  <c r="H38" i="1"/>
  <c r="J38" i="1"/>
  <c r="L38" i="1"/>
  <c r="K38" i="1"/>
  <c r="M38" i="1"/>
  <c r="I37" i="1"/>
  <c r="M72" i="1"/>
  <c r="H72" i="1"/>
  <c r="J72" i="1"/>
  <c r="L72" i="1"/>
  <c r="I71" i="1"/>
  <c r="K72" i="1"/>
  <c r="L50" i="1"/>
  <c r="I49" i="1"/>
  <c r="H50" i="1"/>
  <c r="M50" i="1"/>
  <c r="K50" i="1"/>
  <c r="J50" i="1"/>
  <c r="L97" i="1"/>
  <c r="K97" i="1"/>
  <c r="I96" i="1"/>
  <c r="M97" i="1"/>
  <c r="H97" i="1"/>
  <c r="J97" i="1"/>
  <c r="K59" i="1"/>
  <c r="M59" i="1"/>
  <c r="H59" i="1"/>
  <c r="J59" i="1"/>
  <c r="L59" i="1"/>
  <c r="I58" i="1"/>
  <c r="H80" i="1"/>
  <c r="J80" i="1"/>
  <c r="L80" i="1"/>
  <c r="I79" i="1"/>
  <c r="K80" i="1"/>
  <c r="M80" i="1"/>
  <c r="K58" i="1"/>
  <c r="M58" i="1"/>
  <c r="J58" i="1"/>
  <c r="H58" i="1"/>
  <c r="L58" i="1"/>
  <c r="I57" i="1"/>
  <c r="M67" i="1"/>
  <c r="J67" i="1"/>
  <c r="L67" i="1"/>
  <c r="I66" i="1"/>
  <c r="K67" i="1"/>
  <c r="H67" i="1"/>
  <c r="H18" i="1"/>
  <c r="L17" i="1"/>
  <c r="L18" i="1"/>
  <c r="I17" i="1"/>
  <c r="K17" i="1"/>
  <c r="J17" i="1"/>
  <c r="M18" i="1"/>
  <c r="H17" i="1"/>
  <c r="J18" i="1"/>
  <c r="K18" i="1"/>
  <c r="M17" i="1"/>
  <c r="H22" i="1"/>
  <c r="J22" i="1"/>
  <c r="L22" i="1"/>
  <c r="K22" i="1"/>
  <c r="M22" i="1"/>
  <c r="I21" i="1"/>
  <c r="K23" i="1"/>
  <c r="M23" i="1"/>
  <c r="H23" i="1"/>
  <c r="J23" i="1"/>
  <c r="L23" i="1"/>
  <c r="I22" i="1"/>
  <c r="M88" i="1"/>
  <c r="H88" i="1"/>
  <c r="L88" i="1"/>
  <c r="J88" i="1"/>
  <c r="I87" i="1"/>
  <c r="K88" i="1"/>
  <c r="H66" i="1"/>
  <c r="L66" i="1"/>
  <c r="I65" i="1"/>
  <c r="M66" i="1"/>
  <c r="K66" i="1"/>
  <c r="J66" i="1"/>
  <c r="I74" i="1"/>
  <c r="K75" i="1"/>
  <c r="M75" i="1"/>
  <c r="J75" i="1"/>
  <c r="H75" i="1"/>
  <c r="L75" i="1"/>
  <c r="L30" i="1"/>
  <c r="I29" i="1"/>
  <c r="K30" i="1"/>
  <c r="M30" i="1"/>
  <c r="H30" i="1"/>
  <c r="J30" i="1"/>
  <c r="J31" i="1"/>
  <c r="I30" i="1"/>
  <c r="M31" i="1"/>
  <c r="K31" i="1"/>
  <c r="H31" i="1"/>
  <c r="L31" i="1"/>
  <c r="H96" i="1"/>
  <c r="L96" i="1"/>
  <c r="I95" i="1"/>
  <c r="K96" i="1"/>
  <c r="J96" i="1"/>
  <c r="M96" i="1"/>
  <c r="I73" i="1"/>
  <c r="K74" i="1"/>
  <c r="M74" i="1"/>
  <c r="J74" i="1"/>
  <c r="H74" i="1"/>
  <c r="L74" i="1"/>
  <c r="M83" i="1"/>
  <c r="J83" i="1"/>
  <c r="L83" i="1"/>
  <c r="I82" i="1"/>
  <c r="K83" i="1"/>
  <c r="H83" i="1"/>
  <c r="K69" i="1"/>
  <c r="M69" i="1"/>
  <c r="H69" i="1"/>
  <c r="J69" i="1"/>
  <c r="I68" i="1"/>
  <c r="L69" i="1"/>
  <c r="I45" i="1"/>
  <c r="M46" i="1"/>
  <c r="K46" i="1"/>
  <c r="H46" i="1"/>
  <c r="L46" i="1"/>
  <c r="J46" i="1"/>
  <c r="M39" i="1"/>
  <c r="H39" i="1"/>
  <c r="J39" i="1"/>
  <c r="L39" i="1"/>
  <c r="I38" i="1"/>
  <c r="K39" i="1"/>
  <c r="M104" i="1"/>
  <c r="H104" i="1"/>
  <c r="J104" i="1"/>
  <c r="L104" i="1"/>
  <c r="I103" i="1"/>
  <c r="K104" i="1"/>
  <c r="L82" i="1"/>
  <c r="I81" i="1"/>
  <c r="M82" i="1"/>
  <c r="H82" i="1"/>
  <c r="K82" i="1"/>
  <c r="J82" i="1"/>
  <c r="K91" i="1"/>
  <c r="M91" i="1"/>
  <c r="H91" i="1"/>
  <c r="J91" i="1"/>
  <c r="I90" i="1"/>
  <c r="L91" i="1"/>
  <c r="I28" i="1"/>
  <c r="K29" i="1"/>
  <c r="M29" i="1"/>
  <c r="J29" i="1"/>
  <c r="L29" i="1"/>
  <c r="H29" i="1"/>
  <c r="K54" i="1"/>
  <c r="H54" i="1"/>
  <c r="J54" i="1"/>
  <c r="L54" i="1"/>
  <c r="M54" i="1"/>
  <c r="I53" i="1"/>
  <c r="J47" i="1"/>
  <c r="I46" i="1"/>
  <c r="K47" i="1"/>
  <c r="M47" i="1"/>
  <c r="H47" i="1"/>
  <c r="L47" i="1"/>
  <c r="K90" i="1"/>
  <c r="M90" i="1"/>
  <c r="H90" i="1"/>
  <c r="J90" i="1"/>
  <c r="L90" i="1"/>
  <c r="I89" i="1"/>
  <c r="M99" i="1"/>
  <c r="J99" i="1"/>
  <c r="L99" i="1"/>
  <c r="I98" i="1"/>
  <c r="K99" i="1"/>
  <c r="H99" i="1"/>
  <c r="M55" i="1"/>
  <c r="H55" i="1"/>
  <c r="J55" i="1"/>
  <c r="L55" i="1"/>
  <c r="I54" i="1"/>
  <c r="K55" i="1"/>
  <c r="H98" i="1"/>
  <c r="L98" i="1"/>
  <c r="I97" i="1"/>
  <c r="M98" i="1"/>
  <c r="K98" i="1"/>
  <c r="J98" i="1"/>
  <c r="K107" i="1"/>
  <c r="M107" i="1"/>
  <c r="H107" i="1"/>
  <c r="J107" i="1"/>
  <c r="L107" i="1"/>
  <c r="I106" i="1"/>
  <c r="I107" i="1"/>
  <c r="L28" i="1"/>
  <c r="K28" i="1"/>
  <c r="H28" i="1"/>
  <c r="M28" i="1"/>
  <c r="J28" i="1"/>
  <c r="I27" i="1"/>
  <c r="H70" i="1"/>
  <c r="J70" i="1"/>
  <c r="L70" i="1"/>
  <c r="K70" i="1"/>
  <c r="I69" i="1"/>
  <c r="M70" i="1"/>
  <c r="J63" i="1"/>
  <c r="I62" i="1"/>
  <c r="M63" i="1"/>
  <c r="K63" i="1"/>
  <c r="H63" i="1"/>
  <c r="L63" i="1"/>
  <c r="K106" i="1"/>
  <c r="M106" i="1"/>
  <c r="J106" i="1"/>
  <c r="H106" i="1"/>
  <c r="L106" i="1"/>
  <c r="I105" i="1"/>
  <c r="H20" i="1"/>
  <c r="J20" i="1"/>
  <c r="L20" i="1"/>
  <c r="I19" i="1"/>
  <c r="K20" i="1"/>
  <c r="M20" i="1"/>
  <c r="H36" i="1"/>
  <c r="J36" i="1"/>
  <c r="L36" i="1"/>
  <c r="I35" i="1"/>
  <c r="M36" i="1"/>
  <c r="K36" i="1"/>
  <c r="K217" i="1"/>
  <c r="J216" i="1"/>
  <c r="I216" i="1"/>
  <c r="M216" i="1"/>
  <c r="L216" i="1"/>
  <c r="H216" i="1"/>
  <c r="L269" i="1"/>
  <c r="J269" i="1"/>
  <c r="M269" i="1"/>
  <c r="I269" i="1"/>
  <c r="H269" i="1"/>
  <c r="K270" i="1"/>
  <c r="L204" i="1"/>
  <c r="H204" i="1"/>
  <c r="K205" i="1"/>
  <c r="J204" i="1"/>
  <c r="M204" i="1"/>
  <c r="I204" i="1"/>
  <c r="M287" i="1"/>
  <c r="L287" i="1"/>
  <c r="H287" i="1"/>
  <c r="K288" i="1"/>
  <c r="J287" i="1"/>
  <c r="I287" i="1"/>
  <c r="M226" i="1"/>
  <c r="L226" i="1"/>
  <c r="J226" i="1"/>
  <c r="K227" i="1"/>
  <c r="I226" i="1"/>
  <c r="H226" i="1"/>
  <c r="M259" i="1"/>
  <c r="L259" i="1"/>
  <c r="H259" i="1"/>
  <c r="K260" i="1"/>
  <c r="J259" i="1"/>
  <c r="I259" i="1"/>
  <c r="J228" i="1"/>
  <c r="I228" i="1"/>
  <c r="M228" i="1"/>
  <c r="L228" i="1"/>
  <c r="H228" i="1"/>
  <c r="K229" i="1"/>
  <c r="J285" i="1"/>
  <c r="M285" i="1"/>
  <c r="L285" i="1"/>
  <c r="I285" i="1"/>
  <c r="H285" i="1"/>
  <c r="K286" i="1"/>
  <c r="K231" i="1"/>
  <c r="I230" i="1"/>
  <c r="M230" i="1"/>
  <c r="L230" i="1"/>
  <c r="H230" i="1"/>
  <c r="J230" i="1"/>
  <c r="K233" i="1"/>
  <c r="J232" i="1"/>
  <c r="I232" i="1"/>
  <c r="M232" i="1"/>
  <c r="L232" i="1"/>
  <c r="H232" i="1"/>
  <c r="M243" i="1"/>
  <c r="L243" i="1"/>
  <c r="H243" i="1"/>
  <c r="I243" i="1"/>
  <c r="J243" i="1"/>
  <c r="K244" i="1"/>
  <c r="K219" i="1"/>
  <c r="J218" i="1"/>
  <c r="I218" i="1"/>
  <c r="M218" i="1"/>
  <c r="L218" i="1"/>
  <c r="H218" i="1"/>
  <c r="L222" i="1"/>
  <c r="K223" i="1"/>
  <c r="J222" i="1"/>
  <c r="I222" i="1"/>
  <c r="M222" i="1"/>
  <c r="H222" i="1"/>
  <c r="K235" i="1"/>
  <c r="J234" i="1"/>
  <c r="I234" i="1"/>
  <c r="M234" i="1"/>
  <c r="H234" i="1"/>
  <c r="L234" i="1"/>
  <c r="L267" i="1"/>
  <c r="H267" i="1"/>
  <c r="I267" i="1"/>
  <c r="M267" i="1"/>
  <c r="J267" i="1"/>
  <c r="K268" i="1"/>
  <c r="L268" i="1"/>
  <c r="H268" i="1"/>
  <c r="K269" i="1"/>
  <c r="J268" i="1"/>
  <c r="M268" i="1"/>
  <c r="I268" i="1"/>
  <c r="J212" i="1"/>
  <c r="I212" i="1"/>
  <c r="M212" i="1"/>
  <c r="L212" i="1"/>
  <c r="H212" i="1"/>
  <c r="K213" i="1"/>
  <c r="L238" i="1"/>
  <c r="K239" i="1"/>
  <c r="J238" i="1"/>
  <c r="I238" i="1"/>
  <c r="M238" i="1"/>
  <c r="H238" i="1"/>
  <c r="I240" i="1"/>
  <c r="M240" i="1"/>
  <c r="L240" i="1"/>
  <c r="K241" i="1"/>
  <c r="J240" i="1"/>
  <c r="H240" i="1"/>
  <c r="K215" i="1"/>
  <c r="I214" i="1"/>
  <c r="M214" i="1"/>
  <c r="L214" i="1"/>
  <c r="H214" i="1"/>
  <c r="J214" i="1"/>
  <c r="M242" i="1"/>
  <c r="L242" i="1"/>
  <c r="K243" i="1"/>
  <c r="J242" i="1"/>
  <c r="I242" i="1"/>
  <c r="H242" i="1"/>
  <c r="M275" i="1"/>
  <c r="L275" i="1"/>
  <c r="H275" i="1"/>
  <c r="I275" i="1"/>
  <c r="J275" i="1"/>
  <c r="K276" i="1"/>
  <c r="J244" i="1"/>
  <c r="I244" i="1"/>
  <c r="M244" i="1"/>
  <c r="L244" i="1"/>
  <c r="H244" i="1"/>
  <c r="K245" i="1"/>
  <c r="L220" i="1"/>
  <c r="H220" i="1"/>
  <c r="K221" i="1"/>
  <c r="J220" i="1"/>
  <c r="M220" i="1"/>
  <c r="I220" i="1"/>
  <c r="K247" i="1"/>
  <c r="I246" i="1"/>
  <c r="M246" i="1"/>
  <c r="L246" i="1"/>
  <c r="H246" i="1"/>
  <c r="J246" i="1"/>
  <c r="K249" i="1"/>
  <c r="J248" i="1"/>
  <c r="I248" i="1"/>
  <c r="M248" i="1"/>
  <c r="L248" i="1"/>
  <c r="H248" i="1"/>
  <c r="K203" i="1"/>
  <c r="J202" i="1"/>
  <c r="I202" i="1"/>
  <c r="M202" i="1"/>
  <c r="H202" i="1"/>
  <c r="L202" i="1"/>
  <c r="L251" i="1"/>
  <c r="H251" i="1"/>
  <c r="I251" i="1"/>
  <c r="M251" i="1"/>
  <c r="J251" i="1"/>
  <c r="K252" i="1"/>
  <c r="I224" i="1"/>
  <c r="M224" i="1"/>
  <c r="L224" i="1"/>
  <c r="K225" i="1"/>
  <c r="J224" i="1"/>
  <c r="H224" i="1"/>
  <c r="K251" i="1"/>
  <c r="J250" i="1"/>
  <c r="I250" i="1"/>
  <c r="M250" i="1"/>
  <c r="H250" i="1"/>
  <c r="L250" i="1"/>
  <c r="L283" i="1"/>
  <c r="H283" i="1"/>
  <c r="I283" i="1"/>
  <c r="M283" i="1"/>
  <c r="J283" i="1"/>
  <c r="K284" i="1"/>
  <c r="H284" i="1"/>
  <c r="L284" i="1"/>
  <c r="K285" i="1"/>
  <c r="N285" i="1" s="1"/>
  <c r="J284" i="1"/>
  <c r="M284" i="1"/>
  <c r="I284" i="1"/>
  <c r="L236" i="1"/>
  <c r="H236" i="1"/>
  <c r="K237" i="1"/>
  <c r="J236" i="1"/>
  <c r="M236" i="1"/>
  <c r="I236" i="1"/>
  <c r="L254" i="1"/>
  <c r="K255" i="1"/>
  <c r="J254" i="1"/>
  <c r="I254" i="1"/>
  <c r="M254" i="1"/>
  <c r="H254" i="1"/>
  <c r="I256" i="1"/>
  <c r="M256" i="1"/>
  <c r="L256" i="1"/>
  <c r="K257" i="1"/>
  <c r="H256" i="1"/>
  <c r="J256" i="1"/>
  <c r="M258" i="1"/>
  <c r="L258" i="1"/>
  <c r="K259" i="1"/>
  <c r="J258" i="1"/>
  <c r="H258" i="1"/>
  <c r="I258" i="1"/>
  <c r="L252" i="1"/>
  <c r="H252" i="1"/>
  <c r="K253" i="1"/>
  <c r="J252" i="1"/>
  <c r="M252" i="1"/>
  <c r="I252" i="1"/>
  <c r="K263" i="1"/>
  <c r="I262" i="1"/>
  <c r="M262" i="1"/>
  <c r="L262" i="1"/>
  <c r="H262" i="1"/>
  <c r="J262" i="1"/>
  <c r="K265" i="1"/>
  <c r="J264" i="1"/>
  <c r="I264" i="1"/>
  <c r="M264" i="1"/>
  <c r="L264" i="1"/>
  <c r="H264" i="1"/>
  <c r="I272" i="1"/>
  <c r="M272" i="1"/>
  <c r="L272" i="1"/>
  <c r="K273" i="1"/>
  <c r="J272" i="1"/>
  <c r="H272" i="1"/>
  <c r="M210" i="1"/>
  <c r="L210" i="1"/>
  <c r="K211" i="1"/>
  <c r="J210" i="1"/>
  <c r="I210" i="1"/>
  <c r="H210" i="1"/>
  <c r="K280" i="1"/>
  <c r="M279" i="1"/>
  <c r="L279" i="1"/>
  <c r="I279" i="1"/>
  <c r="H279" i="1"/>
  <c r="J279" i="1"/>
  <c r="K267" i="1"/>
  <c r="J266" i="1"/>
  <c r="I266" i="1"/>
  <c r="M266" i="1"/>
  <c r="L266" i="1"/>
  <c r="H266" i="1"/>
  <c r="M207" i="1"/>
  <c r="L207" i="1"/>
  <c r="H207" i="1"/>
  <c r="K208" i="1"/>
  <c r="J207" i="1"/>
  <c r="I207" i="1"/>
  <c r="M274" i="1"/>
  <c r="L274" i="1"/>
  <c r="J274" i="1"/>
  <c r="I274" i="1"/>
  <c r="H274" i="1"/>
  <c r="K275" i="1"/>
  <c r="L205" i="1"/>
  <c r="J205" i="1"/>
  <c r="M205" i="1"/>
  <c r="I205" i="1"/>
  <c r="H205" i="1"/>
  <c r="K206" i="1"/>
  <c r="K200" i="1"/>
  <c r="M199" i="1"/>
  <c r="L199" i="1"/>
  <c r="I199" i="1"/>
  <c r="H199" i="1"/>
  <c r="J199" i="1"/>
  <c r="K279" i="1"/>
  <c r="I278" i="1"/>
  <c r="M278" i="1"/>
  <c r="L278" i="1"/>
  <c r="H278" i="1"/>
  <c r="J278" i="1"/>
  <c r="K216" i="1"/>
  <c r="M215" i="1"/>
  <c r="L215" i="1"/>
  <c r="I215" i="1"/>
  <c r="H215" i="1"/>
  <c r="J215" i="1"/>
  <c r="J280" i="1"/>
  <c r="I280" i="1"/>
  <c r="M280" i="1"/>
  <c r="L280" i="1"/>
  <c r="H280" i="1"/>
  <c r="K281" i="1"/>
  <c r="N198" i="1"/>
  <c r="I225" i="1"/>
  <c r="M225" i="1"/>
  <c r="L225" i="1"/>
  <c r="H225" i="1"/>
  <c r="K226" i="1"/>
  <c r="J225" i="1"/>
  <c r="J277" i="1"/>
  <c r="M277" i="1"/>
  <c r="L277" i="1"/>
  <c r="H277" i="1"/>
  <c r="I277" i="1"/>
  <c r="K278" i="1"/>
  <c r="J276" i="1"/>
  <c r="I276" i="1"/>
  <c r="M276" i="1"/>
  <c r="L276" i="1"/>
  <c r="H276" i="1"/>
  <c r="K277" i="1"/>
  <c r="L270" i="1"/>
  <c r="K271" i="1"/>
  <c r="J270" i="1"/>
  <c r="I270" i="1"/>
  <c r="H270" i="1"/>
  <c r="M270" i="1"/>
  <c r="K283" i="1"/>
  <c r="J282" i="1"/>
  <c r="I282" i="1"/>
  <c r="M282" i="1"/>
  <c r="L282" i="1"/>
  <c r="H282" i="1"/>
  <c r="J213" i="1"/>
  <c r="M213" i="1"/>
  <c r="L213" i="1"/>
  <c r="H213" i="1"/>
  <c r="K214" i="1"/>
  <c r="I213" i="1"/>
  <c r="L286" i="1"/>
  <c r="K287" i="1"/>
  <c r="J286" i="1"/>
  <c r="I286" i="1"/>
  <c r="M286" i="1"/>
  <c r="H286" i="1"/>
  <c r="M223" i="1"/>
  <c r="L223" i="1"/>
  <c r="H223" i="1"/>
  <c r="K224" i="1"/>
  <c r="N224" i="1" s="1"/>
  <c r="J223" i="1"/>
  <c r="I223" i="1"/>
  <c r="I288" i="1"/>
  <c r="M288" i="1"/>
  <c r="K289" i="1"/>
  <c r="L288" i="1"/>
  <c r="J288" i="1"/>
  <c r="H288" i="1"/>
  <c r="I289" i="1"/>
  <c r="M289" i="1"/>
  <c r="L289" i="1"/>
  <c r="H289" i="1"/>
  <c r="J289" i="1"/>
  <c r="I265" i="1"/>
  <c r="M265" i="1"/>
  <c r="L265" i="1"/>
  <c r="H265" i="1"/>
  <c r="J265" i="1"/>
  <c r="K266" i="1"/>
  <c r="L221" i="1"/>
  <c r="J221" i="1"/>
  <c r="M221" i="1"/>
  <c r="K222" i="1"/>
  <c r="H221" i="1"/>
  <c r="I221" i="1"/>
  <c r="J260" i="1"/>
  <c r="I260" i="1"/>
  <c r="M260" i="1"/>
  <c r="L260" i="1"/>
  <c r="H260" i="1"/>
  <c r="K261" i="1"/>
  <c r="K232" i="1"/>
  <c r="N232" i="1" s="1"/>
  <c r="M231" i="1"/>
  <c r="L231" i="1"/>
  <c r="I231" i="1"/>
  <c r="H231" i="1"/>
  <c r="J231" i="1"/>
  <c r="I209" i="1"/>
  <c r="M209" i="1"/>
  <c r="L209" i="1"/>
  <c r="H209" i="1"/>
  <c r="K210" i="1"/>
  <c r="J209" i="1"/>
  <c r="L203" i="1"/>
  <c r="H203" i="1"/>
  <c r="I203" i="1"/>
  <c r="M203" i="1"/>
  <c r="J203" i="1"/>
  <c r="K204" i="1"/>
  <c r="J229" i="1"/>
  <c r="M229" i="1"/>
  <c r="L229" i="1"/>
  <c r="H229" i="1"/>
  <c r="K230" i="1"/>
  <c r="I229" i="1"/>
  <c r="K201" i="1"/>
  <c r="J200" i="1"/>
  <c r="I200" i="1"/>
  <c r="M200" i="1"/>
  <c r="L200" i="1"/>
  <c r="H200" i="1"/>
  <c r="M239" i="1"/>
  <c r="L239" i="1"/>
  <c r="H239" i="1"/>
  <c r="K240" i="1"/>
  <c r="J239" i="1"/>
  <c r="I239" i="1"/>
  <c r="I217" i="1"/>
  <c r="M217" i="1"/>
  <c r="L217" i="1"/>
  <c r="H217" i="1"/>
  <c r="K218" i="1"/>
  <c r="J217" i="1"/>
  <c r="I233" i="1"/>
  <c r="M233" i="1"/>
  <c r="L233" i="1"/>
  <c r="H233" i="1"/>
  <c r="J233" i="1"/>
  <c r="K234" i="1"/>
  <c r="I241" i="1"/>
  <c r="M241" i="1"/>
  <c r="L241" i="1"/>
  <c r="H241" i="1"/>
  <c r="K242" i="1"/>
  <c r="J241" i="1"/>
  <c r="M211" i="1"/>
  <c r="L211" i="1"/>
  <c r="H211" i="1"/>
  <c r="K212" i="1"/>
  <c r="N212" i="1" s="1"/>
  <c r="I211" i="1"/>
  <c r="J211" i="1"/>
  <c r="L237" i="1"/>
  <c r="J237" i="1"/>
  <c r="M237" i="1"/>
  <c r="I237" i="1"/>
  <c r="K238" i="1"/>
  <c r="H237" i="1"/>
  <c r="K248" i="1"/>
  <c r="M247" i="1"/>
  <c r="L247" i="1"/>
  <c r="I247" i="1"/>
  <c r="H247" i="1"/>
  <c r="J247" i="1"/>
  <c r="I257" i="1"/>
  <c r="M257" i="1"/>
  <c r="L257" i="1"/>
  <c r="H257" i="1"/>
  <c r="K258" i="1"/>
  <c r="J257" i="1"/>
  <c r="L219" i="1"/>
  <c r="H219" i="1"/>
  <c r="I219" i="1"/>
  <c r="M219" i="1"/>
  <c r="K220" i="1"/>
  <c r="J219" i="1"/>
  <c r="J245" i="1"/>
  <c r="M245" i="1"/>
  <c r="L245" i="1"/>
  <c r="H245" i="1"/>
  <c r="I245" i="1"/>
  <c r="K246" i="1"/>
  <c r="M255" i="1"/>
  <c r="L255" i="1"/>
  <c r="H255" i="1"/>
  <c r="K256" i="1"/>
  <c r="J255" i="1"/>
  <c r="I255" i="1"/>
  <c r="I249" i="1"/>
  <c r="M249" i="1"/>
  <c r="L249" i="1"/>
  <c r="H249" i="1"/>
  <c r="K250" i="1"/>
  <c r="J249" i="1"/>
  <c r="I281" i="1"/>
  <c r="M281" i="1"/>
  <c r="L281" i="1"/>
  <c r="H281" i="1"/>
  <c r="J281" i="1"/>
  <c r="K282" i="1"/>
  <c r="M227" i="1"/>
  <c r="L227" i="1"/>
  <c r="H227" i="1"/>
  <c r="K228" i="1"/>
  <c r="I227" i="1"/>
  <c r="J227" i="1"/>
  <c r="L253" i="1"/>
  <c r="J253" i="1"/>
  <c r="M253" i="1"/>
  <c r="I253" i="1"/>
  <c r="H253" i="1"/>
  <c r="K254" i="1"/>
  <c r="K264" i="1"/>
  <c r="M263" i="1"/>
  <c r="L263" i="1"/>
  <c r="I263" i="1"/>
  <c r="H263" i="1"/>
  <c r="J263" i="1"/>
  <c r="I201" i="1"/>
  <c r="M201" i="1"/>
  <c r="L201" i="1"/>
  <c r="H201" i="1"/>
  <c r="J201" i="1"/>
  <c r="K202" i="1"/>
  <c r="I273" i="1"/>
  <c r="M273" i="1"/>
  <c r="L273" i="1"/>
  <c r="H273" i="1"/>
  <c r="K274" i="1"/>
  <c r="J273" i="1"/>
  <c r="L235" i="1"/>
  <c r="H235" i="1"/>
  <c r="I235" i="1"/>
  <c r="M235" i="1"/>
  <c r="J235" i="1"/>
  <c r="K236" i="1"/>
  <c r="J261" i="1"/>
  <c r="M261" i="1"/>
  <c r="L261" i="1"/>
  <c r="H261" i="1"/>
  <c r="K262" i="1"/>
  <c r="I261" i="1"/>
  <c r="L206" i="1"/>
  <c r="K207" i="1"/>
  <c r="J206" i="1"/>
  <c r="I206" i="1"/>
  <c r="H206" i="1"/>
  <c r="M206" i="1"/>
  <c r="M271" i="1"/>
  <c r="L271" i="1"/>
  <c r="H271" i="1"/>
  <c r="K272" i="1"/>
  <c r="J271" i="1"/>
  <c r="I271" i="1"/>
  <c r="I208" i="1"/>
  <c r="M208" i="1"/>
  <c r="L208" i="1"/>
  <c r="K209" i="1"/>
  <c r="J208" i="1"/>
  <c r="H208" i="1"/>
  <c r="K199" i="1"/>
  <c r="N220" i="1" l="1"/>
  <c r="N248" i="1"/>
  <c r="N269" i="1"/>
  <c r="N256" i="1"/>
  <c r="N240" i="1"/>
  <c r="N222" i="1"/>
  <c r="N228" i="1"/>
  <c r="N267" i="1"/>
  <c r="N238" i="1"/>
  <c r="N218" i="1"/>
  <c r="N254" i="1"/>
  <c r="N92" i="1"/>
  <c r="N48" i="1"/>
  <c r="N45" i="1"/>
  <c r="N78" i="1"/>
  <c r="N70" i="1"/>
  <c r="N84" i="1"/>
  <c r="N60" i="1"/>
  <c r="N283" i="1"/>
  <c r="N216" i="1"/>
  <c r="N259" i="1"/>
  <c r="N199" i="1"/>
  <c r="N274" i="1"/>
  <c r="N266" i="1"/>
  <c r="N275" i="1"/>
  <c r="N97" i="1"/>
  <c r="N38" i="1"/>
  <c r="N31" i="1"/>
  <c r="N54" i="1"/>
  <c r="N28" i="1"/>
  <c r="N281" i="1"/>
  <c r="N209" i="1"/>
  <c r="N86" i="1"/>
  <c r="N30" i="1"/>
  <c r="N72" i="1"/>
  <c r="N21" i="1"/>
  <c r="N69" i="1"/>
  <c r="N50" i="1"/>
  <c r="N34" i="1"/>
  <c r="N204" i="1"/>
  <c r="N234" i="1"/>
  <c r="N268" i="1"/>
  <c r="N272" i="1"/>
  <c r="N230" i="1"/>
  <c r="N90" i="1"/>
  <c r="N29" i="1"/>
  <c r="N88" i="1"/>
  <c r="N81" i="1"/>
  <c r="N20" i="1"/>
  <c r="N39" i="1"/>
  <c r="N96" i="1"/>
  <c r="N76" i="1"/>
  <c r="N77" i="1"/>
  <c r="N61" i="1"/>
  <c r="M12" i="1"/>
  <c r="N107" i="1"/>
  <c r="N91" i="1"/>
  <c r="N17" i="1"/>
  <c r="N98" i="1"/>
  <c r="N82" i="1"/>
  <c r="N24" i="1"/>
  <c r="N42" i="1"/>
  <c r="N46" i="1"/>
  <c r="N79" i="1"/>
  <c r="N236" i="1"/>
  <c r="N253" i="1"/>
  <c r="N243" i="1"/>
  <c r="N278" i="1"/>
  <c r="N258" i="1"/>
  <c r="N282" i="1"/>
  <c r="N246" i="1"/>
  <c r="N210" i="1"/>
  <c r="N287" i="1"/>
  <c r="N219" i="1"/>
  <c r="N262" i="1"/>
  <c r="N250" i="1"/>
  <c r="N289" i="1"/>
  <c r="N214" i="1"/>
  <c r="N202" i="1"/>
  <c r="N94" i="1"/>
  <c r="N74" i="1"/>
  <c r="N37" i="1"/>
  <c r="N53" i="1"/>
  <c r="N47" i="1"/>
  <c r="N18" i="1"/>
  <c r="N100" i="1"/>
  <c r="N43" i="1"/>
  <c r="N57" i="1"/>
  <c r="N73" i="1"/>
  <c r="N41" i="1"/>
  <c r="N95" i="1"/>
  <c r="N63" i="1"/>
  <c r="H12" i="1"/>
  <c r="B11" i="4" s="1"/>
  <c r="N59" i="1"/>
  <c r="N87" i="1"/>
  <c r="K12" i="1"/>
  <c r="L12" i="1"/>
  <c r="N99" i="1"/>
  <c r="N105" i="1"/>
  <c r="N103" i="1"/>
  <c r="N49" i="1"/>
  <c r="N52" i="1"/>
  <c r="N83" i="1"/>
  <c r="N56" i="1"/>
  <c r="N75" i="1"/>
  <c r="N58" i="1"/>
  <c r="N85" i="1"/>
  <c r="N65" i="1"/>
  <c r="N101" i="1"/>
  <c r="N33" i="1"/>
  <c r="N51" i="1"/>
  <c r="N68" i="1"/>
  <c r="N80" i="1"/>
  <c r="N66" i="1"/>
  <c r="N23" i="1"/>
  <c r="N25" i="1"/>
  <c r="N89" i="1"/>
  <c r="N44" i="1"/>
  <c r="N36" i="1"/>
  <c r="N64" i="1"/>
  <c r="N40" i="1"/>
  <c r="N26" i="1"/>
  <c r="N32" i="1"/>
  <c r="N71" i="1"/>
  <c r="N62" i="1"/>
  <c r="N102" i="1"/>
  <c r="N106" i="1"/>
  <c r="N55" i="1"/>
  <c r="N104" i="1"/>
  <c r="N22" i="1"/>
  <c r="N67" i="1"/>
  <c r="N19" i="1"/>
  <c r="N27" i="1"/>
  <c r="N35" i="1"/>
  <c r="N93" i="1"/>
  <c r="N270" i="1"/>
  <c r="N251" i="1"/>
  <c r="N235" i="1"/>
  <c r="N244" i="1"/>
  <c r="N233" i="1"/>
  <c r="N211" i="1"/>
  <c r="N265" i="1"/>
  <c r="N264" i="1"/>
  <c r="N279" i="1"/>
  <c r="N276" i="1"/>
  <c r="N239" i="1"/>
  <c r="N288" i="1"/>
  <c r="N249" i="1"/>
  <c r="N242" i="1"/>
  <c r="N261" i="1"/>
  <c r="N255" i="1"/>
  <c r="N284" i="1"/>
  <c r="N225" i="1"/>
  <c r="N247" i="1"/>
  <c r="N231" i="1"/>
  <c r="N271" i="1"/>
  <c r="N203" i="1"/>
  <c r="N286" i="1"/>
  <c r="N260" i="1"/>
  <c r="N207" i="1"/>
  <c r="N213" i="1"/>
  <c r="N201" i="1"/>
  <c r="N226" i="1"/>
  <c r="N273" i="1"/>
  <c r="N215" i="1"/>
  <c r="N223" i="1"/>
  <c r="N277" i="1"/>
  <c r="N221" i="1"/>
  <c r="N200" i="1"/>
  <c r="N263" i="1"/>
  <c r="N237" i="1"/>
  <c r="N252" i="1"/>
  <c r="N257" i="1"/>
  <c r="N241" i="1"/>
  <c r="N206" i="1"/>
  <c r="N208" i="1"/>
  <c r="N205" i="1"/>
  <c r="N280" i="1"/>
  <c r="N245" i="1"/>
  <c r="N229" i="1"/>
  <c r="N227" i="1"/>
  <c r="N217" i="1"/>
  <c r="O12" i="1" l="1"/>
  <c r="I12" i="1"/>
  <c r="B232" i="2" s="1"/>
  <c r="P12" i="1"/>
  <c r="J12" i="1"/>
  <c r="N12" i="1"/>
  <c r="Q12" i="1" s="1"/>
  <c r="B151" i="2" l="1"/>
  <c r="B100" i="2"/>
  <c r="B187" i="2"/>
  <c r="B200" i="2"/>
  <c r="B10" i="2"/>
  <c r="B266" i="2"/>
  <c r="B191" i="2"/>
  <c r="Z22" i="1"/>
  <c r="B12" i="4"/>
  <c r="R12" i="1"/>
  <c r="AA27" i="1"/>
  <c r="AA28" i="1" s="1"/>
  <c r="B13" i="4"/>
  <c r="B248" i="2"/>
  <c r="B214" i="2"/>
  <c r="B155" i="2"/>
  <c r="B82" i="2"/>
  <c r="B277" i="2"/>
  <c r="B228" i="2"/>
  <c r="B152" i="2"/>
  <c r="B244" i="2"/>
  <c r="B171" i="2"/>
  <c r="B57" i="2"/>
  <c r="B223" i="2"/>
  <c r="B186" i="2"/>
  <c r="B96" i="2"/>
  <c r="B147" i="2"/>
  <c r="B94" i="2"/>
  <c r="B43" i="2"/>
  <c r="B270" i="2"/>
  <c r="B271" i="2"/>
  <c r="B236" i="2"/>
  <c r="B202" i="2"/>
  <c r="B135" i="2"/>
  <c r="B115" i="2"/>
  <c r="B24" i="2"/>
  <c r="B162" i="2"/>
  <c r="B259" i="2"/>
  <c r="B224" i="2"/>
  <c r="B114" i="2"/>
  <c r="B274" i="2"/>
  <c r="B62" i="2"/>
  <c r="B11" i="2"/>
  <c r="B156" i="2"/>
  <c r="B30" i="2"/>
  <c r="B104" i="2"/>
  <c r="B134" i="2"/>
  <c r="B190" i="2"/>
  <c r="B242" i="2"/>
  <c r="B167" i="2"/>
  <c r="B69" i="2"/>
  <c r="B254" i="2"/>
  <c r="B182" i="2"/>
  <c r="B90" i="2"/>
  <c r="B267" i="2"/>
  <c r="B215" i="2"/>
  <c r="B133" i="2"/>
  <c r="B279" i="2"/>
  <c r="B78" i="2"/>
  <c r="B118" i="2"/>
  <c r="B163" i="2"/>
  <c r="B193" i="2"/>
  <c r="B276" i="2"/>
  <c r="B207" i="2"/>
  <c r="B123" i="2"/>
  <c r="B19" i="2"/>
  <c r="B220" i="2"/>
  <c r="B142" i="2"/>
  <c r="B37" i="2"/>
  <c r="B233" i="2"/>
  <c r="B178" i="2"/>
  <c r="B83" i="2"/>
  <c r="B229" i="2"/>
  <c r="B108" i="2"/>
  <c r="B49" i="2"/>
  <c r="B64" i="2"/>
  <c r="B260" i="2"/>
  <c r="B216" i="2"/>
  <c r="B168" i="2"/>
  <c r="B255" i="2"/>
  <c r="B183" i="2"/>
  <c r="B91" i="2"/>
  <c r="B268" i="2"/>
  <c r="B198" i="2"/>
  <c r="B136" i="2"/>
  <c r="B280" i="2"/>
  <c r="B173" i="2"/>
  <c r="B60" i="2"/>
  <c r="B17" i="2"/>
  <c r="B52" i="2"/>
  <c r="B188" i="2"/>
  <c r="B13" i="2"/>
  <c r="B149" i="2"/>
  <c r="B66" i="2"/>
  <c r="B251" i="2"/>
  <c r="B179" i="2"/>
  <c r="B84" i="2"/>
  <c r="B264" i="2"/>
  <c r="B154" i="2"/>
  <c r="B201" i="2"/>
  <c r="B175" i="2"/>
  <c r="B237" i="2"/>
  <c r="B203" i="2"/>
  <c r="B76" i="2"/>
  <c r="B243" i="2"/>
  <c r="B238" i="2"/>
  <c r="B208" i="2"/>
  <c r="B20" i="2"/>
  <c r="B221" i="2"/>
  <c r="B144" i="2"/>
  <c r="B40" i="2"/>
  <c r="B234" i="2"/>
  <c r="B138" i="2"/>
  <c r="B59" i="2"/>
  <c r="B247" i="2"/>
  <c r="B131" i="2"/>
  <c r="B169" i="2"/>
  <c r="B159" i="2"/>
  <c r="B45" i="2"/>
  <c r="B250" i="2"/>
  <c r="B33" i="2"/>
  <c r="B46" i="2"/>
  <c r="B128" i="2"/>
  <c r="B125" i="2"/>
  <c r="B101" i="2"/>
  <c r="B189" i="2"/>
  <c r="B99" i="2"/>
  <c r="B273" i="2"/>
  <c r="B204" i="2"/>
  <c r="B117" i="2"/>
  <c r="B14" i="2"/>
  <c r="B199" i="2"/>
  <c r="B112" i="2"/>
  <c r="B34" i="2"/>
  <c r="B230" i="2"/>
  <c r="B106" i="2"/>
  <c r="B153" i="2"/>
  <c r="B143" i="2"/>
  <c r="B109" i="2"/>
  <c r="B98" i="2"/>
  <c r="B157" i="2"/>
  <c r="S12" i="1"/>
  <c r="B226" i="2"/>
  <c r="B26" i="2"/>
  <c r="B74" i="2"/>
  <c r="B256" i="2"/>
  <c r="B184" i="2"/>
  <c r="B93" i="2"/>
  <c r="B252" i="2"/>
  <c r="B180" i="2"/>
  <c r="B85" i="2"/>
  <c r="B8" i="2"/>
  <c r="B213" i="2"/>
  <c r="B80" i="2"/>
  <c r="B121" i="2"/>
  <c r="B127" i="2"/>
  <c r="B148" i="2"/>
  <c r="B197" i="2"/>
  <c r="B116" i="2"/>
  <c r="B212" i="2"/>
  <c r="B164" i="2"/>
  <c r="B170" i="2"/>
  <c r="B51" i="2"/>
  <c r="B150" i="2"/>
  <c r="B48" i="2"/>
  <c r="B239" i="2"/>
  <c r="B165" i="2"/>
  <c r="B42" i="2"/>
  <c r="B235" i="2"/>
  <c r="B160" i="2"/>
  <c r="B61" i="2"/>
  <c r="B281" i="2"/>
  <c r="B195" i="2"/>
  <c r="B29" i="2"/>
  <c r="B105" i="2"/>
  <c r="B111" i="2"/>
  <c r="B246" i="2"/>
  <c r="B272" i="2"/>
  <c r="B32" i="2"/>
  <c r="B72" i="2"/>
  <c r="B210" i="2"/>
  <c r="B77" i="2"/>
  <c r="B126" i="2"/>
  <c r="B21" i="2"/>
  <c r="B222" i="2"/>
  <c r="B120" i="2"/>
  <c r="B16" i="2"/>
  <c r="B218" i="2"/>
  <c r="B139" i="2"/>
  <c r="B35" i="2"/>
  <c r="B265" i="2"/>
  <c r="B174" i="2"/>
  <c r="B245" i="2"/>
  <c r="B89" i="2"/>
  <c r="B261" i="2"/>
  <c r="B75" i="2"/>
  <c r="B240" i="2"/>
  <c r="B166" i="2"/>
  <c r="B68" i="2"/>
  <c r="B253" i="2"/>
  <c r="B181" i="2"/>
  <c r="B88" i="2"/>
  <c r="B5" i="2"/>
  <c r="B231" i="2"/>
  <c r="B107" i="2"/>
  <c r="B172" i="2"/>
  <c r="B25" i="2"/>
  <c r="B227" i="2"/>
  <c r="B275" i="2"/>
  <c r="B206" i="2"/>
  <c r="B122" i="2"/>
  <c r="B18" i="2"/>
  <c r="B219" i="2"/>
  <c r="B141" i="2"/>
  <c r="B36" i="2"/>
  <c r="B249" i="2"/>
  <c r="B176" i="2"/>
  <c r="B56" i="2"/>
  <c r="B130" i="2"/>
  <c r="B71" i="2"/>
  <c r="B103" i="2"/>
  <c r="B39" i="2"/>
  <c r="B63" i="2"/>
  <c r="B47" i="2"/>
  <c r="B140" i="2"/>
  <c r="B23" i="2"/>
  <c r="B44" i="2"/>
  <c r="B86" i="2"/>
  <c r="B185" i="2"/>
  <c r="B38" i="2"/>
  <c r="B54" i="2"/>
  <c r="B192" i="2"/>
  <c r="B137" i="2"/>
  <c r="B22" i="2"/>
  <c r="B257" i="2"/>
  <c r="B225" i="2"/>
  <c r="B15" i="2"/>
  <c r="B209" i="2"/>
  <c r="B194" i="2"/>
  <c r="B27" i="2"/>
  <c r="B9" i="2"/>
  <c r="B177" i="2"/>
  <c r="B113" i="2"/>
  <c r="C193" i="2"/>
  <c r="C150" i="2"/>
  <c r="C63" i="2"/>
  <c r="B87" i="2"/>
  <c r="B129" i="2"/>
  <c r="B262" i="2"/>
  <c r="B12" i="2"/>
  <c r="B55" i="2"/>
  <c r="B81" i="2"/>
  <c r="C212" i="2"/>
  <c r="C207" i="2"/>
  <c r="C13" i="2"/>
  <c r="C64" i="2"/>
  <c r="C84" i="2"/>
  <c r="C196" i="2"/>
  <c r="C220" i="2"/>
  <c r="C167" i="2"/>
  <c r="C48" i="2"/>
  <c r="C68" i="2"/>
  <c r="C145" i="2"/>
  <c r="C95" i="2"/>
  <c r="C228" i="2"/>
  <c r="C67" i="2"/>
  <c r="C159" i="2"/>
  <c r="C19" i="2"/>
  <c r="C225" i="2"/>
  <c r="C36" i="2"/>
  <c r="C89" i="2"/>
  <c r="C214" i="2"/>
  <c r="C172" i="2"/>
  <c r="C259" i="2"/>
  <c r="C242" i="2"/>
  <c r="C127" i="2"/>
  <c r="C156" i="2"/>
  <c r="C114" i="2"/>
  <c r="B161" i="2"/>
  <c r="B95" i="2"/>
  <c r="C16" i="2"/>
  <c r="C194" i="2"/>
  <c r="C30" i="2"/>
  <c r="C275" i="2"/>
  <c r="C234" i="2"/>
  <c r="C231" i="2"/>
  <c r="C45" i="2"/>
  <c r="C124" i="2"/>
  <c r="C82" i="2"/>
  <c r="B7" i="2"/>
  <c r="B145" i="2"/>
  <c r="B79" i="2"/>
  <c r="C280" i="2"/>
  <c r="C40" i="2"/>
  <c r="C155" i="2"/>
  <c r="C237" i="2"/>
  <c r="C260" i="2"/>
  <c r="C117" i="2"/>
  <c r="C153" i="2"/>
  <c r="C107" i="2"/>
  <c r="C261" i="2"/>
  <c r="C72" i="2"/>
  <c r="C121" i="2"/>
  <c r="C91" i="2"/>
  <c r="B196" i="2"/>
  <c r="B132" i="2"/>
  <c r="B53" i="2"/>
  <c r="B124" i="2"/>
  <c r="B73" i="2"/>
  <c r="B102" i="2"/>
  <c r="B97" i="2"/>
  <c r="B31" i="2"/>
  <c r="C251" i="2"/>
  <c r="C265" i="2"/>
  <c r="C178" i="2"/>
  <c r="C39" i="2"/>
  <c r="C59" i="2"/>
  <c r="C257" i="2"/>
  <c r="C173" i="2"/>
  <c r="C31" i="2"/>
  <c r="C10" i="2"/>
  <c r="B278" i="2"/>
  <c r="B92" i="2"/>
  <c r="B41" i="2"/>
  <c r="B70" i="2"/>
  <c r="B65" i="2"/>
  <c r="C236" i="2"/>
  <c r="C23" i="2"/>
  <c r="C134" i="2"/>
  <c r="C217" i="2"/>
  <c r="C97" i="2"/>
  <c r="C263" i="2"/>
  <c r="C129" i="2"/>
  <c r="C215" i="2"/>
  <c r="C138" i="2"/>
  <c r="C102" i="2"/>
  <c r="C210" i="2"/>
  <c r="C258" i="2"/>
  <c r="C136" i="2"/>
  <c r="C112" i="2"/>
  <c r="C132" i="2"/>
  <c r="B50" i="2"/>
  <c r="B258" i="2"/>
  <c r="B205" i="2"/>
  <c r="B146" i="2"/>
  <c r="B67" i="2"/>
  <c r="B269" i="2"/>
  <c r="B217" i="2"/>
  <c r="B158" i="2"/>
  <c r="B110" i="2"/>
  <c r="B58" i="2"/>
  <c r="B263" i="2"/>
  <c r="B211" i="2"/>
  <c r="B28" i="2"/>
  <c r="B119" i="2"/>
  <c r="B6" i="2"/>
  <c r="M6" i="2"/>
  <c r="B241" i="2"/>
  <c r="C199" i="2"/>
  <c r="C146" i="2"/>
  <c r="C55" i="2"/>
  <c r="C157" i="2"/>
  <c r="C184" i="2"/>
  <c r="C81" i="2"/>
  <c r="C174" i="2"/>
  <c r="C108" i="2"/>
  <c r="C43" i="2"/>
  <c r="C86" i="2"/>
  <c r="C20" i="2"/>
  <c r="C66" i="2"/>
  <c r="C254" i="2"/>
  <c r="C9" i="2"/>
  <c r="C65" i="2"/>
  <c r="C92" i="2"/>
  <c r="C27" i="2"/>
  <c r="C70" i="2"/>
  <c r="N6" i="2"/>
  <c r="C50" i="2"/>
  <c r="C104" i="2"/>
  <c r="C264" i="2"/>
  <c r="C71" i="2"/>
  <c r="C142" i="2"/>
  <c r="C11" i="2"/>
  <c r="C54" i="2"/>
  <c r="C179" i="2"/>
  <c r="C34" i="2"/>
  <c r="C223" i="2"/>
  <c r="C238" i="2"/>
  <c r="C111" i="2"/>
  <c r="C125" i="2"/>
  <c r="C279" i="2"/>
  <c r="C120" i="2"/>
  <c r="C271" i="2"/>
  <c r="C229" i="2"/>
  <c r="C249" i="2"/>
  <c r="C239" i="2"/>
  <c r="C277" i="2"/>
  <c r="C25" i="2"/>
  <c r="C169" i="2"/>
  <c r="C133" i="2"/>
  <c r="C41" i="2"/>
  <c r="C77" i="2"/>
  <c r="C33" i="2"/>
  <c r="C126" i="2"/>
  <c r="C60" i="2"/>
  <c r="C106" i="2"/>
  <c r="C38" i="2"/>
  <c r="C163" i="2"/>
  <c r="C18" i="2"/>
  <c r="C246" i="2"/>
  <c r="C158" i="2"/>
  <c r="C204" i="2"/>
  <c r="C165" i="2"/>
  <c r="C230" i="2"/>
  <c r="C192" i="2"/>
  <c r="C278" i="2"/>
  <c r="C250" i="2"/>
  <c r="C216" i="2"/>
  <c r="C175" i="2"/>
  <c r="C137" i="2"/>
  <c r="C93" i="2"/>
  <c r="C5" i="2"/>
  <c r="C37" i="2"/>
  <c r="C17" i="2"/>
  <c r="C110" i="2"/>
  <c r="C44" i="2"/>
  <c r="C90" i="2"/>
  <c r="C22" i="2"/>
  <c r="C147" i="2"/>
  <c r="C152" i="2"/>
  <c r="C240" i="2"/>
  <c r="C208" i="2"/>
  <c r="C248" i="2"/>
  <c r="C21" i="2"/>
  <c r="C273" i="2"/>
  <c r="C233" i="2"/>
  <c r="C195" i="2"/>
  <c r="C206" i="2"/>
  <c r="C103" i="2"/>
  <c r="C53" i="2"/>
  <c r="C186" i="2"/>
  <c r="C183" i="2"/>
  <c r="C176" i="2"/>
  <c r="C94" i="2"/>
  <c r="C28" i="2"/>
  <c r="C74" i="2"/>
  <c r="C6" i="2"/>
  <c r="C131" i="2"/>
  <c r="C266" i="2"/>
  <c r="C276" i="2"/>
  <c r="C218" i="2"/>
  <c r="C76" i="2"/>
  <c r="C235" i="2"/>
  <c r="C270" i="2"/>
  <c r="C143" i="2"/>
  <c r="C255" i="2"/>
  <c r="C205" i="2"/>
  <c r="C232" i="2"/>
  <c r="C252" i="2"/>
  <c r="C190" i="2"/>
  <c r="C227" i="2"/>
  <c r="C109" i="2"/>
  <c r="C57" i="2"/>
  <c r="C8" i="2"/>
  <c r="C154" i="2"/>
  <c r="C151" i="2"/>
  <c r="C160" i="2"/>
  <c r="C78" i="2"/>
  <c r="C12" i="2"/>
  <c r="C58" i="2"/>
  <c r="C180" i="2"/>
  <c r="C115" i="2"/>
  <c r="C209" i="2"/>
  <c r="C272" i="2"/>
  <c r="C49" i="2"/>
  <c r="C213" i="2"/>
  <c r="C200" i="2"/>
  <c r="C269" i="2"/>
  <c r="C203" i="2"/>
  <c r="C69" i="2"/>
  <c r="C15" i="2"/>
  <c r="C162" i="2"/>
  <c r="C122" i="2"/>
  <c r="C119" i="2"/>
  <c r="C144" i="2"/>
  <c r="C62" i="2"/>
  <c r="C187" i="2"/>
  <c r="C42" i="2"/>
  <c r="C164" i="2"/>
  <c r="C99" i="2"/>
  <c r="C267" i="2"/>
  <c r="C197" i="2"/>
  <c r="C61" i="2"/>
  <c r="C87" i="2"/>
  <c r="C224" i="2"/>
  <c r="C201" i="2"/>
  <c r="C243" i="2"/>
  <c r="C191" i="2"/>
  <c r="C245" i="2"/>
  <c r="C219" i="2"/>
  <c r="C268" i="2"/>
  <c r="C256" i="2"/>
  <c r="C262" i="2"/>
  <c r="C189" i="2"/>
  <c r="C24" i="2"/>
  <c r="C168" i="2"/>
  <c r="C130" i="2"/>
  <c r="C85" i="2"/>
  <c r="C73" i="2"/>
  <c r="C128" i="2"/>
  <c r="C46" i="2"/>
  <c r="C171" i="2"/>
  <c r="C26" i="2"/>
  <c r="C148" i="2"/>
  <c r="C83" i="2"/>
  <c r="C198" i="2"/>
  <c r="C222" i="2"/>
  <c r="C247" i="2"/>
  <c r="C253" i="2"/>
  <c r="C244" i="2"/>
  <c r="C181" i="2"/>
  <c r="C141" i="2"/>
  <c r="C101" i="2"/>
  <c r="C47" i="2"/>
  <c r="C281" i="2"/>
  <c r="C177" i="2"/>
  <c r="C96" i="2"/>
  <c r="C14" i="2"/>
  <c r="C139" i="2"/>
  <c r="C182" i="2"/>
  <c r="C116" i="2"/>
  <c r="C51" i="2"/>
  <c r="C149" i="2"/>
  <c r="C105" i="2"/>
  <c r="C56" i="2"/>
  <c r="C7" i="2"/>
  <c r="C185" i="2"/>
  <c r="C161" i="2"/>
  <c r="C80" i="2"/>
  <c r="C188" i="2"/>
  <c r="C123" i="2"/>
  <c r="C166" i="2"/>
  <c r="C100" i="2"/>
  <c r="C35" i="2"/>
  <c r="T12" i="1"/>
  <c r="B18" i="4" s="1"/>
  <c r="C202" i="2"/>
  <c r="C241" i="2"/>
  <c r="C221" i="2"/>
  <c r="C274" i="2"/>
  <c r="C226" i="2"/>
  <c r="C211" i="2"/>
  <c r="C29" i="2"/>
  <c r="C170" i="2"/>
  <c r="C135" i="2"/>
  <c r="C88" i="2"/>
  <c r="C79" i="2"/>
  <c r="C113" i="2"/>
  <c r="C32" i="2"/>
  <c r="C140" i="2"/>
  <c r="C75" i="2"/>
  <c r="C118" i="2"/>
  <c r="C52" i="2"/>
  <c r="C98" i="2"/>
  <c r="W12" i="1" l="1"/>
  <c r="B21" i="4" s="1"/>
  <c r="B17" i="4"/>
  <c r="V12" i="1"/>
  <c r="B20" i="4" s="1"/>
  <c r="B16" i="4"/>
  <c r="Z23" i="1"/>
  <c r="U12" i="1"/>
  <c r="T16" i="1"/>
  <c r="S16" i="1"/>
  <c r="R16" i="1"/>
  <c r="V16" i="1" l="1"/>
  <c r="U16" i="1"/>
  <c r="X12" i="1"/>
  <c r="B22" i="4" s="1"/>
  <c r="B19" i="4"/>
  <c r="Y16" i="1"/>
  <c r="B28" i="4" s="1"/>
  <c r="B25" i="4"/>
  <c r="X16" i="1"/>
  <c r="B27" i="4" s="1"/>
  <c r="W16" i="1"/>
  <c r="AA16" i="1" l="1"/>
  <c r="B30" i="4" s="1"/>
  <c r="B26" i="4"/>
  <c r="Z16" i="1"/>
  <c r="B1" i="2" l="1"/>
  <c r="E2" i="2" s="1"/>
  <c r="F3" i="2" s="1"/>
  <c r="B29" i="4"/>
  <c r="AA32" i="1"/>
  <c r="Z32" i="1"/>
  <c r="Z33" i="1"/>
  <c r="AA33" i="1"/>
  <c r="Z37" i="1"/>
  <c r="AA38" i="1"/>
  <c r="Z38" i="1"/>
  <c r="AA37" i="1"/>
  <c r="F2" i="2" l="1"/>
  <c r="E3" i="2" l="1"/>
  <c r="M9" i="2" s="1" a="1"/>
  <c r="E5" i="2" a="1"/>
  <c r="F81" i="2" l="1"/>
  <c r="F37" i="2"/>
  <c r="F13" i="2"/>
  <c r="E50" i="2"/>
  <c r="E6" i="2"/>
  <c r="E269" i="2"/>
  <c r="E170" i="2"/>
  <c r="F78" i="2"/>
  <c r="E39" i="2"/>
  <c r="F10" i="2"/>
  <c r="F190" i="2"/>
  <c r="E115" i="2"/>
  <c r="E279" i="2"/>
  <c r="F164" i="2"/>
  <c r="F239" i="2"/>
  <c r="F172" i="2"/>
  <c r="E232" i="2"/>
  <c r="F124" i="2"/>
  <c r="F145" i="2"/>
  <c r="F101" i="2"/>
  <c r="F114" i="2"/>
  <c r="F278" i="2"/>
  <c r="E203" i="2"/>
  <c r="F79" i="2"/>
  <c r="F52" i="2"/>
  <c r="E195" i="2"/>
  <c r="F71" i="2"/>
  <c r="E129" i="2"/>
  <c r="E218" i="2"/>
  <c r="F126" i="2"/>
  <c r="E202" i="2"/>
  <c r="F110" i="2"/>
  <c r="E35" i="2"/>
  <c r="E199" i="2"/>
  <c r="F250" i="2"/>
  <c r="F241" i="2"/>
  <c r="F58" i="2"/>
  <c r="E152" i="2"/>
  <c r="F216" i="2"/>
  <c r="E28" i="2"/>
  <c r="E214" i="2"/>
  <c r="E112" i="2"/>
  <c r="F176" i="2"/>
  <c r="E79" i="2"/>
  <c r="E178" i="2"/>
  <c r="F91" i="2"/>
  <c r="F207" i="2"/>
  <c r="F28" i="2"/>
  <c r="E233" i="2"/>
  <c r="E166" i="2"/>
  <c r="E141" i="2"/>
  <c r="F201" i="2"/>
  <c r="F157" i="2"/>
  <c r="F125" i="2"/>
  <c r="E42" i="2"/>
  <c r="F277" i="2"/>
  <c r="F269" i="2"/>
  <c r="E154" i="2"/>
  <c r="F62" i="2"/>
  <c r="F242" i="2"/>
  <c r="E151" i="2"/>
  <c r="E235" i="2"/>
  <c r="F111" i="2"/>
  <c r="F211" i="2"/>
  <c r="E104" i="2"/>
  <c r="E82" i="2"/>
  <c r="F17" i="2"/>
  <c r="E246" i="2"/>
  <c r="E242" i="2"/>
  <c r="F150" i="2"/>
  <c r="E75" i="2"/>
  <c r="E239" i="2"/>
  <c r="E210" i="2"/>
  <c r="E67" i="2"/>
  <c r="E231" i="2"/>
  <c r="E184" i="2"/>
  <c r="E90" i="2"/>
  <c r="F197" i="2"/>
  <c r="E74" i="2"/>
  <c r="E158" i="2"/>
  <c r="F202" i="2"/>
  <c r="E71" i="2"/>
  <c r="E111" i="2"/>
  <c r="F183" i="2"/>
  <c r="F225" i="2"/>
  <c r="F230" i="2"/>
  <c r="E277" i="2"/>
  <c r="F245" i="2"/>
  <c r="E221" i="2"/>
  <c r="E241" i="2"/>
  <c r="E58" i="2"/>
  <c r="E212" i="2"/>
  <c r="F36" i="2"/>
  <c r="F154" i="2"/>
  <c r="F92" i="2"/>
  <c r="E163" i="2"/>
  <c r="E268" i="2"/>
  <c r="E105" i="2"/>
  <c r="E30" i="2"/>
  <c r="F105" i="2"/>
  <c r="F73" i="2"/>
  <c r="F29" i="2"/>
  <c r="F252" i="2"/>
  <c r="F193" i="2"/>
  <c r="F149" i="2"/>
  <c r="E134" i="2"/>
  <c r="E26" i="2"/>
  <c r="F261" i="2"/>
  <c r="F146" i="2"/>
  <c r="E23" i="2"/>
  <c r="E107" i="2"/>
  <c r="E271" i="2"/>
  <c r="I272" i="2" s="1"/>
  <c r="F83" i="2"/>
  <c r="F224" i="2"/>
  <c r="F246" i="2"/>
  <c r="E169" i="2"/>
  <c r="E94" i="2"/>
  <c r="E114" i="2"/>
  <c r="F22" i="2"/>
  <c r="F266" i="2"/>
  <c r="E257" i="2"/>
  <c r="E103" i="2"/>
  <c r="F69" i="2"/>
  <c r="F181" i="2"/>
  <c r="F244" i="2"/>
  <c r="E10" i="2"/>
  <c r="E33" i="2"/>
  <c r="E87" i="2"/>
  <c r="E53" i="2"/>
  <c r="E207" i="2"/>
  <c r="F263" i="2"/>
  <c r="E122" i="2"/>
  <c r="F234" i="2"/>
  <c r="F70" i="2"/>
  <c r="E31" i="2"/>
  <c r="F229" i="2"/>
  <c r="F82" i="2"/>
  <c r="E140" i="2"/>
  <c r="F184" i="2"/>
  <c r="E165" i="2"/>
  <c r="E189" i="2"/>
  <c r="E225" i="2"/>
  <c r="I226" i="2" s="1"/>
  <c r="E150" i="2"/>
  <c r="F74" i="2"/>
  <c r="F65" i="2"/>
  <c r="F21" i="2"/>
  <c r="E13" i="2"/>
  <c r="F177" i="2"/>
  <c r="F133" i="2"/>
  <c r="E274" i="2"/>
  <c r="F182" i="2"/>
  <c r="F218" i="2"/>
  <c r="E143" i="2"/>
  <c r="F148" i="2"/>
  <c r="F231" i="2"/>
  <c r="E204" i="2"/>
  <c r="E41" i="2"/>
  <c r="I42" i="2" s="1"/>
  <c r="E229" i="2"/>
  <c r="F265" i="2"/>
  <c r="F221" i="2"/>
  <c r="F98" i="2"/>
  <c r="F270" i="2"/>
  <c r="F256" i="2"/>
  <c r="F90" i="2"/>
  <c r="F262" i="2"/>
  <c r="E215" i="2"/>
  <c r="F113" i="2"/>
  <c r="E62" i="2"/>
  <c r="F97" i="2"/>
  <c r="F53" i="2"/>
  <c r="E194" i="2"/>
  <c r="F102" i="2"/>
  <c r="E22" i="2"/>
  <c r="F236" i="2"/>
  <c r="F228" i="2"/>
  <c r="F144" i="2"/>
  <c r="F41" i="2"/>
  <c r="E7" i="2"/>
  <c r="F85" i="2"/>
  <c r="F40" i="2"/>
  <c r="E43" i="2"/>
  <c r="F42" i="2"/>
  <c r="F247" i="2"/>
  <c r="E83" i="2"/>
  <c r="E95" i="2"/>
  <c r="F209" i="2"/>
  <c r="E84" i="2"/>
  <c r="F199" i="2"/>
  <c r="E12" i="2"/>
  <c r="I13" i="2" s="1"/>
  <c r="F16" i="2"/>
  <c r="E37" i="2"/>
  <c r="E260" i="2"/>
  <c r="I261" i="2" s="1"/>
  <c r="E97" i="2"/>
  <c r="E14" i="2"/>
  <c r="F61" i="2"/>
  <c r="E217" i="2"/>
  <c r="E142" i="2"/>
  <c r="E253" i="2"/>
  <c r="F49" i="2"/>
  <c r="F5" i="2"/>
  <c r="E146" i="2"/>
  <c r="F54" i="2"/>
  <c r="F138" i="2"/>
  <c r="E15" i="2"/>
  <c r="E227" i="2"/>
  <c r="F103" i="2"/>
  <c r="E76" i="2"/>
  <c r="F96" i="2"/>
  <c r="E101" i="2"/>
  <c r="F137" i="2"/>
  <c r="F93" i="2"/>
  <c r="E234" i="2"/>
  <c r="F142" i="2"/>
  <c r="F272" i="2"/>
  <c r="E226" i="2"/>
  <c r="F134" i="2"/>
  <c r="F118" i="2"/>
  <c r="E265" i="2"/>
  <c r="E197" i="2"/>
  <c r="E249" i="2"/>
  <c r="E182" i="2"/>
  <c r="E66" i="2"/>
  <c r="F259" i="2"/>
  <c r="E133" i="2"/>
  <c r="I134" i="2" s="1"/>
  <c r="E196" i="2"/>
  <c r="F121" i="2"/>
  <c r="F240" i="2"/>
  <c r="F19" i="2"/>
  <c r="F198" i="2"/>
  <c r="E237" i="2"/>
  <c r="F51" i="2"/>
  <c r="F165" i="2"/>
  <c r="E109" i="2"/>
  <c r="F66" i="2"/>
  <c r="F267" i="2"/>
  <c r="E160" i="2"/>
  <c r="E116" i="2"/>
  <c r="E132" i="2"/>
  <c r="F168" i="2"/>
  <c r="E157" i="2"/>
  <c r="E252" i="2"/>
  <c r="E89" i="2"/>
  <c r="E149" i="2"/>
  <c r="F226" i="2"/>
  <c r="E201" i="2"/>
  <c r="E126" i="2"/>
  <c r="E18" i="2"/>
  <c r="F253" i="2"/>
  <c r="E266" i="2"/>
  <c r="F174" i="2"/>
  <c r="E99" i="2"/>
  <c r="E263" i="2"/>
  <c r="F156" i="2"/>
  <c r="E224" i="2"/>
  <c r="E36" i="2"/>
  <c r="F9" i="2"/>
  <c r="E238" i="2"/>
  <c r="E106" i="2"/>
  <c r="F14" i="2"/>
  <c r="E56" i="2"/>
  <c r="E98" i="2"/>
  <c r="F6" i="2"/>
  <c r="E54" i="2"/>
  <c r="E137" i="2"/>
  <c r="F80" i="2"/>
  <c r="E121" i="2"/>
  <c r="E46" i="2"/>
  <c r="F217" i="2"/>
  <c r="F173" i="2"/>
  <c r="F8" i="2"/>
  <c r="F130" i="2"/>
  <c r="F77" i="2"/>
  <c r="F214" i="2"/>
  <c r="F30" i="2"/>
  <c r="F210" i="2"/>
  <c r="F141" i="2"/>
  <c r="F119" i="2"/>
  <c r="F18" i="2"/>
  <c r="F254" i="2"/>
  <c r="F139" i="2"/>
  <c r="E32" i="2"/>
  <c r="F243" i="2"/>
  <c r="F268" i="2"/>
  <c r="E280" i="2"/>
  <c r="E29" i="2"/>
  <c r="E124" i="2"/>
  <c r="F160" i="2"/>
  <c r="E244" i="2"/>
  <c r="I245" i="2" s="1"/>
  <c r="E236" i="2"/>
  <c r="E73" i="2"/>
  <c r="E261" i="2"/>
  <c r="F169" i="2"/>
  <c r="E278" i="2"/>
  <c r="E138" i="2"/>
  <c r="F46" i="2"/>
  <c r="F178" i="2"/>
  <c r="E135" i="2"/>
  <c r="F203" i="2"/>
  <c r="E96" i="2"/>
  <c r="F189" i="2"/>
  <c r="E161" i="2"/>
  <c r="E86" i="2"/>
  <c r="F257" i="2"/>
  <c r="F213" i="2"/>
  <c r="F55" i="2"/>
  <c r="F249" i="2"/>
  <c r="F205" i="2"/>
  <c r="E172" i="2"/>
  <c r="E9" i="2"/>
  <c r="E156" i="2"/>
  <c r="F232" i="2"/>
  <c r="E181" i="2"/>
  <c r="F89" i="2"/>
  <c r="F45" i="2"/>
  <c r="F11" i="2"/>
  <c r="E272" i="2"/>
  <c r="I273" i="2" s="1"/>
  <c r="E108" i="2"/>
  <c r="E118" i="2"/>
  <c r="F75" i="2"/>
  <c r="F129" i="2"/>
  <c r="E44" i="2"/>
  <c r="E174" i="2"/>
  <c r="E167" i="2"/>
  <c r="F180" i="2"/>
  <c r="E247" i="2"/>
  <c r="F120" i="2"/>
  <c r="F20" i="2"/>
  <c r="F159" i="2"/>
  <c r="E131" i="2"/>
  <c r="F131" i="2"/>
  <c r="E24" i="2"/>
  <c r="E21" i="2"/>
  <c r="F251" i="2"/>
  <c r="E144" i="2"/>
  <c r="F115" i="2"/>
  <c r="F220" i="2"/>
  <c r="E256" i="2"/>
  <c r="E5" i="2"/>
  <c r="E193" i="2"/>
  <c r="E125" i="2"/>
  <c r="F161" i="2"/>
  <c r="F117" i="2"/>
  <c r="E258" i="2"/>
  <c r="F166" i="2"/>
  <c r="F132" i="2"/>
  <c r="F223" i="2"/>
  <c r="E68" i="2"/>
  <c r="F88" i="2"/>
  <c r="E93" i="2"/>
  <c r="I94" i="2" s="1"/>
  <c r="E281" i="2"/>
  <c r="E222" i="2"/>
  <c r="E190" i="2"/>
  <c r="E273" i="2"/>
  <c r="E206" i="2"/>
  <c r="F76" i="2"/>
  <c r="E192" i="2"/>
  <c r="F12" i="2"/>
  <c r="E176" i="2"/>
  <c r="E276" i="2"/>
  <c r="E113" i="2"/>
  <c r="E38" i="2"/>
  <c r="E48" i="2"/>
  <c r="F208" i="2"/>
  <c r="E173" i="2"/>
  <c r="F186" i="2"/>
  <c r="F24" i="2"/>
  <c r="F188" i="2"/>
  <c r="E177" i="2"/>
  <c r="I178" i="2" s="1"/>
  <c r="E211" i="2"/>
  <c r="E80" i="2"/>
  <c r="F179" i="2"/>
  <c r="E223" i="2"/>
  <c r="F170" i="2"/>
  <c r="F219" i="2"/>
  <c r="F59" i="2"/>
  <c r="F167" i="2"/>
  <c r="F86" i="2"/>
  <c r="F248" i="2"/>
  <c r="F60" i="2"/>
  <c r="E155" i="2"/>
  <c r="F31" i="2"/>
  <c r="F162" i="2"/>
  <c r="F276" i="2"/>
  <c r="F279" i="2"/>
  <c r="E259" i="2"/>
  <c r="F123" i="2"/>
  <c r="E16" i="2"/>
  <c r="F274" i="2"/>
  <c r="F235" i="2"/>
  <c r="E128" i="2"/>
  <c r="E228" i="2"/>
  <c r="E65" i="2"/>
  <c r="E51" i="2"/>
  <c r="F33" i="2"/>
  <c r="E262" i="2"/>
  <c r="E130" i="2"/>
  <c r="F38" i="2"/>
  <c r="E219" i="2"/>
  <c r="F95" i="2"/>
  <c r="F140" i="2"/>
  <c r="E216" i="2"/>
  <c r="F35" i="2"/>
  <c r="E153" i="2"/>
  <c r="E78" i="2"/>
  <c r="E61" i="2"/>
  <c r="E145" i="2"/>
  <c r="E70" i="2"/>
  <c r="F171" i="2"/>
  <c r="E64" i="2"/>
  <c r="F155" i="2"/>
  <c r="E148" i="2"/>
  <c r="E55" i="2"/>
  <c r="I56" i="2" s="1"/>
  <c r="F158" i="2"/>
  <c r="E59" i="2"/>
  <c r="F258" i="2"/>
  <c r="E69" i="2"/>
  <c r="I70" i="2" s="1"/>
  <c r="F206" i="2"/>
  <c r="F112" i="2"/>
  <c r="F84" i="2"/>
  <c r="F39" i="2"/>
  <c r="E27" i="2"/>
  <c r="E191" i="2"/>
  <c r="E162" i="2"/>
  <c r="E275" i="2"/>
  <c r="F151" i="2"/>
  <c r="E34" i="2"/>
  <c r="F260" i="2"/>
  <c r="F271" i="2"/>
  <c r="F26" i="2"/>
  <c r="F107" i="2"/>
  <c r="F280" i="2"/>
  <c r="E100" i="2"/>
  <c r="I101" i="2" s="1"/>
  <c r="F136" i="2"/>
  <c r="E230" i="2"/>
  <c r="E185" i="2"/>
  <c r="E110" i="2"/>
  <c r="F281" i="2"/>
  <c r="F237" i="2"/>
  <c r="E91" i="2"/>
  <c r="E255" i="2"/>
  <c r="F195" i="2"/>
  <c r="E88" i="2"/>
  <c r="E188" i="2"/>
  <c r="E25" i="2"/>
  <c r="E213" i="2"/>
  <c r="E180" i="2"/>
  <c r="I181" i="2" s="1"/>
  <c r="E17" i="2"/>
  <c r="I18" i="2" s="1"/>
  <c r="E77" i="2"/>
  <c r="I78" i="2" s="1"/>
  <c r="F43" i="2"/>
  <c r="F104" i="2"/>
  <c r="F27" i="2"/>
  <c r="F64" i="2"/>
  <c r="E20" i="2"/>
  <c r="F192" i="2"/>
  <c r="E45" i="2"/>
  <c r="F191" i="2"/>
  <c r="F175" i="2"/>
  <c r="E168" i="2"/>
  <c r="E8" i="2"/>
  <c r="E11" i="2"/>
  <c r="E136" i="2"/>
  <c r="F99" i="2"/>
  <c r="F196" i="2"/>
  <c r="E250" i="2"/>
  <c r="I251" i="2" s="1"/>
  <c r="F187" i="2"/>
  <c r="E72" i="2"/>
  <c r="E159" i="2"/>
  <c r="F7" i="2"/>
  <c r="F273" i="2"/>
  <c r="F233" i="2"/>
  <c r="F194" i="2"/>
  <c r="E63" i="2"/>
  <c r="F57" i="2"/>
  <c r="E147" i="2"/>
  <c r="F23" i="2"/>
  <c r="E209" i="2"/>
  <c r="I210" i="2" s="1"/>
  <c r="E267" i="2"/>
  <c r="F143" i="2"/>
  <c r="F185" i="2"/>
  <c r="F204" i="2"/>
  <c r="F255" i="2"/>
  <c r="F212" i="2"/>
  <c r="E248" i="2"/>
  <c r="E220" i="2"/>
  <c r="E57" i="2"/>
  <c r="E245" i="2"/>
  <c r="F153" i="2"/>
  <c r="F109" i="2"/>
  <c r="F106" i="2"/>
  <c r="E127" i="2"/>
  <c r="F67" i="2"/>
  <c r="F200" i="2"/>
  <c r="E60" i="2"/>
  <c r="F72" i="2"/>
  <c r="E85" i="2"/>
  <c r="E52" i="2"/>
  <c r="I53" i="2" s="1"/>
  <c r="F56" i="2"/>
  <c r="E198" i="2"/>
  <c r="F68" i="2"/>
  <c r="F44" i="2"/>
  <c r="F275" i="2"/>
  <c r="F94" i="2"/>
  <c r="F135" i="2"/>
  <c r="E175" i="2"/>
  <c r="E123" i="2"/>
  <c r="F264" i="2"/>
  <c r="E240" i="2"/>
  <c r="E102" i="2"/>
  <c r="F87" i="2"/>
  <c r="E270" i="2"/>
  <c r="F163" i="2"/>
  <c r="F48" i="2"/>
  <c r="E47" i="2"/>
  <c r="E49" i="2"/>
  <c r="F50" i="2"/>
  <c r="F222" i="2"/>
  <c r="F152" i="2"/>
  <c r="E19" i="2"/>
  <c r="E183" i="2"/>
  <c r="E264" i="2"/>
  <c r="E139" i="2"/>
  <c r="F15" i="2"/>
  <c r="E81" i="2"/>
  <c r="I82" i="2" s="1"/>
  <c r="E251" i="2"/>
  <c r="F127" i="2"/>
  <c r="F227" i="2"/>
  <c r="E120" i="2"/>
  <c r="I121" i="2" s="1"/>
  <c r="E92" i="2"/>
  <c r="I93" i="2" s="1"/>
  <c r="F128" i="2"/>
  <c r="E117" i="2"/>
  <c r="F25" i="2"/>
  <c r="E254" i="2"/>
  <c r="F122" i="2"/>
  <c r="F32" i="2"/>
  <c r="F108" i="2"/>
  <c r="F215" i="2"/>
  <c r="F116" i="2"/>
  <c r="E208" i="2"/>
  <c r="E205" i="2"/>
  <c r="F100" i="2"/>
  <c r="E200" i="2"/>
  <c r="E164" i="2"/>
  <c r="I165" i="2" s="1"/>
  <c r="E187" i="2"/>
  <c r="F63" i="2"/>
  <c r="E171" i="2"/>
  <c r="F47" i="2"/>
  <c r="F147" i="2"/>
  <c r="E40" i="2"/>
  <c r="E186" i="2"/>
  <c r="E179" i="2"/>
  <c r="F34" i="2"/>
  <c r="E243" i="2"/>
  <c r="E119" i="2"/>
  <c r="F238" i="2"/>
  <c r="M9" i="2"/>
  <c r="N9" i="2"/>
  <c r="I88" i="2" l="1"/>
  <c r="I164" i="2"/>
  <c r="I159" i="2"/>
  <c r="I151" i="2"/>
  <c r="I12" i="2"/>
  <c r="I252" i="2"/>
  <c r="I34" i="2"/>
  <c r="I125" i="2"/>
  <c r="I137" i="2"/>
  <c r="I30" i="2"/>
  <c r="I22" i="2"/>
  <c r="I206" i="2"/>
  <c r="I241" i="2"/>
  <c r="I86" i="2"/>
  <c r="I223" i="2"/>
  <c r="I225" i="2"/>
  <c r="I263" i="2"/>
  <c r="I47" i="2"/>
  <c r="I198" i="2"/>
  <c r="I35" i="2"/>
  <c r="I114" i="2"/>
  <c r="I20" i="2"/>
  <c r="I103" i="2"/>
  <c r="I158" i="2"/>
  <c r="I38" i="2"/>
  <c r="I108" i="2"/>
  <c r="I203" i="2"/>
  <c r="I188" i="2"/>
  <c r="I166" i="2"/>
  <c r="I41" i="2"/>
  <c r="I50" i="2"/>
  <c r="I26" i="2"/>
  <c r="I156" i="2"/>
  <c r="I174" i="2"/>
  <c r="I149" i="2"/>
  <c r="I195" i="2"/>
  <c r="I124" i="2"/>
  <c r="I146" i="2"/>
  <c r="I109" i="2"/>
  <c r="I27" i="2"/>
  <c r="I59" i="2"/>
  <c r="I232" i="2"/>
  <c r="I65" i="2"/>
  <c r="I191" i="2"/>
  <c r="I246" i="2"/>
  <c r="I79" i="2"/>
  <c r="I126" i="2"/>
  <c r="I118" i="2"/>
  <c r="I199" i="2"/>
  <c r="I6" i="2"/>
  <c r="J279" i="2"/>
  <c r="H280" i="2"/>
  <c r="J258" i="2"/>
  <c r="H259" i="2"/>
  <c r="J160" i="2"/>
  <c r="H161" i="2"/>
  <c r="H169" i="2"/>
  <c r="J168" i="2"/>
  <c r="J228" i="2"/>
  <c r="H229" i="2"/>
  <c r="H240" i="2"/>
  <c r="J239" i="2"/>
  <c r="H228" i="2"/>
  <c r="J227" i="2"/>
  <c r="I271" i="2"/>
  <c r="J72" i="2"/>
  <c r="H73" i="2"/>
  <c r="H144" i="2"/>
  <c r="J143" i="2"/>
  <c r="J99" i="2"/>
  <c r="H100" i="2"/>
  <c r="J107" i="2"/>
  <c r="H108" i="2"/>
  <c r="I60" i="2"/>
  <c r="I220" i="2"/>
  <c r="J162" i="2"/>
  <c r="H163" i="2"/>
  <c r="J24" i="2"/>
  <c r="H25" i="2"/>
  <c r="I145" i="2"/>
  <c r="I119" i="2"/>
  <c r="I87" i="2"/>
  <c r="H9" i="2"/>
  <c r="J8" i="2"/>
  <c r="I133" i="2"/>
  <c r="I67" i="2"/>
  <c r="J103" i="2"/>
  <c r="H104" i="2"/>
  <c r="H17" i="2"/>
  <c r="J16" i="2"/>
  <c r="H237" i="2"/>
  <c r="J236" i="2"/>
  <c r="I230" i="2"/>
  <c r="I11" i="2"/>
  <c r="I24" i="2"/>
  <c r="H155" i="2"/>
  <c r="J154" i="2"/>
  <c r="H198" i="2"/>
  <c r="J197" i="2"/>
  <c r="I236" i="2"/>
  <c r="H92" i="2"/>
  <c r="J91" i="2"/>
  <c r="H127" i="2"/>
  <c r="J126" i="2"/>
  <c r="J164" i="2"/>
  <c r="H165" i="2"/>
  <c r="H221" i="2"/>
  <c r="J220" i="2"/>
  <c r="H212" i="2"/>
  <c r="J211" i="2"/>
  <c r="J196" i="2"/>
  <c r="H197" i="2"/>
  <c r="J257" i="2"/>
  <c r="H258" i="2"/>
  <c r="I77" i="2"/>
  <c r="I201" i="2"/>
  <c r="H128" i="2"/>
  <c r="J127" i="2"/>
  <c r="H88" i="2"/>
  <c r="J87" i="2"/>
  <c r="I61" i="2"/>
  <c r="I268" i="2"/>
  <c r="I214" i="2"/>
  <c r="H27" i="2"/>
  <c r="J26" i="2"/>
  <c r="J158" i="2"/>
  <c r="H159" i="2"/>
  <c r="H39" i="2"/>
  <c r="J38" i="2"/>
  <c r="J31" i="2"/>
  <c r="H32" i="2"/>
  <c r="H187" i="2"/>
  <c r="J186" i="2"/>
  <c r="J251" i="2"/>
  <c r="H252" i="2"/>
  <c r="I162" i="2"/>
  <c r="H174" i="2"/>
  <c r="J173" i="2"/>
  <c r="H157" i="2"/>
  <c r="J156" i="2"/>
  <c r="I117" i="2"/>
  <c r="I183" i="2"/>
  <c r="I228" i="2"/>
  <c r="I23" i="2"/>
  <c r="I190" i="2"/>
  <c r="J244" i="2"/>
  <c r="H245" i="2"/>
  <c r="H147" i="2"/>
  <c r="J146" i="2"/>
  <c r="H37" i="2"/>
  <c r="J36" i="2"/>
  <c r="I91" i="2"/>
  <c r="I152" i="2"/>
  <c r="I179" i="2"/>
  <c r="I219" i="2"/>
  <c r="I280" i="2"/>
  <c r="H64" i="2"/>
  <c r="J63" i="2"/>
  <c r="H141" i="2"/>
  <c r="J140" i="2"/>
  <c r="H272" i="2"/>
  <c r="J271" i="2"/>
  <c r="I131" i="2"/>
  <c r="H89" i="2"/>
  <c r="J88" i="2"/>
  <c r="H190" i="2"/>
  <c r="J189" i="2"/>
  <c r="I281" i="2"/>
  <c r="H218" i="2"/>
  <c r="J217" i="2"/>
  <c r="I264" i="2"/>
  <c r="I161" i="2"/>
  <c r="I250" i="2"/>
  <c r="I16" i="2"/>
  <c r="J199" i="2"/>
  <c r="H200" i="2"/>
  <c r="H103" i="2"/>
  <c r="J102" i="2"/>
  <c r="I205" i="2"/>
  <c r="H182" i="2"/>
  <c r="J181" i="2"/>
  <c r="H262" i="2"/>
  <c r="J261" i="2"/>
  <c r="I213" i="2"/>
  <c r="I185" i="2"/>
  <c r="J242" i="2"/>
  <c r="H243" i="2"/>
  <c r="I80" i="2"/>
  <c r="I130" i="2"/>
  <c r="I116" i="2"/>
  <c r="I100" i="2"/>
  <c r="J62" i="2"/>
  <c r="H63" i="2"/>
  <c r="H177" i="2"/>
  <c r="J176" i="2"/>
  <c r="J71" i="2"/>
  <c r="H72" i="2"/>
  <c r="H191" i="2"/>
  <c r="J190" i="2"/>
  <c r="J188" i="2"/>
  <c r="H189" i="2"/>
  <c r="J23" i="2"/>
  <c r="H24" i="2"/>
  <c r="J60" i="2"/>
  <c r="H61" i="2"/>
  <c r="I89" i="2"/>
  <c r="H156" i="2"/>
  <c r="J155" i="2"/>
  <c r="H34" i="2"/>
  <c r="J33" i="2"/>
  <c r="H249" i="2"/>
  <c r="J248" i="2"/>
  <c r="I49" i="2"/>
  <c r="H224" i="2"/>
  <c r="J223" i="2"/>
  <c r="H132" i="2"/>
  <c r="J131" i="2"/>
  <c r="H46" i="2"/>
  <c r="J45" i="2"/>
  <c r="H204" i="2"/>
  <c r="J203" i="2"/>
  <c r="H244" i="2"/>
  <c r="J243" i="2"/>
  <c r="I122" i="2"/>
  <c r="J174" i="2"/>
  <c r="H175" i="2"/>
  <c r="H67" i="2"/>
  <c r="J66" i="2"/>
  <c r="I266" i="2"/>
  <c r="J54" i="2"/>
  <c r="H55" i="2"/>
  <c r="J209" i="2"/>
  <c r="H210" i="2"/>
  <c r="H54" i="2"/>
  <c r="J53" i="2"/>
  <c r="H149" i="2"/>
  <c r="J148" i="2"/>
  <c r="I141" i="2"/>
  <c r="I104" i="2"/>
  <c r="I135" i="2"/>
  <c r="I242" i="2"/>
  <c r="I68" i="2"/>
  <c r="I155" i="2"/>
  <c r="I113" i="2"/>
  <c r="I196" i="2"/>
  <c r="H11" i="2"/>
  <c r="J10" i="2"/>
  <c r="I9" i="2"/>
  <c r="H185" i="2"/>
  <c r="J184" i="2"/>
  <c r="H239" i="2"/>
  <c r="J238" i="2"/>
  <c r="H16" i="2"/>
  <c r="J15" i="2"/>
  <c r="H58" i="2"/>
  <c r="J57" i="2"/>
  <c r="I52" i="2"/>
  <c r="J86" i="2"/>
  <c r="H87" i="2"/>
  <c r="I39" i="2"/>
  <c r="H133" i="2"/>
  <c r="J132" i="2"/>
  <c r="I132" i="2"/>
  <c r="H90" i="2"/>
  <c r="J89" i="2"/>
  <c r="I136" i="2"/>
  <c r="I33" i="2"/>
  <c r="J80" i="2"/>
  <c r="H81" i="2"/>
  <c r="I267" i="2"/>
  <c r="I110" i="2"/>
  <c r="H119" i="2"/>
  <c r="J118" i="2"/>
  <c r="I147" i="2"/>
  <c r="I96" i="2"/>
  <c r="J97" i="2"/>
  <c r="H98" i="2"/>
  <c r="I144" i="2"/>
  <c r="H83" i="2"/>
  <c r="J82" i="2"/>
  <c r="I258" i="2"/>
  <c r="J149" i="2"/>
  <c r="H150" i="2"/>
  <c r="I222" i="2"/>
  <c r="I211" i="2"/>
  <c r="J269" i="2"/>
  <c r="H270" i="2"/>
  <c r="I215" i="2"/>
  <c r="H53" i="2"/>
  <c r="J52" i="2"/>
  <c r="I40" i="2"/>
  <c r="H130" i="2"/>
  <c r="J129" i="2"/>
  <c r="H281" i="2"/>
  <c r="J280" i="2"/>
  <c r="H208" i="2"/>
  <c r="J207" i="2"/>
  <c r="H12" i="2"/>
  <c r="J11" i="2"/>
  <c r="H269" i="2"/>
  <c r="J268" i="2"/>
  <c r="J138" i="2"/>
  <c r="H139" i="2"/>
  <c r="I128" i="2"/>
  <c r="I120" i="2"/>
  <c r="J195" i="2"/>
  <c r="H196" i="2"/>
  <c r="I265" i="2"/>
  <c r="I176" i="2"/>
  <c r="J109" i="2"/>
  <c r="H110" i="2"/>
  <c r="I64" i="2"/>
  <c r="H192" i="2"/>
  <c r="J191" i="2"/>
  <c r="I256" i="2"/>
  <c r="I276" i="2"/>
  <c r="J171" i="2"/>
  <c r="H172" i="2"/>
  <c r="I66" i="2"/>
  <c r="H168" i="2"/>
  <c r="J167" i="2"/>
  <c r="H167" i="2"/>
  <c r="J166" i="2"/>
  <c r="H160" i="2"/>
  <c r="J159" i="2"/>
  <c r="I182" i="2"/>
  <c r="J178" i="2"/>
  <c r="H179" i="2"/>
  <c r="H140" i="2"/>
  <c r="J139" i="2"/>
  <c r="I138" i="2"/>
  <c r="J253" i="2"/>
  <c r="H254" i="2"/>
  <c r="H166" i="2"/>
  <c r="J165" i="2"/>
  <c r="H135" i="2"/>
  <c r="J134" i="2"/>
  <c r="H6" i="2"/>
  <c r="I84" i="2"/>
  <c r="I63" i="2"/>
  <c r="J218" i="2"/>
  <c r="H219" i="2"/>
  <c r="H230" i="2"/>
  <c r="J229" i="2"/>
  <c r="J266" i="2"/>
  <c r="H267" i="2"/>
  <c r="H194" i="2"/>
  <c r="J193" i="2"/>
  <c r="J245" i="2"/>
  <c r="H246" i="2"/>
  <c r="I240" i="2"/>
  <c r="J277" i="2"/>
  <c r="H278" i="2"/>
  <c r="I29" i="2"/>
  <c r="J79" i="2"/>
  <c r="H80" i="2"/>
  <c r="H79" i="2"/>
  <c r="J78" i="2"/>
  <c r="H173" i="2"/>
  <c r="J172" i="2"/>
  <c r="H164" i="2"/>
  <c r="J163" i="2"/>
  <c r="H277" i="2"/>
  <c r="J276" i="2"/>
  <c r="I37" i="2"/>
  <c r="H260" i="2"/>
  <c r="J259" i="2"/>
  <c r="H266" i="2"/>
  <c r="J265" i="2"/>
  <c r="I25" i="2"/>
  <c r="H232" i="2"/>
  <c r="J231" i="2"/>
  <c r="I148" i="2"/>
  <c r="I140" i="2"/>
  <c r="H176" i="2"/>
  <c r="J175" i="2"/>
  <c r="I244" i="2"/>
  <c r="J34" i="2"/>
  <c r="H35" i="2"/>
  <c r="H109" i="2"/>
  <c r="J108" i="2"/>
  <c r="H136" i="2"/>
  <c r="J135" i="2"/>
  <c r="H154" i="2"/>
  <c r="J153" i="2"/>
  <c r="J194" i="2"/>
  <c r="H195" i="2"/>
  <c r="I46" i="2"/>
  <c r="I92" i="2"/>
  <c r="I163" i="2"/>
  <c r="I71" i="2"/>
  <c r="I229" i="2"/>
  <c r="H60" i="2"/>
  <c r="J59" i="2"/>
  <c r="I277" i="2"/>
  <c r="I259" i="2"/>
  <c r="H21" i="2"/>
  <c r="J20" i="2"/>
  <c r="H233" i="2"/>
  <c r="J232" i="2"/>
  <c r="J46" i="2"/>
  <c r="H47" i="2"/>
  <c r="H255" i="2"/>
  <c r="J254" i="2"/>
  <c r="I55" i="2"/>
  <c r="I19" i="2"/>
  <c r="J51" i="2"/>
  <c r="H52" i="2"/>
  <c r="I227" i="2"/>
  <c r="J49" i="2"/>
  <c r="H50" i="2"/>
  <c r="J247" i="2"/>
  <c r="H248" i="2"/>
  <c r="H114" i="2"/>
  <c r="J113" i="2"/>
  <c r="J182" i="2"/>
  <c r="H183" i="2"/>
  <c r="I32" i="2"/>
  <c r="J22" i="2"/>
  <c r="H23" i="2"/>
  <c r="J252" i="2"/>
  <c r="H253" i="2"/>
  <c r="I278" i="2"/>
  <c r="I76" i="2"/>
  <c r="I43" i="2"/>
  <c r="H217" i="2"/>
  <c r="J216" i="2"/>
  <c r="I204" i="2"/>
  <c r="I171" i="2"/>
  <c r="H10" i="2"/>
  <c r="J9" i="2"/>
  <c r="H111" i="2"/>
  <c r="J110" i="2"/>
  <c r="H186" i="2"/>
  <c r="J185" i="2"/>
  <c r="J75" i="2"/>
  <c r="H76" i="2"/>
  <c r="H261" i="2"/>
  <c r="J260" i="2"/>
  <c r="I209" i="2"/>
  <c r="J264" i="2"/>
  <c r="H265" i="2"/>
  <c r="H152" i="2"/>
  <c r="J151" i="2"/>
  <c r="J215" i="2"/>
  <c r="H216" i="2"/>
  <c r="I184" i="2"/>
  <c r="I180" i="2"/>
  <c r="H33" i="2"/>
  <c r="J32" i="2"/>
  <c r="H95" i="2"/>
  <c r="J94" i="2"/>
  <c r="J233" i="2"/>
  <c r="H234" i="2"/>
  <c r="H193" i="2"/>
  <c r="J192" i="2"/>
  <c r="H238" i="2"/>
  <c r="J237" i="2"/>
  <c r="I192" i="2"/>
  <c r="I129" i="2"/>
  <c r="H220" i="2"/>
  <c r="J219" i="2"/>
  <c r="I177" i="2"/>
  <c r="H118" i="2"/>
  <c r="J117" i="2"/>
  <c r="H121" i="2"/>
  <c r="J120" i="2"/>
  <c r="I157" i="2"/>
  <c r="I139" i="2"/>
  <c r="H19" i="2"/>
  <c r="J18" i="2"/>
  <c r="H7" i="2"/>
  <c r="J6" i="2"/>
  <c r="I127" i="2"/>
  <c r="I238" i="2"/>
  <c r="H273" i="2"/>
  <c r="J272" i="2"/>
  <c r="I254" i="2"/>
  <c r="H43" i="2"/>
  <c r="J42" i="2"/>
  <c r="I216" i="2"/>
  <c r="I275" i="2"/>
  <c r="H71" i="2"/>
  <c r="J70" i="2"/>
  <c r="I115" i="2"/>
  <c r="J29" i="2"/>
  <c r="H30" i="2"/>
  <c r="H231" i="2"/>
  <c r="J230" i="2"/>
  <c r="H151" i="2"/>
  <c r="J150" i="2"/>
  <c r="H126" i="2"/>
  <c r="J125" i="2"/>
  <c r="I153" i="2"/>
  <c r="H279" i="2"/>
  <c r="J278" i="2"/>
  <c r="I270" i="2"/>
  <c r="H214" i="2"/>
  <c r="J213" i="2"/>
  <c r="J96" i="2"/>
  <c r="H97" i="2"/>
  <c r="H75" i="2"/>
  <c r="J74" i="2"/>
  <c r="I189" i="2"/>
  <c r="I69" i="2"/>
  <c r="H268" i="2"/>
  <c r="J267" i="2"/>
  <c r="H117" i="2"/>
  <c r="J116" i="2"/>
  <c r="J106" i="2"/>
  <c r="H107" i="2"/>
  <c r="I187" i="2"/>
  <c r="J122" i="2"/>
  <c r="H123" i="2"/>
  <c r="J152" i="2"/>
  <c r="H153" i="2"/>
  <c r="H276" i="2"/>
  <c r="J275" i="2"/>
  <c r="I58" i="2"/>
  <c r="J273" i="2"/>
  <c r="H274" i="2"/>
  <c r="I21" i="2"/>
  <c r="J281" i="2"/>
  <c r="I28" i="2"/>
  <c r="I62" i="2"/>
  <c r="J235" i="2"/>
  <c r="H236" i="2"/>
  <c r="J170" i="2"/>
  <c r="H171" i="2"/>
  <c r="H13" i="2"/>
  <c r="J12" i="2"/>
  <c r="J161" i="2"/>
  <c r="H162" i="2"/>
  <c r="I248" i="2"/>
  <c r="I10" i="2"/>
  <c r="I279" i="2"/>
  <c r="H120" i="2"/>
  <c r="J119" i="2"/>
  <c r="I99" i="2"/>
  <c r="I202" i="2"/>
  <c r="J198" i="2"/>
  <c r="H199" i="2"/>
  <c r="H143" i="2"/>
  <c r="J142" i="2"/>
  <c r="I143" i="2"/>
  <c r="I44" i="2"/>
  <c r="H263" i="2"/>
  <c r="J262" i="2"/>
  <c r="J133" i="2"/>
  <c r="H134" i="2"/>
  <c r="H235" i="2"/>
  <c r="J234" i="2"/>
  <c r="I95" i="2"/>
  <c r="J73" i="2"/>
  <c r="H74" i="2"/>
  <c r="H226" i="2"/>
  <c r="J225" i="2"/>
  <c r="I243" i="2"/>
  <c r="H158" i="2"/>
  <c r="J157" i="2"/>
  <c r="H59" i="2"/>
  <c r="J58" i="2"/>
  <c r="H115" i="2"/>
  <c r="J114" i="2"/>
  <c r="I7" i="2"/>
  <c r="H205" i="2"/>
  <c r="J204" i="2"/>
  <c r="H29" i="2"/>
  <c r="J28" i="2"/>
  <c r="H96" i="2"/>
  <c r="J95" i="2"/>
  <c r="I75" i="2"/>
  <c r="H70" i="2"/>
  <c r="J69" i="2"/>
  <c r="I255" i="2"/>
  <c r="J222" i="2"/>
  <c r="H223" i="2"/>
  <c r="I221" i="2"/>
  <c r="J7" i="2"/>
  <c r="H8" i="2"/>
  <c r="H65" i="2"/>
  <c r="J64" i="2"/>
  <c r="I111" i="2"/>
  <c r="H40" i="2"/>
  <c r="J39" i="2"/>
  <c r="H275" i="2"/>
  <c r="J274" i="2"/>
  <c r="I224" i="2"/>
  <c r="I193" i="2"/>
  <c r="J180" i="2"/>
  <c r="H181" i="2"/>
  <c r="I173" i="2"/>
  <c r="J169" i="2"/>
  <c r="H170" i="2"/>
  <c r="J141" i="2"/>
  <c r="H142" i="2"/>
  <c r="I57" i="2"/>
  <c r="J226" i="2"/>
  <c r="H227" i="2"/>
  <c r="H20" i="2"/>
  <c r="J19" i="2"/>
  <c r="I235" i="2"/>
  <c r="I218" i="2"/>
  <c r="H41" i="2"/>
  <c r="J40" i="2"/>
  <c r="H91" i="2"/>
  <c r="J90" i="2"/>
  <c r="J177" i="2"/>
  <c r="H178" i="2"/>
  <c r="I123" i="2"/>
  <c r="I170" i="2"/>
  <c r="J105" i="2"/>
  <c r="H106" i="2"/>
  <c r="H184" i="2"/>
  <c r="J183" i="2"/>
  <c r="I247" i="2"/>
  <c r="H202" i="2"/>
  <c r="J201" i="2"/>
  <c r="H242" i="2"/>
  <c r="J241" i="2"/>
  <c r="H102" i="2"/>
  <c r="J101" i="2"/>
  <c r="I51" i="2"/>
  <c r="H78" i="2"/>
  <c r="J77" i="2"/>
  <c r="J115" i="2"/>
  <c r="H116" i="2"/>
  <c r="J111" i="2"/>
  <c r="H112" i="2"/>
  <c r="H101" i="2"/>
  <c r="J100" i="2"/>
  <c r="J208" i="2"/>
  <c r="H209" i="2"/>
  <c r="I169" i="2"/>
  <c r="H45" i="2"/>
  <c r="J44" i="2"/>
  <c r="H148" i="2"/>
  <c r="J147" i="2"/>
  <c r="H26" i="2"/>
  <c r="J25" i="2"/>
  <c r="J50" i="2"/>
  <c r="H51" i="2"/>
  <c r="H69" i="2"/>
  <c r="J68" i="2"/>
  <c r="I249" i="2"/>
  <c r="I160" i="2"/>
  <c r="H28" i="2"/>
  <c r="J27" i="2"/>
  <c r="I186" i="2"/>
  <c r="J84" i="2"/>
  <c r="H85" i="2"/>
  <c r="I154" i="2"/>
  <c r="I17" i="2"/>
  <c r="H180" i="2"/>
  <c r="J179" i="2"/>
  <c r="J76" i="2"/>
  <c r="H77" i="2"/>
  <c r="I194" i="2"/>
  <c r="I168" i="2"/>
  <c r="J205" i="2"/>
  <c r="H206" i="2"/>
  <c r="I262" i="2"/>
  <c r="H211" i="2"/>
  <c r="J210" i="2"/>
  <c r="J14" i="2"/>
  <c r="H15" i="2"/>
  <c r="I150" i="2"/>
  <c r="H241" i="2"/>
  <c r="J240" i="2"/>
  <c r="H94" i="2"/>
  <c r="J93" i="2"/>
  <c r="H62" i="2"/>
  <c r="J61" i="2"/>
  <c r="H86" i="2"/>
  <c r="J85" i="2"/>
  <c r="J256" i="2"/>
  <c r="H257" i="2"/>
  <c r="I14" i="2"/>
  <c r="J263" i="2"/>
  <c r="H264" i="2"/>
  <c r="J246" i="2"/>
  <c r="H247" i="2"/>
  <c r="I31" i="2"/>
  <c r="I112" i="2"/>
  <c r="J17" i="2"/>
  <c r="H18" i="2"/>
  <c r="I142" i="2"/>
  <c r="H251" i="2"/>
  <c r="J250" i="2"/>
  <c r="H146" i="2"/>
  <c r="J145" i="2"/>
  <c r="J13" i="2"/>
  <c r="H14" i="2"/>
  <c r="J48" i="2"/>
  <c r="H49" i="2"/>
  <c r="J144" i="2"/>
  <c r="H145" i="2"/>
  <c r="H222" i="2"/>
  <c r="J221" i="2"/>
  <c r="H131" i="2"/>
  <c r="J130" i="2"/>
  <c r="J92" i="2"/>
  <c r="H93" i="2"/>
  <c r="J200" i="2"/>
  <c r="H201" i="2"/>
  <c r="J67" i="2"/>
  <c r="H68" i="2"/>
  <c r="I97" i="2"/>
  <c r="I85" i="2"/>
  <c r="H213" i="2"/>
  <c r="J212" i="2"/>
  <c r="I73" i="2"/>
  <c r="H105" i="2"/>
  <c r="J104" i="2"/>
  <c r="I231" i="2"/>
  <c r="H113" i="2"/>
  <c r="J112" i="2"/>
  <c r="H36" i="2"/>
  <c r="J35" i="2"/>
  <c r="H124" i="2"/>
  <c r="J123" i="2"/>
  <c r="I81" i="2"/>
  <c r="I207" i="2"/>
  <c r="I175" i="2"/>
  <c r="J249" i="2"/>
  <c r="H250" i="2"/>
  <c r="I74" i="2"/>
  <c r="J30" i="2"/>
  <c r="H31" i="2"/>
  <c r="I107" i="2"/>
  <c r="I90" i="2"/>
  <c r="H122" i="2"/>
  <c r="J121" i="2"/>
  <c r="H138" i="2"/>
  <c r="J137" i="2"/>
  <c r="I15" i="2"/>
  <c r="I8" i="2"/>
  <c r="H271" i="2"/>
  <c r="J270" i="2"/>
  <c r="J21" i="2"/>
  <c r="H22" i="2"/>
  <c r="I208" i="2"/>
  <c r="H225" i="2"/>
  <c r="J224" i="2"/>
  <c r="I106" i="2"/>
  <c r="I72" i="2"/>
  <c r="I83" i="2"/>
  <c r="I167" i="2"/>
  <c r="I200" i="2"/>
  <c r="H125" i="2"/>
  <c r="J124" i="2"/>
  <c r="H38" i="2"/>
  <c r="J37" i="2"/>
  <c r="H48" i="2"/>
  <c r="J47" i="2"/>
  <c r="I172" i="2"/>
  <c r="H129" i="2"/>
  <c r="J128" i="2"/>
  <c r="I48" i="2"/>
  <c r="J56" i="2"/>
  <c r="H57" i="2"/>
  <c r="H256" i="2"/>
  <c r="J255" i="2"/>
  <c r="J187" i="2"/>
  <c r="H188" i="2"/>
  <c r="H44" i="2"/>
  <c r="J43" i="2"/>
  <c r="J136" i="2"/>
  <c r="H137" i="2"/>
  <c r="H207" i="2"/>
  <c r="J206" i="2"/>
  <c r="I217" i="2"/>
  <c r="I260" i="2"/>
  <c r="I212" i="2"/>
  <c r="I274" i="2"/>
  <c r="I257" i="2"/>
  <c r="I45" i="2"/>
  <c r="H56" i="2"/>
  <c r="J55" i="2"/>
  <c r="I237" i="2"/>
  <c r="H215" i="2"/>
  <c r="J214" i="2"/>
  <c r="I239" i="2"/>
  <c r="I253" i="2"/>
  <c r="I197" i="2"/>
  <c r="I102" i="2"/>
  <c r="I98" i="2"/>
  <c r="J41" i="2"/>
  <c r="H42" i="2"/>
  <c r="H99" i="2"/>
  <c r="J98" i="2"/>
  <c r="J65" i="2"/>
  <c r="H66" i="2"/>
  <c r="I54" i="2"/>
  <c r="H84" i="2"/>
  <c r="J83" i="2"/>
  <c r="I269" i="2"/>
  <c r="H203" i="2"/>
  <c r="J202" i="2"/>
  <c r="I105" i="2"/>
  <c r="I234" i="2"/>
  <c r="I36" i="2"/>
  <c r="I233" i="2"/>
  <c r="H82" i="2"/>
  <c r="J81" i="2"/>
  <c r="J3" i="2" l="1"/>
  <c r="M11" i="2" s="1"/>
  <c r="B31" i="4" s="1"/>
  <c r="H3" i="2"/>
  <c r="I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<sst xmlns="http://schemas.openxmlformats.org/spreadsheetml/2006/main" count="208" uniqueCount="139">
  <si>
    <t>V,leg</t>
  </si>
  <si>
    <t>in</t>
  </si>
  <si>
    <t>H,Leg</t>
  </si>
  <si>
    <t>t</t>
  </si>
  <si>
    <t>k</t>
  </si>
  <si>
    <t>r1</t>
  </si>
  <si>
    <t>leg-to-leg fillet</t>
  </si>
  <si>
    <t>F</t>
  </si>
  <si>
    <t>r2</t>
  </si>
  <si>
    <t>toe fillet = 1/2*leg-to-leg fillet per ISO 657-1</t>
  </si>
  <si>
    <t>OVERIDE - r2 = F * t &lt; t ie range of F is 0.01 to 0.99</t>
  </si>
  <si>
    <t>x</t>
  </si>
  <si>
    <t>y</t>
  </si>
  <si>
    <t>H,leg Toe Fillet</t>
  </si>
  <si>
    <t>r</t>
  </si>
  <si>
    <t>cx</t>
  </si>
  <si>
    <t>cy</t>
  </si>
  <si>
    <t>H,Leg top flat</t>
  </si>
  <si>
    <t>Leg-to-Leg Fillet</t>
  </si>
  <si>
    <t>V,leg inside flat</t>
  </si>
  <si>
    <t>V,leg Toe Fillet</t>
  </si>
  <si>
    <t>Vertex</t>
  </si>
  <si>
    <t>Single angle</t>
  </si>
  <si>
    <t>A</t>
  </si>
  <si>
    <t>A (in2)</t>
  </si>
  <si>
    <t>Properties about global x,y axis</t>
  </si>
  <si>
    <t>Properties about shape centroid</t>
  </si>
  <si>
    <t>Ixx (in4)</t>
  </si>
  <si>
    <t>Iyy (in4)</t>
  </si>
  <si>
    <t>Ixxyy (in4)</t>
  </si>
  <si>
    <t>Jzz (in4)</t>
  </si>
  <si>
    <t>rxx (in)</t>
  </si>
  <si>
    <t>ryy (in)</t>
  </si>
  <si>
    <t>rzz (in)</t>
  </si>
  <si>
    <t>Cx (in)</t>
  </si>
  <si>
    <t>Cy (in)</t>
  </si>
  <si>
    <t>Ix (in4)</t>
  </si>
  <si>
    <t>Iy (in4)</t>
  </si>
  <si>
    <t>Ixy (in4)</t>
  </si>
  <si>
    <t>Jz (in4)</t>
  </si>
  <si>
    <t>rx (in)</t>
  </si>
  <si>
    <t>ry (in)</t>
  </si>
  <si>
    <t>rz (in)</t>
  </si>
  <si>
    <t>2Θ</t>
  </si>
  <si>
    <t>B</t>
  </si>
  <si>
    <t>I1</t>
  </si>
  <si>
    <t>I2</t>
  </si>
  <si>
    <t>Iuu (in4)</t>
  </si>
  <si>
    <t>Ivv (in4)</t>
  </si>
  <si>
    <t>Iuuvv (in4)</t>
  </si>
  <si>
    <t>Θu (degrees)</t>
  </si>
  <si>
    <t>Θv (degrees)</t>
  </si>
  <si>
    <t>Transformation Matrix</t>
  </si>
  <si>
    <t>u</t>
  </si>
  <si>
    <t>v</t>
  </si>
  <si>
    <t>Iu (in4)</t>
  </si>
  <si>
    <t>Iv (in4)</t>
  </si>
  <si>
    <t>∫z*(w^2+z^2) dA</t>
  </si>
  <si>
    <t>w=u</t>
  </si>
  <si>
    <t>z=v</t>
  </si>
  <si>
    <t>x'</t>
  </si>
  <si>
    <t>y'</t>
  </si>
  <si>
    <t>Bu = Bw=</t>
  </si>
  <si>
    <t>Shear Center: (assumed to occur at t/2 of each leg in the heel)</t>
  </si>
  <si>
    <t>BSD 3-Clause License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</si>
  <si>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</si>
  <si>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</si>
  <si>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</si>
  <si>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</si>
  <si>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</si>
  <si>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</si>
  <si>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</si>
  <si>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</si>
  <si>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3. Neither the name of the copyright holder nor the names of its</t>
  </si>
  <si>
    <t>contributors may be used to endorse or promote products derived from</t>
  </si>
  <si>
    <t>this software without specific prior written permission.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</si>
  <si>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</si>
  <si>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</si>
  <si>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</si>
  <si>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</si>
  <si>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</si>
  <si>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DAMAGES (INCLUDING, BUT NOT LIMITED TO, PROCUREMENT OF SUBSTITUTE GOODS OR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</si>
  <si>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</si>
  <si>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</si>
  <si>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</si>
  <si>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DAMAGE.</t>
  </si>
  <si>
    <t>Copyright (c) 2021, open-struct-engineer</t>
  </si>
  <si>
    <t>Single Angle Section Properties Calculator</t>
  </si>
  <si>
    <t>Principal Axis</t>
  </si>
  <si>
    <t>in2</t>
  </si>
  <si>
    <t>Cx</t>
  </si>
  <si>
    <t>distance from the global y-axis to the centroid.</t>
  </si>
  <si>
    <t>Cy</t>
  </si>
  <si>
    <t>distance from the global x-axis to the centroid.</t>
  </si>
  <si>
    <t>Section Properties:</t>
  </si>
  <si>
    <t>Vertical Leg Dimension</t>
  </si>
  <si>
    <t>Horizontal Leg Dimension</t>
  </si>
  <si>
    <t>Leg Thickness</t>
  </si>
  <si>
    <t>Distance from outside of Leg to corner of the inner fillet.</t>
  </si>
  <si>
    <t>Area</t>
  </si>
  <si>
    <t>Geometric Axis Propeties</t>
  </si>
  <si>
    <t>scale point</t>
  </si>
  <si>
    <t>Centroid Axis - y</t>
  </si>
  <si>
    <t>Centroid Axis - x</t>
  </si>
  <si>
    <t>Principal Axis - u</t>
  </si>
  <si>
    <t>Principal Axis - v</t>
  </si>
  <si>
    <t>Ixx</t>
  </si>
  <si>
    <t>Iyy</t>
  </si>
  <si>
    <t>Ixxyy</t>
  </si>
  <si>
    <t>Jzz</t>
  </si>
  <si>
    <t>rxx</t>
  </si>
  <si>
    <t>ryy</t>
  </si>
  <si>
    <t>rzz</t>
  </si>
  <si>
    <t>in4</t>
  </si>
  <si>
    <t>Principal Axis Properties</t>
  </si>
  <si>
    <t>rad</t>
  </si>
  <si>
    <t>Iuu</t>
  </si>
  <si>
    <t>Ivv</t>
  </si>
  <si>
    <t>Iuuvv</t>
  </si>
  <si>
    <t>Θu</t>
  </si>
  <si>
    <t>Θv</t>
  </si>
  <si>
    <t>degrees</t>
  </si>
  <si>
    <t>Calculated</t>
  </si>
  <si>
    <t>User Input</t>
  </si>
  <si>
    <t>F = 0 = no overide</t>
  </si>
  <si>
    <t>*Assumes the shear center is located at (t/2,t/2)</t>
  </si>
  <si>
    <t>Rotation of the centroidal x-axis to the U-U axis</t>
  </si>
  <si>
    <t>Rotation of the centroidal x-axis to the V-V axis</t>
  </si>
  <si>
    <t>Second Moment of Inertia about the centroidal x-axis</t>
  </si>
  <si>
    <t>Second Moment of Inertia about the centroidal y-axis</t>
  </si>
  <si>
    <t>Product of Inertia about the centroidal axis</t>
  </si>
  <si>
    <t>Polar Moment of Inertia</t>
  </si>
  <si>
    <t>Second Moment of Inertia about the centroidal u-axis</t>
  </si>
  <si>
    <t>Second Moment of Inertia about the centroidal v-axis</t>
  </si>
  <si>
    <t>Product of Inertia about the centroidal principal axis</t>
  </si>
  <si>
    <t>Radius of Gyration  about the centroidal x-axis</t>
  </si>
  <si>
    <t>Radius of Gyration  about the centroidal y-axis</t>
  </si>
  <si>
    <t>Radius of Gyration  about the centroidal z-axis</t>
  </si>
  <si>
    <t>βu = βw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</si>
</sst>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24292E"/>
      <name val="Consolas"/>
      <family val="3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164" fontId="3" fillId="6" borderId="6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2" fillId="6" borderId="7" xfId="0" applyNumberFormat="1" applyFont="1" applyFill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7" borderId="1" xfId="1" applyFont="1" applyFill="1" applyBorder="1" applyAlignment="1">
      <alignment vertical="top" wrapText="1" indent="1"/>
    </xf>
    <xf numFmtId="0" fontId="4" fillId="7" borderId="3" xfId="1" applyFont="1" applyFill="1" applyBorder="1"/>
    <xf numFmtId="0" fontId="5" fillId="0" borderId="0" xfId="1"/>
    <xf numFmtId="0" fontId="6" fillId="7" borderId="4" xfId="1" applyFont="1" applyFill="1" applyBorder="1" applyAlignment="1">
      <alignment horizontal="right" vertical="top" indent="1"/>
    </xf>
    <xf numFmtId="0" fontId="6" fillId="7" borderId="5" xfId="1" applyFont="1" applyFill="1" applyBorder="1" applyAlignment="1">
      <alignment vertical="top" wrapText="1" indent="1"/>
    </xf>
    <xf numFmtId="0" fontId="4" fillId="7" borderId="6" xfId="1" applyFont="1" applyFill="1" applyBorder="1"/>
    <xf numFmtId="0" fontId="4" fillId="7" borderId="8" xfId="1" applyFont="1" applyFill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164" fontId="4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 xr:uid="{D3DD1457-174D-4875-A747-412B172BE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shape</c:v>
          </c:tx>
          <c:spPr>
            <a:ln w="19050" cap="sq">
              <a:solidFill>
                <a:srgbClr val="FF0000"/>
              </a:solidFill>
              <a:miter lim="800000"/>
            </a:ln>
            <a:effectLst/>
          </c:spPr>
          <c:marker>
            <c:symbol val="none"/>
          </c:marker>
          <c:xVal>
            <c:numRef>
              <c:f>'L - Geometric Axis'!$B$14:$B$290</c:f>
              <c:numCache>
                <c:formatCode>General</c:formatCode>
                <c:ptCount val="27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3.9999809618945488</c:v>
                </c:pt>
                <c:pt idx="4">
                  <c:v>3.9999238533773869</c:v>
                </c:pt>
                <c:pt idx="5">
                  <c:v>3.9998286918443218</c:v>
                </c:pt>
                <c:pt idx="6">
                  <c:v>3.9996955062824782</c:v>
                </c:pt>
                <c:pt idx="7">
                  <c:v>3.9995243372614682</c:v>
                </c:pt>
                <c:pt idx="8">
                  <c:v>3.9993152369210341</c:v>
                </c:pt>
                <c:pt idx="9">
                  <c:v>3.9990682689551651</c:v>
                </c:pt>
                <c:pt idx="10">
                  <c:v>3.9987835085926964</c:v>
                </c:pt>
                <c:pt idx="11">
                  <c:v>3.9984610425743923</c:v>
                </c:pt>
                <c:pt idx="12">
                  <c:v>3.9981009691265261</c:v>
                </c:pt>
                <c:pt idx="13">
                  <c:v>3.997703397930958</c:v>
                </c:pt>
                <c:pt idx="14">
                  <c:v>3.9972684500917257</c:v>
                </c:pt>
                <c:pt idx="15">
                  <c:v>3.9967962580981542</c:v>
                </c:pt>
                <c:pt idx="16">
                  <c:v>3.9962869657844995</c:v>
                </c:pt>
                <c:pt idx="17">
                  <c:v>3.9957407282861337</c:v>
                </c:pt>
                <c:pt idx="18">
                  <c:v>3.9951577119922899</c:v>
                </c:pt>
                <c:pt idx="19">
                  <c:v>3.9945380944953794</c:v>
                </c:pt>
                <c:pt idx="20">
                  <c:v>3.9938820645368942</c:v>
                </c:pt>
                <c:pt idx="21">
                  <c:v>3.9931898219499145</c:v>
                </c:pt>
                <c:pt idx="22">
                  <c:v>3.9924615775982386</c:v>
                </c:pt>
                <c:pt idx="23">
                  <c:v>3.9916975533121501</c:v>
                </c:pt>
                <c:pt idx="24">
                  <c:v>3.9908979818208485</c:v>
                </c:pt>
                <c:pt idx="25">
                  <c:v>3.9900631066815548</c:v>
                </c:pt>
                <c:pt idx="26">
                  <c:v>3.9891931822053253</c:v>
                </c:pt>
                <c:pt idx="27">
                  <c:v>3.9882884733795811</c:v>
                </c:pt>
                <c:pt idx="28">
                  <c:v>3.9873492557873957</c:v>
                </c:pt>
                <c:pt idx="29">
                  <c:v>3.9863758155235458</c:v>
                </c:pt>
                <c:pt idx="30">
                  <c:v>3.9853684491073658</c:v>
                </c:pt>
                <c:pt idx="31">
                  <c:v>3.9843274633924244</c:v>
                </c:pt>
                <c:pt idx="32">
                  <c:v>3.9832531754730547</c:v>
                </c:pt>
                <c:pt idx="33">
                  <c:v>3.9821459125877641</c:v>
                </c:pt>
                <c:pt idx="34">
                  <c:v>3.9810060120195532</c:v>
                </c:pt>
                <c:pt idx="35">
                  <c:v>3.9798338209931781</c:v>
                </c:pt>
                <c:pt idx="36">
                  <c:v>3.9786296965693801</c:v>
                </c:pt>
                <c:pt idx="37">
                  <c:v>3.9773940055361239</c:v>
                </c:pt>
                <c:pt idx="38">
                  <c:v>3.9761271242968683</c:v>
                </c:pt>
                <c:pt idx="39">
                  <c:v>3.9748294387559118</c:v>
                </c:pt>
                <c:pt idx="40">
                  <c:v>3.9735013442008404</c:v>
                </c:pt>
                <c:pt idx="41">
                  <c:v>3.9721432451821213</c:v>
                </c:pt>
                <c:pt idx="42">
                  <c:v>3.9707555553898723</c:v>
                </c:pt>
                <c:pt idx="43">
                  <c:v>3.9693386975278466</c:v>
                </c:pt>
                <c:pt idx="44">
                  <c:v>3.9678931031846743</c:v>
                </c:pt>
                <c:pt idx="45">
                  <c:v>3.9664192127023963</c:v>
                </c:pt>
                <c:pt idx="46">
                  <c:v>3.9649174750423315</c:v>
                </c:pt>
                <c:pt idx="47">
                  <c:v>3.9633883476483183</c:v>
                </c:pt>
                <c:pt idx="48">
                  <c:v>3.9618322963073744</c:v>
                </c:pt>
                <c:pt idx="49">
                  <c:v>3.9602497950078122</c:v>
                </c:pt>
                <c:pt idx="50">
                  <c:v>3.9586413257948574</c:v>
                </c:pt>
                <c:pt idx="51">
                  <c:v>3.9570073786238136</c:v>
                </c:pt>
                <c:pt idx="52">
                  <c:v>3.9553484512108175</c:v>
                </c:pt>
                <c:pt idx="53">
                  <c:v>3.9536650488812297</c:v>
                </c:pt>
                <c:pt idx="54">
                  <c:v>3.9519576844157074</c:v>
                </c:pt>
                <c:pt idx="55">
                  <c:v>3.9502268778940062</c:v>
                </c:pt>
                <c:pt idx="56">
                  <c:v>3.9484731565365592</c:v>
                </c:pt>
                <c:pt idx="57">
                  <c:v>3.9466970545438809</c:v>
                </c:pt>
                <c:pt idx="58">
                  <c:v>3.9448991129338435</c:v>
                </c:pt>
                <c:pt idx="59">
                  <c:v>3.9430798793768784</c:v>
                </c:pt>
                <c:pt idx="60">
                  <c:v>3.9412399080291505</c:v>
                </c:pt>
                <c:pt idx="61">
                  <c:v>3.9393797593637569</c:v>
                </c:pt>
                <c:pt idx="62">
                  <c:v>3.9375</c:v>
                </c:pt>
                <c:pt idx="63">
                  <c:v>3.9356012025307923</c:v>
                </c:pt>
                <c:pt idx="64">
                  <c:v>3.9336839453482364</c:v>
                </c:pt>
                <c:pt idx="65">
                  <c:v>3.9317488124674433</c:v>
                </c:pt>
                <c:pt idx="66">
                  <c:v>3.9297963933486346</c:v>
                </c:pt>
                <c:pt idx="67">
                  <c:v>3.9278272827175873</c:v>
                </c:pt>
                <c:pt idx="68">
                  <c:v>3.9258420803844749</c:v>
                </c:pt>
                <c:pt idx="69">
                  <c:v>3.9238413910611594</c:v>
                </c:pt>
                <c:pt idx="70">
                  <c:v>3.921825824176989</c:v>
                </c:pt>
                <c:pt idx="71">
                  <c:v>3.9197959936931626</c:v>
                </c:pt>
                <c:pt idx="72">
                  <c:v>3.9177525179157087</c:v>
                </c:pt>
                <c:pt idx="73">
                  <c:v>3.9156960193071444</c:v>
                </c:pt>
                <c:pt idx="74">
                  <c:v>3.9136271242968683</c:v>
                </c:pt>
                <c:pt idx="75">
                  <c:v>3.911546463090342</c:v>
                </c:pt>
                <c:pt idx="76">
                  <c:v>3.9094546694771251</c:v>
                </c:pt>
                <c:pt idx="77">
                  <c:v>3.907352380637815</c:v>
                </c:pt>
                <c:pt idx="78">
                  <c:v>3.9052402369499584</c:v>
                </c:pt>
                <c:pt idx="79">
                  <c:v>3.9031188817929832</c:v>
                </c:pt>
                <c:pt idx="80">
                  <c:v>3.90098896135222</c:v>
                </c:pt>
                <c:pt idx="81">
                  <c:v>3.8988511244220683</c:v>
                </c:pt>
                <c:pt idx="82">
                  <c:v>3.8967060222083663</c:v>
                </c:pt>
                <c:pt idx="83">
                  <c:v>3.8945543081300289</c:v>
                </c:pt>
                <c:pt idx="84">
                  <c:v>3.8923966376200081</c:v>
                </c:pt>
                <c:pt idx="85">
                  <c:v>3.8902336679256435</c:v>
                </c:pt>
                <c:pt idx="86">
                  <c:v>3.8880660579084565</c:v>
                </c:pt>
                <c:pt idx="87">
                  <c:v>3.8858944678434573</c:v>
                </c:pt>
                <c:pt idx="88">
                  <c:v>3.8837195592180156</c:v>
                </c:pt>
                <c:pt idx="89">
                  <c:v>3.8815419945303682</c:v>
                </c:pt>
                <c:pt idx="90">
                  <c:v>3.8793624370878126</c:v>
                </c:pt>
                <c:pt idx="91">
                  <c:v>3.8771815508046603</c:v>
                </c:pt>
                <c:pt idx="92">
                  <c:v>3.875</c:v>
                </c:pt>
                <c:pt idx="93">
                  <c:v>0.5</c:v>
                </c:pt>
                <c:pt idx="94">
                  <c:v>0.49563689839067915</c:v>
                </c:pt>
                <c:pt idx="95">
                  <c:v>0.49127512582437483</c:v>
                </c:pt>
                <c:pt idx="96">
                  <c:v>0.4869160109392639</c:v>
                </c:pt>
                <c:pt idx="97">
                  <c:v>0.48256088156396859</c:v>
                </c:pt>
                <c:pt idx="98">
                  <c:v>0.47821106431308547</c:v>
                </c:pt>
                <c:pt idx="99">
                  <c:v>0.47386788418308667</c:v>
                </c:pt>
                <c:pt idx="100">
                  <c:v>0.4695326641487132</c:v>
                </c:pt>
                <c:pt idx="101">
                  <c:v>0.46520672475998354</c:v>
                </c:pt>
                <c:pt idx="102">
                  <c:v>0.46089138373994226</c:v>
                </c:pt>
                <c:pt idx="103">
                  <c:v>0.45658795558326742</c:v>
                </c:pt>
                <c:pt idx="104">
                  <c:v>0.45229775115586385</c:v>
                </c:pt>
                <c:pt idx="105">
                  <c:v>0.44802207729556004</c:v>
                </c:pt>
                <c:pt idx="106">
                  <c:v>0.44376223641403367</c:v>
                </c:pt>
                <c:pt idx="107">
                  <c:v>0.43951952610008305</c:v>
                </c:pt>
                <c:pt idx="108">
                  <c:v>0.43529523872436982</c:v>
                </c:pt>
                <c:pt idx="109">
                  <c:v>0.43109066104575028</c:v>
                </c:pt>
                <c:pt idx="110">
                  <c:v>0.4269070738193157</c:v>
                </c:pt>
                <c:pt idx="111">
                  <c:v>0.42274575140626314</c:v>
                </c:pt>
                <c:pt idx="112">
                  <c:v>0.41860796138571083</c:v>
                </c:pt>
                <c:pt idx="113">
                  <c:v>0.41449496416858289</c:v>
                </c:pt>
                <c:pt idx="114">
                  <c:v>0.41040801261367482</c:v>
                </c:pt>
                <c:pt idx="115">
                  <c:v>0.4063483516460219</c:v>
                </c:pt>
                <c:pt idx="116">
                  <c:v>0.40231721787768154</c:v>
                </c:pt>
                <c:pt idx="117">
                  <c:v>0.39831583923104996</c:v>
                </c:pt>
                <c:pt idx="118">
                  <c:v>0.39434543456482518</c:v>
                </c:pt>
                <c:pt idx="119">
                  <c:v>0.39040721330273054</c:v>
                </c:pt>
                <c:pt idx="120">
                  <c:v>0.38650237506511326</c:v>
                </c:pt>
                <c:pt idx="121">
                  <c:v>0.38263210930352731</c:v>
                </c:pt>
                <c:pt idx="122">
                  <c:v>0.3787975949384158</c:v>
                </c:pt>
                <c:pt idx="123">
                  <c:v>0.37499999999999989</c:v>
                </c:pt>
                <c:pt idx="124">
                  <c:v>0.37124048127248638</c:v>
                </c:pt>
                <c:pt idx="125">
                  <c:v>0.36752018394169872</c:v>
                </c:pt>
                <c:pt idx="126">
                  <c:v>0.36384024124624326</c:v>
                </c:pt>
                <c:pt idx="127">
                  <c:v>0.36020177413231336</c:v>
                </c:pt>
                <c:pt idx="128">
                  <c:v>0.35660589091223838</c:v>
                </c:pt>
                <c:pt idx="129">
                  <c:v>0.35305368692688166</c:v>
                </c:pt>
                <c:pt idx="130">
                  <c:v>0.34954624421198793</c:v>
                </c:pt>
                <c:pt idx="131">
                  <c:v>0.34608463116858545</c:v>
                </c:pt>
                <c:pt idx="132">
                  <c:v>0.34266990223754057</c:v>
                </c:pt>
                <c:pt idx="133">
                  <c:v>0.33930309757836513</c:v>
                </c:pt>
                <c:pt idx="134">
                  <c:v>0.33598524275237318</c:v>
                </c:pt>
                <c:pt idx="135">
                  <c:v>0.33271734841028544</c:v>
                </c:pt>
                <c:pt idx="136">
                  <c:v>0.32950040998437535</c:v>
                </c:pt>
                <c:pt idx="137">
                  <c:v>0.32633540738525069</c:v>
                </c:pt>
                <c:pt idx="138">
                  <c:v>0.32322330470336308</c:v>
                </c:pt>
                <c:pt idx="139">
                  <c:v>0.32016504991533723</c:v>
                </c:pt>
                <c:pt idx="140">
                  <c:v>0.31716157459520733</c:v>
                </c:pt>
                <c:pt idx="141">
                  <c:v>0.31421379363065144</c:v>
                </c:pt>
                <c:pt idx="142">
                  <c:v>0.31132260494430697</c:v>
                </c:pt>
                <c:pt idx="143">
                  <c:v>0.30848888922025552</c:v>
                </c:pt>
                <c:pt idx="144">
                  <c:v>0.30571350963575727</c:v>
                </c:pt>
                <c:pt idx="145">
                  <c:v>0.3029973115983195</c:v>
                </c:pt>
                <c:pt idx="146">
                  <c:v>0.30034112248817679</c:v>
                </c:pt>
                <c:pt idx="147">
                  <c:v>0.29774575140626314</c:v>
                </c:pt>
                <c:pt idx="148">
                  <c:v>0.29521198892775202</c:v>
                </c:pt>
                <c:pt idx="149">
                  <c:v>0.29274060686123954</c:v>
                </c:pt>
                <c:pt idx="150">
                  <c:v>0.29033235801364399</c:v>
                </c:pt>
                <c:pt idx="151">
                  <c:v>0.28798797596089348</c:v>
                </c:pt>
                <c:pt idx="152">
                  <c:v>0.28570817482447192</c:v>
                </c:pt>
                <c:pt idx="153">
                  <c:v>0.28349364905389035</c:v>
                </c:pt>
                <c:pt idx="154">
                  <c:v>0.28134507321515101</c:v>
                </c:pt>
                <c:pt idx="155">
                  <c:v>0.27926310178526825</c:v>
                </c:pt>
                <c:pt idx="156">
                  <c:v>0.27724836895290805</c:v>
                </c:pt>
                <c:pt idx="157">
                  <c:v>0.2753014884252083</c:v>
                </c:pt>
                <c:pt idx="158">
                  <c:v>0.27342305324083749</c:v>
                </c:pt>
                <c:pt idx="159">
                  <c:v>0.27161363558934981</c:v>
                </c:pt>
                <c:pt idx="160">
                  <c:v>0.26987378663688988</c:v>
                </c:pt>
                <c:pt idx="161">
                  <c:v>0.26820403635830314</c:v>
                </c:pt>
                <c:pt idx="162">
                  <c:v>0.26660489337569959</c:v>
                </c:pt>
                <c:pt idx="163">
                  <c:v>0.26507684480352289</c:v>
                </c:pt>
                <c:pt idx="164">
                  <c:v>0.26362035610017082</c:v>
                </c:pt>
                <c:pt idx="165">
                  <c:v>0.26223587092621159</c:v>
                </c:pt>
                <c:pt idx="166">
                  <c:v>0.26092381100924111</c:v>
                </c:pt>
                <c:pt idx="167">
                  <c:v>0.25968457601542028</c:v>
                </c:pt>
                <c:pt idx="168">
                  <c:v>0.25851854342773295</c:v>
                </c:pt>
                <c:pt idx="169">
                  <c:v>0.25742606843100091</c:v>
                </c:pt>
                <c:pt idx="170">
                  <c:v>0.25640748380369116</c:v>
                </c:pt>
                <c:pt idx="171">
                  <c:v>0.25546309981654858</c:v>
                </c:pt>
                <c:pt idx="172">
                  <c:v>0.25459320413808401</c:v>
                </c:pt>
                <c:pt idx="173">
                  <c:v>0.25379806174694797</c:v>
                </c:pt>
                <c:pt idx="174">
                  <c:v>0.25307791485121556</c:v>
                </c:pt>
                <c:pt idx="175">
                  <c:v>0.25243298281460747</c:v>
                </c:pt>
                <c:pt idx="176">
                  <c:v>0.25186346208966948</c:v>
                </c:pt>
                <c:pt idx="177">
                  <c:v>0.25136952615793168</c:v>
                </c:pt>
                <c:pt idx="178">
                  <c:v>0.25095132547706361</c:v>
                </c:pt>
                <c:pt idx="179">
                  <c:v>0.25060898743504395</c:v>
                </c:pt>
                <c:pt idx="180">
                  <c:v>0.25034261631135657</c:v>
                </c:pt>
                <c:pt idx="181">
                  <c:v>0.25015229324522603</c:v>
                </c:pt>
                <c:pt idx="182">
                  <c:v>0.25003807621090218</c:v>
                </c:pt>
                <c:pt idx="183">
                  <c:v>0.25</c:v>
                </c:pt>
                <c:pt idx="184">
                  <c:v>0.25</c:v>
                </c:pt>
                <c:pt idx="185">
                  <c:v>0.24998096189454891</c:v>
                </c:pt>
                <c:pt idx="186">
                  <c:v>0.24992385337738698</c:v>
                </c:pt>
                <c:pt idx="187">
                  <c:v>0.24982869184432172</c:v>
                </c:pt>
                <c:pt idx="188">
                  <c:v>0.24969550628247802</c:v>
                </c:pt>
                <c:pt idx="189">
                  <c:v>0.24952433726146819</c:v>
                </c:pt>
                <c:pt idx="190">
                  <c:v>0.24931523692103416</c:v>
                </c:pt>
                <c:pt idx="191">
                  <c:v>0.24906826895516526</c:v>
                </c:pt>
                <c:pt idx="192">
                  <c:v>0.2487835085926963</c:v>
                </c:pt>
                <c:pt idx="193">
                  <c:v>0.24846104257439222</c:v>
                </c:pt>
                <c:pt idx="194">
                  <c:v>0.24810096912652602</c:v>
                </c:pt>
                <c:pt idx="195">
                  <c:v>0.247703397930958</c:v>
                </c:pt>
                <c:pt idx="196">
                  <c:v>0.24726845009172571</c:v>
                </c:pt>
                <c:pt idx="197">
                  <c:v>0.24679625809815442</c:v>
                </c:pt>
                <c:pt idx="198">
                  <c:v>0.24628696578449955</c:v>
                </c:pt>
                <c:pt idx="199">
                  <c:v>0.24574072828613353</c:v>
                </c:pt>
                <c:pt idx="200">
                  <c:v>0.24515771199228986</c:v>
                </c:pt>
                <c:pt idx="201">
                  <c:v>0.24453809449537944</c:v>
                </c:pt>
                <c:pt idx="202">
                  <c:v>0.24388206453689421</c:v>
                </c:pt>
                <c:pt idx="203">
                  <c:v>0.24318982194991462</c:v>
                </c:pt>
                <c:pt idx="204">
                  <c:v>0.24246157759823855</c:v>
                </c:pt>
                <c:pt idx="205">
                  <c:v>0.2416975533121502</c:v>
                </c:pt>
                <c:pt idx="206">
                  <c:v>0.24089798182084843</c:v>
                </c:pt>
                <c:pt idx="207">
                  <c:v>0.24006310668155506</c:v>
                </c:pt>
                <c:pt idx="208">
                  <c:v>0.23919318220532509</c:v>
                </c:pt>
                <c:pt idx="209">
                  <c:v>0.23828847337958126</c:v>
                </c:pt>
                <c:pt idx="210">
                  <c:v>0.23734925578739588</c:v>
                </c:pt>
                <c:pt idx="211">
                  <c:v>0.23637581552354597</c:v>
                </c:pt>
                <c:pt idx="212">
                  <c:v>0.23536844910736587</c:v>
                </c:pt>
                <c:pt idx="213">
                  <c:v>0.23432746339242447</c:v>
                </c:pt>
                <c:pt idx="214">
                  <c:v>0.23325317547305485</c:v>
                </c:pt>
                <c:pt idx="215">
                  <c:v>0.23214591258776404</c:v>
                </c:pt>
                <c:pt idx="216">
                  <c:v>0.23100601201955323</c:v>
                </c:pt>
                <c:pt idx="217">
                  <c:v>0.22983382099317801</c:v>
                </c:pt>
                <c:pt idx="218">
                  <c:v>0.2286296965693802</c:v>
                </c:pt>
                <c:pt idx="219">
                  <c:v>0.22739400553612399</c:v>
                </c:pt>
                <c:pt idx="220">
                  <c:v>0.22612712429686843</c:v>
                </c:pt>
                <c:pt idx="221">
                  <c:v>0.2248294387559116</c:v>
                </c:pt>
                <c:pt idx="222">
                  <c:v>0.22350134420084022</c:v>
                </c:pt>
                <c:pt idx="223">
                  <c:v>0.22214324518212136</c:v>
                </c:pt>
                <c:pt idx="224">
                  <c:v>0.22075555538987224</c:v>
                </c:pt>
                <c:pt idx="225">
                  <c:v>0.21933869752784652</c:v>
                </c:pt>
                <c:pt idx="226">
                  <c:v>0.21789310318467428</c:v>
                </c:pt>
                <c:pt idx="227">
                  <c:v>0.21641921270239631</c:v>
                </c:pt>
                <c:pt idx="228">
                  <c:v>0.21491747504233139</c:v>
                </c:pt>
                <c:pt idx="229">
                  <c:v>0.21338834764831843</c:v>
                </c:pt>
                <c:pt idx="230">
                  <c:v>0.21183229630737466</c:v>
                </c:pt>
                <c:pt idx="231">
                  <c:v>0.21024979500781232</c:v>
                </c:pt>
                <c:pt idx="232">
                  <c:v>0.20864132579485728</c:v>
                </c:pt>
                <c:pt idx="233">
                  <c:v>0.20700737862381341</c:v>
                </c:pt>
                <c:pt idx="234">
                  <c:v>0.20534845121081741</c:v>
                </c:pt>
                <c:pt idx="235">
                  <c:v>0.20366504888122969</c:v>
                </c:pt>
                <c:pt idx="236">
                  <c:v>0.20195768441570727</c:v>
                </c:pt>
                <c:pt idx="237">
                  <c:v>0.20022687789400606</c:v>
                </c:pt>
                <c:pt idx="238">
                  <c:v>0.19847315653655914</c:v>
                </c:pt>
                <c:pt idx="239">
                  <c:v>0.19669705454388076</c:v>
                </c:pt>
                <c:pt idx="240">
                  <c:v>0.19489911293384335</c:v>
                </c:pt>
                <c:pt idx="241">
                  <c:v>0.19307987937687837</c:v>
                </c:pt>
                <c:pt idx="242">
                  <c:v>0.19123990802915061</c:v>
                </c:pt>
                <c:pt idx="243">
                  <c:v>0.18937975936375678</c:v>
                </c:pt>
                <c:pt idx="244">
                  <c:v>0.1875</c:v>
                </c:pt>
                <c:pt idx="245">
                  <c:v>0.18560120253079215</c:v>
                </c:pt>
                <c:pt idx="246">
                  <c:v>0.18368394534823634</c:v>
                </c:pt>
                <c:pt idx="247">
                  <c:v>0.18174881246744334</c:v>
                </c:pt>
                <c:pt idx="248">
                  <c:v>0.17979639334863468</c:v>
                </c:pt>
                <c:pt idx="249">
                  <c:v>0.17782728271758744</c:v>
                </c:pt>
                <c:pt idx="250">
                  <c:v>0.17584208038447502</c:v>
                </c:pt>
                <c:pt idx="251">
                  <c:v>0.1738413910611592</c:v>
                </c:pt>
                <c:pt idx="252">
                  <c:v>0.17182582417698899</c:v>
                </c:pt>
                <c:pt idx="253">
                  <c:v>0.16979599369316256</c:v>
                </c:pt>
                <c:pt idx="254">
                  <c:v>0.16775251791570861</c:v>
                </c:pt>
                <c:pt idx="255">
                  <c:v>0.16569601930714459</c:v>
                </c:pt>
                <c:pt idx="256">
                  <c:v>0.16362712429686843</c:v>
                </c:pt>
                <c:pt idx="257">
                  <c:v>0.1615464630903421</c:v>
                </c:pt>
                <c:pt idx="258">
                  <c:v>0.15945466947712489</c:v>
                </c:pt>
                <c:pt idx="259">
                  <c:v>0.15735238063781509</c:v>
                </c:pt>
                <c:pt idx="260">
                  <c:v>0.15524023694995845</c:v>
                </c:pt>
                <c:pt idx="261">
                  <c:v>0.15311888179298311</c:v>
                </c:pt>
                <c:pt idx="262">
                  <c:v>0.15098896135221992</c:v>
                </c:pt>
                <c:pt idx="263">
                  <c:v>0.1488511244220681</c:v>
                </c:pt>
                <c:pt idx="264">
                  <c:v>0.14670602220836632</c:v>
                </c:pt>
                <c:pt idx="265">
                  <c:v>0.14455430813002887</c:v>
                </c:pt>
                <c:pt idx="266">
                  <c:v>0.14239663762000818</c:v>
                </c:pt>
                <c:pt idx="267">
                  <c:v>0.14023366792564343</c:v>
                </c:pt>
                <c:pt idx="268">
                  <c:v>0.13806605790845669</c:v>
                </c:pt>
                <c:pt idx="269">
                  <c:v>0.13589446784345727</c:v>
                </c:pt>
                <c:pt idx="270">
                  <c:v>0.13371955921801565</c:v>
                </c:pt>
                <c:pt idx="271">
                  <c:v>0.13154199453036799</c:v>
                </c:pt>
                <c:pt idx="272">
                  <c:v>0.12936243708781264</c:v>
                </c:pt>
                <c:pt idx="273">
                  <c:v>0.12718155080466045</c:v>
                </c:pt>
                <c:pt idx="274">
                  <c:v>0.125</c:v>
                </c:pt>
                <c:pt idx="275">
                  <c:v>0</c:v>
                </c:pt>
                <c:pt idx="276">
                  <c:v>0</c:v>
                </c:pt>
              </c:numCache>
            </c:numRef>
          </c:xVal>
          <c:yVal>
            <c:numRef>
              <c:f>'L - Geometric Axis'!$C$14:$C$290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0.12718155080466043</c:v>
                </c:pt>
                <c:pt idx="4">
                  <c:v>0.12936243708781262</c:v>
                </c:pt>
                <c:pt idx="5">
                  <c:v>0.13154199453036797</c:v>
                </c:pt>
                <c:pt idx="6">
                  <c:v>0.13371955921801565</c:v>
                </c:pt>
                <c:pt idx="7">
                  <c:v>0.13589446784345727</c:v>
                </c:pt>
                <c:pt idx="8">
                  <c:v>0.13806605790845669</c:v>
                </c:pt>
                <c:pt idx="9">
                  <c:v>0.14023366792564343</c:v>
                </c:pt>
                <c:pt idx="10">
                  <c:v>0.14239663762000818</c:v>
                </c:pt>
                <c:pt idx="11">
                  <c:v>0.14455430813002887</c:v>
                </c:pt>
                <c:pt idx="12">
                  <c:v>0.14670602220836629</c:v>
                </c:pt>
                <c:pt idx="13">
                  <c:v>0.1488511244220681</c:v>
                </c:pt>
                <c:pt idx="14">
                  <c:v>0.15098896135221992</c:v>
                </c:pt>
                <c:pt idx="15">
                  <c:v>0.15311888179298314</c:v>
                </c:pt>
                <c:pt idx="16">
                  <c:v>0.15524023694995848</c:v>
                </c:pt>
                <c:pt idx="17">
                  <c:v>0.15735238063781509</c:v>
                </c:pt>
                <c:pt idx="18">
                  <c:v>0.15945466947712489</c:v>
                </c:pt>
                <c:pt idx="19">
                  <c:v>0.1615464630903421</c:v>
                </c:pt>
                <c:pt idx="20">
                  <c:v>0.16362712429686843</c:v>
                </c:pt>
                <c:pt idx="21">
                  <c:v>0.16569601930714459</c:v>
                </c:pt>
                <c:pt idx="22">
                  <c:v>0.16775251791570858</c:v>
                </c:pt>
                <c:pt idx="23">
                  <c:v>0.16979599369316253</c:v>
                </c:pt>
                <c:pt idx="24">
                  <c:v>0.17182582417698899</c:v>
                </c:pt>
                <c:pt idx="25">
                  <c:v>0.17384139106115923</c:v>
                </c:pt>
                <c:pt idx="26">
                  <c:v>0.17584208038447502</c:v>
                </c:pt>
                <c:pt idx="27">
                  <c:v>0.17782728271758744</c:v>
                </c:pt>
                <c:pt idx="28">
                  <c:v>0.17979639334863468</c:v>
                </c:pt>
                <c:pt idx="29">
                  <c:v>0.18174881246744334</c:v>
                </c:pt>
                <c:pt idx="30">
                  <c:v>0.18368394534823634</c:v>
                </c:pt>
                <c:pt idx="31">
                  <c:v>0.18560120253079213</c:v>
                </c:pt>
                <c:pt idx="32">
                  <c:v>0.1875</c:v>
                </c:pt>
                <c:pt idx="33">
                  <c:v>0.18937975936375678</c:v>
                </c:pt>
                <c:pt idx="34">
                  <c:v>0.19123990802915061</c:v>
                </c:pt>
                <c:pt idx="35">
                  <c:v>0.19307987937687837</c:v>
                </c:pt>
                <c:pt idx="36">
                  <c:v>0.19489911293384338</c:v>
                </c:pt>
                <c:pt idx="37">
                  <c:v>0.19669705454388076</c:v>
                </c:pt>
                <c:pt idx="38">
                  <c:v>0.19847315653655914</c:v>
                </c:pt>
                <c:pt idx="39">
                  <c:v>0.20022687789400603</c:v>
                </c:pt>
                <c:pt idx="40">
                  <c:v>0.20195768441570727</c:v>
                </c:pt>
                <c:pt idx="41">
                  <c:v>0.20366504888122966</c:v>
                </c:pt>
                <c:pt idx="42">
                  <c:v>0.20534845121081741</c:v>
                </c:pt>
                <c:pt idx="43">
                  <c:v>0.20700737862381341</c:v>
                </c:pt>
                <c:pt idx="44">
                  <c:v>0.20864132579485728</c:v>
                </c:pt>
                <c:pt idx="45">
                  <c:v>0.21024979500781232</c:v>
                </c:pt>
                <c:pt idx="46">
                  <c:v>0.21183229630737466</c:v>
                </c:pt>
                <c:pt idx="47">
                  <c:v>0.21338834764831843</c:v>
                </c:pt>
                <c:pt idx="48">
                  <c:v>0.21491747504233139</c:v>
                </c:pt>
                <c:pt idx="49">
                  <c:v>0.21641921270239631</c:v>
                </c:pt>
                <c:pt idx="50">
                  <c:v>0.21789310318467428</c:v>
                </c:pt>
                <c:pt idx="51">
                  <c:v>0.21933869752784652</c:v>
                </c:pt>
                <c:pt idx="52">
                  <c:v>0.22075555538987224</c:v>
                </c:pt>
                <c:pt idx="53">
                  <c:v>0.22214324518212136</c:v>
                </c:pt>
                <c:pt idx="54">
                  <c:v>0.22350134420084025</c:v>
                </c:pt>
                <c:pt idx="55">
                  <c:v>0.2248294387559116</c:v>
                </c:pt>
                <c:pt idx="56">
                  <c:v>0.22612712429686843</c:v>
                </c:pt>
                <c:pt idx="57">
                  <c:v>0.22739400553612399</c:v>
                </c:pt>
                <c:pt idx="58">
                  <c:v>0.2286296965693802</c:v>
                </c:pt>
                <c:pt idx="59">
                  <c:v>0.22983382099317801</c:v>
                </c:pt>
                <c:pt idx="60">
                  <c:v>0.23100601201955323</c:v>
                </c:pt>
                <c:pt idx="61">
                  <c:v>0.23214591258776404</c:v>
                </c:pt>
                <c:pt idx="62">
                  <c:v>0.23325317547305482</c:v>
                </c:pt>
                <c:pt idx="63">
                  <c:v>0.23432746339242447</c:v>
                </c:pt>
                <c:pt idx="64">
                  <c:v>0.23536844910736587</c:v>
                </c:pt>
                <c:pt idx="65">
                  <c:v>0.23637581552354597</c:v>
                </c:pt>
                <c:pt idx="66">
                  <c:v>0.23734925578739588</c:v>
                </c:pt>
                <c:pt idx="67">
                  <c:v>0.23828847337958126</c:v>
                </c:pt>
                <c:pt idx="68">
                  <c:v>0.23919318220532509</c:v>
                </c:pt>
                <c:pt idx="69">
                  <c:v>0.24006310668155506</c:v>
                </c:pt>
                <c:pt idx="70">
                  <c:v>0.24089798182084843</c:v>
                </c:pt>
                <c:pt idx="71">
                  <c:v>0.2416975533121502</c:v>
                </c:pt>
                <c:pt idx="72">
                  <c:v>0.24246157759823855</c:v>
                </c:pt>
                <c:pt idx="73">
                  <c:v>0.24318982194991459</c:v>
                </c:pt>
                <c:pt idx="74">
                  <c:v>0.24388206453689421</c:v>
                </c:pt>
                <c:pt idx="75">
                  <c:v>0.24453809449537944</c:v>
                </c:pt>
                <c:pt idx="76">
                  <c:v>0.24515771199228986</c:v>
                </c:pt>
                <c:pt idx="77">
                  <c:v>0.24574072828613353</c:v>
                </c:pt>
                <c:pt idx="78">
                  <c:v>0.24628696578449955</c:v>
                </c:pt>
                <c:pt idx="79">
                  <c:v>0.24679625809815442</c:v>
                </c:pt>
                <c:pt idx="80">
                  <c:v>0.24726845009172571</c:v>
                </c:pt>
                <c:pt idx="81">
                  <c:v>0.247703397930958</c:v>
                </c:pt>
                <c:pt idx="82">
                  <c:v>0.24810096912652602</c:v>
                </c:pt>
                <c:pt idx="83">
                  <c:v>0.24846104257439222</c:v>
                </c:pt>
                <c:pt idx="84">
                  <c:v>0.2487835085926963</c:v>
                </c:pt>
                <c:pt idx="85">
                  <c:v>0.24906826895516526</c:v>
                </c:pt>
                <c:pt idx="86">
                  <c:v>0.24931523692103416</c:v>
                </c:pt>
                <c:pt idx="87">
                  <c:v>0.24952433726146819</c:v>
                </c:pt>
                <c:pt idx="88">
                  <c:v>0.24969550628247802</c:v>
                </c:pt>
                <c:pt idx="89">
                  <c:v>0.24982869184432172</c:v>
                </c:pt>
                <c:pt idx="90">
                  <c:v>0.24992385337738698</c:v>
                </c:pt>
                <c:pt idx="91">
                  <c:v>0.24998096189454891</c:v>
                </c:pt>
                <c:pt idx="92">
                  <c:v>0.25</c:v>
                </c:pt>
                <c:pt idx="93">
                  <c:v>0.25</c:v>
                </c:pt>
                <c:pt idx="94">
                  <c:v>0.25003807621090218</c:v>
                </c:pt>
                <c:pt idx="95">
                  <c:v>0.25015229324522603</c:v>
                </c:pt>
                <c:pt idx="96">
                  <c:v>0.25034261631135657</c:v>
                </c:pt>
                <c:pt idx="97">
                  <c:v>0.25060898743504395</c:v>
                </c:pt>
                <c:pt idx="98">
                  <c:v>0.25095132547706361</c:v>
                </c:pt>
                <c:pt idx="99">
                  <c:v>0.25136952615793162</c:v>
                </c:pt>
                <c:pt idx="100">
                  <c:v>0.25186346208966948</c:v>
                </c:pt>
                <c:pt idx="101">
                  <c:v>0.25243298281460747</c:v>
                </c:pt>
                <c:pt idx="102">
                  <c:v>0.25307791485121556</c:v>
                </c:pt>
                <c:pt idx="103">
                  <c:v>0.25379806174694797</c:v>
                </c:pt>
                <c:pt idx="104">
                  <c:v>0.25459320413808401</c:v>
                </c:pt>
                <c:pt idx="105">
                  <c:v>0.25546309981654858</c:v>
                </c:pt>
                <c:pt idx="106">
                  <c:v>0.25640748380369122</c:v>
                </c:pt>
                <c:pt idx="107">
                  <c:v>0.25742606843100091</c:v>
                </c:pt>
                <c:pt idx="108">
                  <c:v>0.25851854342773295</c:v>
                </c:pt>
                <c:pt idx="109">
                  <c:v>0.25968457601542028</c:v>
                </c:pt>
                <c:pt idx="110">
                  <c:v>0.26092381100924117</c:v>
                </c:pt>
                <c:pt idx="111">
                  <c:v>0.26223587092621159</c:v>
                </c:pt>
                <c:pt idx="112">
                  <c:v>0.26362035610017076</c:v>
                </c:pt>
                <c:pt idx="113">
                  <c:v>0.26507684480352289</c:v>
                </c:pt>
                <c:pt idx="114">
                  <c:v>0.26660489337569959</c:v>
                </c:pt>
                <c:pt idx="115">
                  <c:v>0.26820403635830314</c:v>
                </c:pt>
                <c:pt idx="116">
                  <c:v>0.26987378663688993</c:v>
                </c:pt>
                <c:pt idx="117">
                  <c:v>0.27161363558934976</c:v>
                </c:pt>
                <c:pt idx="118">
                  <c:v>0.27342305324083749</c:v>
                </c:pt>
                <c:pt idx="119">
                  <c:v>0.2753014884252083</c:v>
                </c:pt>
                <c:pt idx="120">
                  <c:v>0.27724836895290805</c:v>
                </c:pt>
                <c:pt idx="121">
                  <c:v>0.27926310178526825</c:v>
                </c:pt>
                <c:pt idx="122">
                  <c:v>0.28134507321515101</c:v>
                </c:pt>
                <c:pt idx="123">
                  <c:v>0.28349364905389041</c:v>
                </c:pt>
                <c:pt idx="124">
                  <c:v>0.28570817482447197</c:v>
                </c:pt>
                <c:pt idx="125">
                  <c:v>0.28798797596089354</c:v>
                </c:pt>
                <c:pt idx="126">
                  <c:v>0.29033235801364399</c:v>
                </c:pt>
                <c:pt idx="127">
                  <c:v>0.29274060686123954</c:v>
                </c:pt>
                <c:pt idx="128">
                  <c:v>0.29521198892775213</c:v>
                </c:pt>
                <c:pt idx="129">
                  <c:v>0.29774575140626314</c:v>
                </c:pt>
                <c:pt idx="130">
                  <c:v>0.30034112248817679</c:v>
                </c:pt>
                <c:pt idx="131">
                  <c:v>0.30299731159831944</c:v>
                </c:pt>
                <c:pt idx="132">
                  <c:v>0.30571350963575739</c:v>
                </c:pt>
                <c:pt idx="133">
                  <c:v>0.30848888922025552</c:v>
                </c:pt>
                <c:pt idx="134">
                  <c:v>0.31132260494430697</c:v>
                </c:pt>
                <c:pt idx="135">
                  <c:v>0.31421379363065138</c:v>
                </c:pt>
                <c:pt idx="136">
                  <c:v>0.31716157459520739</c:v>
                </c:pt>
                <c:pt idx="137">
                  <c:v>0.32016504991533723</c:v>
                </c:pt>
                <c:pt idx="138">
                  <c:v>0.32322330470336313</c:v>
                </c:pt>
                <c:pt idx="139">
                  <c:v>0.32633540738525069</c:v>
                </c:pt>
                <c:pt idx="140">
                  <c:v>0.32950040998437541</c:v>
                </c:pt>
                <c:pt idx="141">
                  <c:v>0.33271734841028544</c:v>
                </c:pt>
                <c:pt idx="142">
                  <c:v>0.33598524275237324</c:v>
                </c:pt>
                <c:pt idx="143">
                  <c:v>0.33930309757836519</c:v>
                </c:pt>
                <c:pt idx="144">
                  <c:v>0.34266990223754057</c:v>
                </c:pt>
                <c:pt idx="145">
                  <c:v>0.34608463116858545</c:v>
                </c:pt>
                <c:pt idx="146">
                  <c:v>0.34954624421198788</c:v>
                </c:pt>
                <c:pt idx="147">
                  <c:v>0.35305368692688177</c:v>
                </c:pt>
                <c:pt idx="148">
                  <c:v>0.35660589091223849</c:v>
                </c:pt>
                <c:pt idx="149">
                  <c:v>0.36020177413231336</c:v>
                </c:pt>
                <c:pt idx="150">
                  <c:v>0.36384024124624326</c:v>
                </c:pt>
                <c:pt idx="151">
                  <c:v>0.36752018394169883</c:v>
                </c:pt>
                <c:pt idx="152">
                  <c:v>0.37124048127248643</c:v>
                </c:pt>
                <c:pt idx="153">
                  <c:v>0.375</c:v>
                </c:pt>
                <c:pt idx="154">
                  <c:v>0.37879759493841575</c:v>
                </c:pt>
                <c:pt idx="155">
                  <c:v>0.38263210930352731</c:v>
                </c:pt>
                <c:pt idx="156">
                  <c:v>0.38650237506511331</c:v>
                </c:pt>
                <c:pt idx="157">
                  <c:v>0.39040721330273065</c:v>
                </c:pt>
                <c:pt idx="158">
                  <c:v>0.39434543456482518</c:v>
                </c:pt>
                <c:pt idx="159">
                  <c:v>0.39831583923104996</c:v>
                </c:pt>
                <c:pt idx="160">
                  <c:v>0.4023172178776816</c:v>
                </c:pt>
                <c:pt idx="161">
                  <c:v>0.40634835164602201</c:v>
                </c:pt>
                <c:pt idx="162">
                  <c:v>0.41040801261367488</c:v>
                </c:pt>
                <c:pt idx="163">
                  <c:v>0.41449496416858284</c:v>
                </c:pt>
                <c:pt idx="164">
                  <c:v>0.41860796138571083</c:v>
                </c:pt>
                <c:pt idx="165">
                  <c:v>0.42274575140626319</c:v>
                </c:pt>
                <c:pt idx="166">
                  <c:v>0.42690707381931581</c:v>
                </c:pt>
                <c:pt idx="167">
                  <c:v>0.43109066104575022</c:v>
                </c:pt>
                <c:pt idx="168">
                  <c:v>0.43529523872436982</c:v>
                </c:pt>
                <c:pt idx="169">
                  <c:v>0.4395195261000831</c:v>
                </c:pt>
                <c:pt idx="170">
                  <c:v>0.44376223641403378</c:v>
                </c:pt>
                <c:pt idx="171">
                  <c:v>0.44802207729556009</c:v>
                </c:pt>
                <c:pt idx="172">
                  <c:v>0.45229775115586379</c:v>
                </c:pt>
                <c:pt idx="173">
                  <c:v>0.45658795558326737</c:v>
                </c:pt>
                <c:pt idx="174">
                  <c:v>0.46089138373994232</c:v>
                </c:pt>
                <c:pt idx="175">
                  <c:v>0.46520672475998359</c:v>
                </c:pt>
                <c:pt idx="176">
                  <c:v>0.4695326641487132</c:v>
                </c:pt>
                <c:pt idx="177">
                  <c:v>0.47386788418308662</c:v>
                </c:pt>
                <c:pt idx="178">
                  <c:v>0.47821106431308552</c:v>
                </c:pt>
                <c:pt idx="179">
                  <c:v>0.4825608815639687</c:v>
                </c:pt>
                <c:pt idx="180">
                  <c:v>0.48691601093926412</c:v>
                </c:pt>
                <c:pt idx="181">
                  <c:v>0.49127512582437477</c:v>
                </c:pt>
                <c:pt idx="182">
                  <c:v>0.49563689839067909</c:v>
                </c:pt>
                <c:pt idx="183">
                  <c:v>0.5</c:v>
                </c:pt>
                <c:pt idx="184">
                  <c:v>7.875</c:v>
                </c:pt>
                <c:pt idx="185">
                  <c:v>7.8771815508046608</c:v>
                </c:pt>
                <c:pt idx="186">
                  <c:v>7.8793624370878126</c:v>
                </c:pt>
                <c:pt idx="187">
                  <c:v>7.8815419945303677</c:v>
                </c:pt>
                <c:pt idx="188">
                  <c:v>7.883719559218016</c:v>
                </c:pt>
                <c:pt idx="189">
                  <c:v>7.8858944678434577</c:v>
                </c:pt>
                <c:pt idx="190">
                  <c:v>7.8880660579084569</c:v>
                </c:pt>
                <c:pt idx="191">
                  <c:v>7.8902336679256431</c:v>
                </c:pt>
                <c:pt idx="192">
                  <c:v>7.8923966376200081</c:v>
                </c:pt>
                <c:pt idx="193">
                  <c:v>7.8945543081300285</c:v>
                </c:pt>
                <c:pt idx="194">
                  <c:v>7.8967060222083667</c:v>
                </c:pt>
                <c:pt idx="195">
                  <c:v>7.8988511244220678</c:v>
                </c:pt>
                <c:pt idx="196">
                  <c:v>7.90098896135222</c:v>
                </c:pt>
                <c:pt idx="197">
                  <c:v>7.9031188817929827</c:v>
                </c:pt>
                <c:pt idx="198">
                  <c:v>7.9052402369499584</c:v>
                </c:pt>
                <c:pt idx="199">
                  <c:v>7.907352380637815</c:v>
                </c:pt>
                <c:pt idx="200">
                  <c:v>7.9094546694771246</c:v>
                </c:pt>
                <c:pt idx="201">
                  <c:v>7.9115464630903425</c:v>
                </c:pt>
                <c:pt idx="202">
                  <c:v>7.9136271242968688</c:v>
                </c:pt>
                <c:pt idx="203">
                  <c:v>7.9156960193071448</c:v>
                </c:pt>
                <c:pt idx="204">
                  <c:v>7.9177525179157087</c:v>
                </c:pt>
                <c:pt idx="205">
                  <c:v>7.9197959936931621</c:v>
                </c:pt>
                <c:pt idx="206">
                  <c:v>7.921825824176989</c:v>
                </c:pt>
                <c:pt idx="207">
                  <c:v>7.9238413910611589</c:v>
                </c:pt>
                <c:pt idx="208">
                  <c:v>7.9258420803844754</c:v>
                </c:pt>
                <c:pt idx="209">
                  <c:v>7.9278272827175877</c:v>
                </c:pt>
                <c:pt idx="210">
                  <c:v>7.9297963933486351</c:v>
                </c:pt>
                <c:pt idx="211">
                  <c:v>7.9317488124674433</c:v>
                </c:pt>
                <c:pt idx="212">
                  <c:v>7.9336839453482364</c:v>
                </c:pt>
                <c:pt idx="213">
                  <c:v>7.9356012025307923</c:v>
                </c:pt>
                <c:pt idx="214">
                  <c:v>7.9375</c:v>
                </c:pt>
                <c:pt idx="215">
                  <c:v>7.9393797593637565</c:v>
                </c:pt>
                <c:pt idx="216">
                  <c:v>7.9412399080291509</c:v>
                </c:pt>
                <c:pt idx="217">
                  <c:v>7.943079879376878</c:v>
                </c:pt>
                <c:pt idx="218">
                  <c:v>7.9448991129338431</c:v>
                </c:pt>
                <c:pt idx="219">
                  <c:v>7.9466970545438809</c:v>
                </c:pt>
                <c:pt idx="220">
                  <c:v>7.9484731565365587</c:v>
                </c:pt>
                <c:pt idx="221">
                  <c:v>7.9502268778940062</c:v>
                </c:pt>
                <c:pt idx="222">
                  <c:v>7.9519576844157074</c:v>
                </c:pt>
                <c:pt idx="223">
                  <c:v>7.9536650488812297</c:v>
                </c:pt>
                <c:pt idx="224">
                  <c:v>7.955348451210817</c:v>
                </c:pt>
                <c:pt idx="225">
                  <c:v>7.9570073786238131</c:v>
                </c:pt>
                <c:pt idx="226">
                  <c:v>7.9586413257948569</c:v>
                </c:pt>
                <c:pt idx="227">
                  <c:v>7.9602497950078126</c:v>
                </c:pt>
                <c:pt idx="228">
                  <c:v>7.9618322963073744</c:v>
                </c:pt>
                <c:pt idx="229">
                  <c:v>7.9633883476483183</c:v>
                </c:pt>
                <c:pt idx="230">
                  <c:v>7.9649174750423315</c:v>
                </c:pt>
                <c:pt idx="231">
                  <c:v>7.9664192127023963</c:v>
                </c:pt>
                <c:pt idx="232">
                  <c:v>7.9678931031846743</c:v>
                </c:pt>
                <c:pt idx="233">
                  <c:v>7.9693386975278466</c:v>
                </c:pt>
                <c:pt idx="234">
                  <c:v>7.9707555553898723</c:v>
                </c:pt>
                <c:pt idx="235">
                  <c:v>7.9721432451821217</c:v>
                </c:pt>
                <c:pt idx="236">
                  <c:v>7.97350134420084</c:v>
                </c:pt>
                <c:pt idx="237">
                  <c:v>7.9748294387559113</c:v>
                </c:pt>
                <c:pt idx="238">
                  <c:v>7.9761271242968688</c:v>
                </c:pt>
                <c:pt idx="239">
                  <c:v>7.9773940055361239</c:v>
                </c:pt>
                <c:pt idx="240">
                  <c:v>7.9786296965693806</c:v>
                </c:pt>
                <c:pt idx="241">
                  <c:v>7.9798338209931776</c:v>
                </c:pt>
                <c:pt idx="242">
                  <c:v>7.9810060120195532</c:v>
                </c:pt>
                <c:pt idx="243">
                  <c:v>7.9821459125877636</c:v>
                </c:pt>
                <c:pt idx="244">
                  <c:v>7.9832531754730551</c:v>
                </c:pt>
                <c:pt idx="245">
                  <c:v>7.9843274633924244</c:v>
                </c:pt>
                <c:pt idx="246">
                  <c:v>7.9853684491073658</c:v>
                </c:pt>
                <c:pt idx="247">
                  <c:v>7.9863758155235463</c:v>
                </c:pt>
                <c:pt idx="248">
                  <c:v>7.9873492557873957</c:v>
                </c:pt>
                <c:pt idx="249">
                  <c:v>7.9882884733795816</c:v>
                </c:pt>
                <c:pt idx="250">
                  <c:v>7.9891931822053248</c:v>
                </c:pt>
                <c:pt idx="251">
                  <c:v>7.9900631066815553</c:v>
                </c:pt>
                <c:pt idx="252">
                  <c:v>7.9908979818208481</c:v>
                </c:pt>
                <c:pt idx="253">
                  <c:v>7.9916975533121501</c:v>
                </c:pt>
                <c:pt idx="254">
                  <c:v>7.9924615775982382</c:v>
                </c:pt>
                <c:pt idx="255">
                  <c:v>7.9931898219499145</c:v>
                </c:pt>
                <c:pt idx="256">
                  <c:v>7.9938820645368942</c:v>
                </c:pt>
                <c:pt idx="257">
                  <c:v>7.994538094495379</c:v>
                </c:pt>
                <c:pt idx="258">
                  <c:v>7.9951577119922899</c:v>
                </c:pt>
                <c:pt idx="259">
                  <c:v>7.9957407282861332</c:v>
                </c:pt>
                <c:pt idx="260">
                  <c:v>7.9962869657844999</c:v>
                </c:pt>
                <c:pt idx="261">
                  <c:v>7.9967962580981542</c:v>
                </c:pt>
                <c:pt idx="262">
                  <c:v>7.9972684500917257</c:v>
                </c:pt>
                <c:pt idx="263">
                  <c:v>7.997703397930958</c:v>
                </c:pt>
                <c:pt idx="264">
                  <c:v>7.9981009691265257</c:v>
                </c:pt>
                <c:pt idx="265">
                  <c:v>7.9984610425743918</c:v>
                </c:pt>
                <c:pt idx="266">
                  <c:v>7.9987835085926964</c:v>
                </c:pt>
                <c:pt idx="267">
                  <c:v>7.9990682689551651</c:v>
                </c:pt>
                <c:pt idx="268">
                  <c:v>7.9993152369210341</c:v>
                </c:pt>
                <c:pt idx="269">
                  <c:v>7.9995243372614686</c:v>
                </c:pt>
                <c:pt idx="270">
                  <c:v>7.9996955062824782</c:v>
                </c:pt>
                <c:pt idx="271">
                  <c:v>7.9998286918443213</c:v>
                </c:pt>
                <c:pt idx="272">
                  <c:v>7.9999238533773873</c:v>
                </c:pt>
                <c:pt idx="273">
                  <c:v>7.9999809618945488</c:v>
                </c:pt>
                <c:pt idx="274">
                  <c:v>8</c:v>
                </c:pt>
                <c:pt idx="275">
                  <c:v>8</c:v>
                </c:pt>
                <c:pt idx="2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3-471E-BF26-BD3F8BE28321}"/>
            </c:ext>
          </c:extLst>
        </c:ser>
        <c:ser>
          <c:idx val="1"/>
          <c:order val="1"/>
          <c:tx>
            <c:v>scale_pts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'L - Geometric Axis'!$R$22:$R$23</c:f>
              <c:numCache>
                <c:formatCode>General</c:formatCode>
                <c:ptCount val="2"/>
                <c:pt idx="0">
                  <c:v>-1</c:v>
                </c:pt>
                <c:pt idx="1">
                  <c:v>8</c:v>
                </c:pt>
              </c:numCache>
            </c:numRef>
          </c:xVal>
          <c:yVal>
            <c:numRef>
              <c:f>'L - Geometric Axis'!$S$22:$S$23</c:f>
              <c:numCache>
                <c:formatCode>General</c:formatCode>
                <c:ptCount val="2"/>
                <c:pt idx="0">
                  <c:v>-1</c:v>
                </c:pt>
                <c:pt idx="1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D3-471E-BF26-BD3F8BE28321}"/>
            </c:ext>
          </c:extLst>
        </c:ser>
        <c:ser>
          <c:idx val="2"/>
          <c:order val="2"/>
          <c:tx>
            <c:v>Centroid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'Single Angle'!$B$12</c:f>
              <c:numCache>
                <c:formatCode>0.0000</c:formatCode>
                <c:ptCount val="1"/>
                <c:pt idx="0">
                  <c:v>0.75817489151579698</c:v>
                </c:pt>
              </c:numCache>
            </c:numRef>
          </c:xVal>
          <c:yVal>
            <c:numRef>
              <c:f>'Single Angle'!$B$13</c:f>
              <c:numCache>
                <c:formatCode>0.0000</c:formatCode>
                <c:ptCount val="1"/>
                <c:pt idx="0">
                  <c:v>2.7490620102724668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D3-471E-BF26-BD3F8BE28321}"/>
            </c:ext>
          </c:extLst>
        </c:ser>
        <c:ser>
          <c:idx val="3"/>
          <c:order val="3"/>
          <c:tx>
            <c:v>Centroid -- Y-Axis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'L - Geometric Axis'!$Z$22:$Z$23</c:f>
              <c:numCache>
                <c:formatCode>0.0000</c:formatCode>
                <c:ptCount val="2"/>
                <c:pt idx="0">
                  <c:v>0.75817489151579698</c:v>
                </c:pt>
                <c:pt idx="1">
                  <c:v>0.75817489151579698</c:v>
                </c:pt>
              </c:numCache>
            </c:numRef>
          </c:xVal>
          <c:yVal>
            <c:numRef>
              <c:f>'L - Geometric Axis'!$AA$22:$AA$23</c:f>
              <c:numCache>
                <c:formatCode>0.000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D3-471E-BF26-BD3F8BE28321}"/>
            </c:ext>
          </c:extLst>
        </c:ser>
        <c:ser>
          <c:idx val="4"/>
          <c:order val="4"/>
          <c:tx>
            <c:v>Centroid -- X-Axis</c:v>
          </c:tx>
          <c:spPr>
            <a:ln w="12700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'L - Geometric Axis'!$Z$27:$Z$28</c:f>
              <c:numCache>
                <c:formatCode>0.000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'L - Geometric Axis'!$AA$27:$AA$28</c:f>
              <c:numCache>
                <c:formatCode>0.0000</c:formatCode>
                <c:ptCount val="2"/>
                <c:pt idx="0">
                  <c:v>2.7490620102724668</c:v>
                </c:pt>
                <c:pt idx="1">
                  <c:v>2.7490620102724668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D3-471E-BF26-BD3F8BE28321}"/>
            </c:ext>
          </c:extLst>
        </c:ser>
        <c:ser>
          <c:idx val="5"/>
          <c:order val="5"/>
          <c:tx>
            <c:v>U-Axis</c:v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'L - Geometric Axis'!$Z$32:$Z$33</c:f>
              <c:numCache>
                <c:formatCode>0.000</c:formatCode>
                <c:ptCount val="2"/>
                <c:pt idx="0">
                  <c:v>-0.93792936018715023</c:v>
                </c:pt>
                <c:pt idx="1">
                  <c:v>4.8502465256850362</c:v>
                </c:pt>
              </c:numCache>
            </c:numRef>
          </c:xVal>
          <c:yVal>
            <c:numRef>
              <c:f>'L - Geometric Axis'!$AA$32:$AA$33</c:f>
              <c:numCache>
                <c:formatCode>General</c:formatCode>
                <c:ptCount val="2"/>
                <c:pt idx="0">
                  <c:v>2.2860184739697016</c:v>
                </c:pt>
                <c:pt idx="1">
                  <c:v>3.8662146371746795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D3-471E-BF26-BD3F8BE28321}"/>
            </c:ext>
          </c:extLst>
        </c:ser>
        <c:ser>
          <c:idx val="6"/>
          <c:order val="6"/>
          <c:tx>
            <c:v>V-Axis</c:v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'L - Geometric Axis'!$Z$37:$Z$38</c:f>
              <c:numCache>
                <c:formatCode>General</c:formatCode>
                <c:ptCount val="2"/>
                <c:pt idx="0">
                  <c:v>1.7455504588908126</c:v>
                </c:pt>
                <c:pt idx="1">
                  <c:v>-0.88810981311748394</c:v>
                </c:pt>
              </c:numCache>
            </c:numRef>
          </c:xVal>
          <c:yVal>
            <c:numRef>
              <c:f>'L - Geometric Axis'!$AA$37:$AA$38</c:f>
              <c:numCache>
                <c:formatCode>0.000</c:formatCode>
                <c:ptCount val="2"/>
                <c:pt idx="0">
                  <c:v>-0.86764304347729881</c:v>
                </c:pt>
                <c:pt idx="1">
                  <c:v>8.7793167663096767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6D3-471E-BF26-BD3F8BE28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53472"/>
        <c:axId val="672654304"/>
      </c:scatterChart>
      <c:valAx>
        <c:axId val="6726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54304"/>
        <c:crosses val="autoZero"/>
        <c:crossBetween val="midCat"/>
      </c:valAx>
      <c:valAx>
        <c:axId val="67265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 - Geometric Axis'!$B$14:$B$290</c:f>
              <c:numCache>
                <c:formatCode>General</c:formatCode>
                <c:ptCount val="27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3.9999809618945488</c:v>
                </c:pt>
                <c:pt idx="4">
                  <c:v>3.9999238533773869</c:v>
                </c:pt>
                <c:pt idx="5">
                  <c:v>3.9998286918443218</c:v>
                </c:pt>
                <c:pt idx="6">
                  <c:v>3.9996955062824782</c:v>
                </c:pt>
                <c:pt idx="7">
                  <c:v>3.9995243372614682</c:v>
                </c:pt>
                <c:pt idx="8">
                  <c:v>3.9993152369210341</c:v>
                </c:pt>
                <c:pt idx="9">
                  <c:v>3.9990682689551651</c:v>
                </c:pt>
                <c:pt idx="10">
                  <c:v>3.9987835085926964</c:v>
                </c:pt>
                <c:pt idx="11">
                  <c:v>3.9984610425743923</c:v>
                </c:pt>
                <c:pt idx="12">
                  <c:v>3.9981009691265261</c:v>
                </c:pt>
                <c:pt idx="13">
                  <c:v>3.997703397930958</c:v>
                </c:pt>
                <c:pt idx="14">
                  <c:v>3.9972684500917257</c:v>
                </c:pt>
                <c:pt idx="15">
                  <c:v>3.9967962580981542</c:v>
                </c:pt>
                <c:pt idx="16">
                  <c:v>3.9962869657844995</c:v>
                </c:pt>
                <c:pt idx="17">
                  <c:v>3.9957407282861337</c:v>
                </c:pt>
                <c:pt idx="18">
                  <c:v>3.9951577119922899</c:v>
                </c:pt>
                <c:pt idx="19">
                  <c:v>3.9945380944953794</c:v>
                </c:pt>
                <c:pt idx="20">
                  <c:v>3.9938820645368942</c:v>
                </c:pt>
                <c:pt idx="21">
                  <c:v>3.9931898219499145</c:v>
                </c:pt>
                <c:pt idx="22">
                  <c:v>3.9924615775982386</c:v>
                </c:pt>
                <c:pt idx="23">
                  <c:v>3.9916975533121501</c:v>
                </c:pt>
                <c:pt idx="24">
                  <c:v>3.9908979818208485</c:v>
                </c:pt>
                <c:pt idx="25">
                  <c:v>3.9900631066815548</c:v>
                </c:pt>
                <c:pt idx="26">
                  <c:v>3.9891931822053253</c:v>
                </c:pt>
                <c:pt idx="27">
                  <c:v>3.9882884733795811</c:v>
                </c:pt>
                <c:pt idx="28">
                  <c:v>3.9873492557873957</c:v>
                </c:pt>
                <c:pt idx="29">
                  <c:v>3.9863758155235458</c:v>
                </c:pt>
                <c:pt idx="30">
                  <c:v>3.9853684491073658</c:v>
                </c:pt>
                <c:pt idx="31">
                  <c:v>3.9843274633924244</c:v>
                </c:pt>
                <c:pt idx="32">
                  <c:v>3.9832531754730547</c:v>
                </c:pt>
                <c:pt idx="33">
                  <c:v>3.9821459125877641</c:v>
                </c:pt>
                <c:pt idx="34">
                  <c:v>3.9810060120195532</c:v>
                </c:pt>
                <c:pt idx="35">
                  <c:v>3.9798338209931781</c:v>
                </c:pt>
                <c:pt idx="36">
                  <c:v>3.9786296965693801</c:v>
                </c:pt>
                <c:pt idx="37">
                  <c:v>3.9773940055361239</c:v>
                </c:pt>
                <c:pt idx="38">
                  <c:v>3.9761271242968683</c:v>
                </c:pt>
                <c:pt idx="39">
                  <c:v>3.9748294387559118</c:v>
                </c:pt>
                <c:pt idx="40">
                  <c:v>3.9735013442008404</c:v>
                </c:pt>
                <c:pt idx="41">
                  <c:v>3.9721432451821213</c:v>
                </c:pt>
                <c:pt idx="42">
                  <c:v>3.9707555553898723</c:v>
                </c:pt>
                <c:pt idx="43">
                  <c:v>3.9693386975278466</c:v>
                </c:pt>
                <c:pt idx="44">
                  <c:v>3.9678931031846743</c:v>
                </c:pt>
                <c:pt idx="45">
                  <c:v>3.9664192127023963</c:v>
                </c:pt>
                <c:pt idx="46">
                  <c:v>3.9649174750423315</c:v>
                </c:pt>
                <c:pt idx="47">
                  <c:v>3.9633883476483183</c:v>
                </c:pt>
                <c:pt idx="48">
                  <c:v>3.9618322963073744</c:v>
                </c:pt>
                <c:pt idx="49">
                  <c:v>3.9602497950078122</c:v>
                </c:pt>
                <c:pt idx="50">
                  <c:v>3.9586413257948574</c:v>
                </c:pt>
                <c:pt idx="51">
                  <c:v>3.9570073786238136</c:v>
                </c:pt>
                <c:pt idx="52">
                  <c:v>3.9553484512108175</c:v>
                </c:pt>
                <c:pt idx="53">
                  <c:v>3.9536650488812297</c:v>
                </c:pt>
                <c:pt idx="54">
                  <c:v>3.9519576844157074</c:v>
                </c:pt>
                <c:pt idx="55">
                  <c:v>3.9502268778940062</c:v>
                </c:pt>
                <c:pt idx="56">
                  <c:v>3.9484731565365592</c:v>
                </c:pt>
                <c:pt idx="57">
                  <c:v>3.9466970545438809</c:v>
                </c:pt>
                <c:pt idx="58">
                  <c:v>3.9448991129338435</c:v>
                </c:pt>
                <c:pt idx="59">
                  <c:v>3.9430798793768784</c:v>
                </c:pt>
                <c:pt idx="60">
                  <c:v>3.9412399080291505</c:v>
                </c:pt>
                <c:pt idx="61">
                  <c:v>3.9393797593637569</c:v>
                </c:pt>
                <c:pt idx="62">
                  <c:v>3.9375</c:v>
                </c:pt>
                <c:pt idx="63">
                  <c:v>3.9356012025307923</c:v>
                </c:pt>
                <c:pt idx="64">
                  <c:v>3.9336839453482364</c:v>
                </c:pt>
                <c:pt idx="65">
                  <c:v>3.9317488124674433</c:v>
                </c:pt>
                <c:pt idx="66">
                  <c:v>3.9297963933486346</c:v>
                </c:pt>
                <c:pt idx="67">
                  <c:v>3.9278272827175873</c:v>
                </c:pt>
                <c:pt idx="68">
                  <c:v>3.9258420803844749</c:v>
                </c:pt>
                <c:pt idx="69">
                  <c:v>3.9238413910611594</c:v>
                </c:pt>
                <c:pt idx="70">
                  <c:v>3.921825824176989</c:v>
                </c:pt>
                <c:pt idx="71">
                  <c:v>3.9197959936931626</c:v>
                </c:pt>
                <c:pt idx="72">
                  <c:v>3.9177525179157087</c:v>
                </c:pt>
                <c:pt idx="73">
                  <c:v>3.9156960193071444</c:v>
                </c:pt>
                <c:pt idx="74">
                  <c:v>3.9136271242968683</c:v>
                </c:pt>
                <c:pt idx="75">
                  <c:v>3.911546463090342</c:v>
                </c:pt>
                <c:pt idx="76">
                  <c:v>3.9094546694771251</c:v>
                </c:pt>
                <c:pt idx="77">
                  <c:v>3.907352380637815</c:v>
                </c:pt>
                <c:pt idx="78">
                  <c:v>3.9052402369499584</c:v>
                </c:pt>
                <c:pt idx="79">
                  <c:v>3.9031188817929832</c:v>
                </c:pt>
                <c:pt idx="80">
                  <c:v>3.90098896135222</c:v>
                </c:pt>
                <c:pt idx="81">
                  <c:v>3.8988511244220683</c:v>
                </c:pt>
                <c:pt idx="82">
                  <c:v>3.8967060222083663</c:v>
                </c:pt>
                <c:pt idx="83">
                  <c:v>3.8945543081300289</c:v>
                </c:pt>
                <c:pt idx="84">
                  <c:v>3.8923966376200081</c:v>
                </c:pt>
                <c:pt idx="85">
                  <c:v>3.8902336679256435</c:v>
                </c:pt>
                <c:pt idx="86">
                  <c:v>3.8880660579084565</c:v>
                </c:pt>
                <c:pt idx="87">
                  <c:v>3.8858944678434573</c:v>
                </c:pt>
                <c:pt idx="88">
                  <c:v>3.8837195592180156</c:v>
                </c:pt>
                <c:pt idx="89">
                  <c:v>3.8815419945303682</c:v>
                </c:pt>
                <c:pt idx="90">
                  <c:v>3.8793624370878126</c:v>
                </c:pt>
                <c:pt idx="91">
                  <c:v>3.8771815508046603</c:v>
                </c:pt>
                <c:pt idx="92">
                  <c:v>3.875</c:v>
                </c:pt>
                <c:pt idx="93">
                  <c:v>0.5</c:v>
                </c:pt>
                <c:pt idx="94">
                  <c:v>0.49563689839067915</c:v>
                </c:pt>
                <c:pt idx="95">
                  <c:v>0.49127512582437483</c:v>
                </c:pt>
                <c:pt idx="96">
                  <c:v>0.4869160109392639</c:v>
                </c:pt>
                <c:pt idx="97">
                  <c:v>0.48256088156396859</c:v>
                </c:pt>
                <c:pt idx="98">
                  <c:v>0.47821106431308547</c:v>
                </c:pt>
                <c:pt idx="99">
                  <c:v>0.47386788418308667</c:v>
                </c:pt>
                <c:pt idx="100">
                  <c:v>0.4695326641487132</c:v>
                </c:pt>
                <c:pt idx="101">
                  <c:v>0.46520672475998354</c:v>
                </c:pt>
                <c:pt idx="102">
                  <c:v>0.46089138373994226</c:v>
                </c:pt>
                <c:pt idx="103">
                  <c:v>0.45658795558326742</c:v>
                </c:pt>
                <c:pt idx="104">
                  <c:v>0.45229775115586385</c:v>
                </c:pt>
                <c:pt idx="105">
                  <c:v>0.44802207729556004</c:v>
                </c:pt>
                <c:pt idx="106">
                  <c:v>0.44376223641403367</c:v>
                </c:pt>
                <c:pt idx="107">
                  <c:v>0.43951952610008305</c:v>
                </c:pt>
                <c:pt idx="108">
                  <c:v>0.43529523872436982</c:v>
                </c:pt>
                <c:pt idx="109">
                  <c:v>0.43109066104575028</c:v>
                </c:pt>
                <c:pt idx="110">
                  <c:v>0.4269070738193157</c:v>
                </c:pt>
                <c:pt idx="111">
                  <c:v>0.42274575140626314</c:v>
                </c:pt>
                <c:pt idx="112">
                  <c:v>0.41860796138571083</c:v>
                </c:pt>
                <c:pt idx="113">
                  <c:v>0.41449496416858289</c:v>
                </c:pt>
                <c:pt idx="114">
                  <c:v>0.41040801261367482</c:v>
                </c:pt>
                <c:pt idx="115">
                  <c:v>0.4063483516460219</c:v>
                </c:pt>
                <c:pt idx="116">
                  <c:v>0.40231721787768154</c:v>
                </c:pt>
                <c:pt idx="117">
                  <c:v>0.39831583923104996</c:v>
                </c:pt>
                <c:pt idx="118">
                  <c:v>0.39434543456482518</c:v>
                </c:pt>
                <c:pt idx="119">
                  <c:v>0.39040721330273054</c:v>
                </c:pt>
                <c:pt idx="120">
                  <c:v>0.38650237506511326</c:v>
                </c:pt>
                <c:pt idx="121">
                  <c:v>0.38263210930352731</c:v>
                </c:pt>
                <c:pt idx="122">
                  <c:v>0.3787975949384158</c:v>
                </c:pt>
                <c:pt idx="123">
                  <c:v>0.37499999999999989</c:v>
                </c:pt>
                <c:pt idx="124">
                  <c:v>0.37124048127248638</c:v>
                </c:pt>
                <c:pt idx="125">
                  <c:v>0.36752018394169872</c:v>
                </c:pt>
                <c:pt idx="126">
                  <c:v>0.36384024124624326</c:v>
                </c:pt>
                <c:pt idx="127">
                  <c:v>0.36020177413231336</c:v>
                </c:pt>
                <c:pt idx="128">
                  <c:v>0.35660589091223838</c:v>
                </c:pt>
                <c:pt idx="129">
                  <c:v>0.35305368692688166</c:v>
                </c:pt>
                <c:pt idx="130">
                  <c:v>0.34954624421198793</c:v>
                </c:pt>
                <c:pt idx="131">
                  <c:v>0.34608463116858545</c:v>
                </c:pt>
                <c:pt idx="132">
                  <c:v>0.34266990223754057</c:v>
                </c:pt>
                <c:pt idx="133">
                  <c:v>0.33930309757836513</c:v>
                </c:pt>
                <c:pt idx="134">
                  <c:v>0.33598524275237318</c:v>
                </c:pt>
                <c:pt idx="135">
                  <c:v>0.33271734841028544</c:v>
                </c:pt>
                <c:pt idx="136">
                  <c:v>0.32950040998437535</c:v>
                </c:pt>
                <c:pt idx="137">
                  <c:v>0.32633540738525069</c:v>
                </c:pt>
                <c:pt idx="138">
                  <c:v>0.32322330470336308</c:v>
                </c:pt>
                <c:pt idx="139">
                  <c:v>0.32016504991533723</c:v>
                </c:pt>
                <c:pt idx="140">
                  <c:v>0.31716157459520733</c:v>
                </c:pt>
                <c:pt idx="141">
                  <c:v>0.31421379363065144</c:v>
                </c:pt>
                <c:pt idx="142">
                  <c:v>0.31132260494430697</c:v>
                </c:pt>
                <c:pt idx="143">
                  <c:v>0.30848888922025552</c:v>
                </c:pt>
                <c:pt idx="144">
                  <c:v>0.30571350963575727</c:v>
                </c:pt>
                <c:pt idx="145">
                  <c:v>0.3029973115983195</c:v>
                </c:pt>
                <c:pt idx="146">
                  <c:v>0.30034112248817679</c:v>
                </c:pt>
                <c:pt idx="147">
                  <c:v>0.29774575140626314</c:v>
                </c:pt>
                <c:pt idx="148">
                  <c:v>0.29521198892775202</c:v>
                </c:pt>
                <c:pt idx="149">
                  <c:v>0.29274060686123954</c:v>
                </c:pt>
                <c:pt idx="150">
                  <c:v>0.29033235801364399</c:v>
                </c:pt>
                <c:pt idx="151">
                  <c:v>0.28798797596089348</c:v>
                </c:pt>
                <c:pt idx="152">
                  <c:v>0.28570817482447192</c:v>
                </c:pt>
                <c:pt idx="153">
                  <c:v>0.28349364905389035</c:v>
                </c:pt>
                <c:pt idx="154">
                  <c:v>0.28134507321515101</c:v>
                </c:pt>
                <c:pt idx="155">
                  <c:v>0.27926310178526825</c:v>
                </c:pt>
                <c:pt idx="156">
                  <c:v>0.27724836895290805</c:v>
                </c:pt>
                <c:pt idx="157">
                  <c:v>0.2753014884252083</c:v>
                </c:pt>
                <c:pt idx="158">
                  <c:v>0.27342305324083749</c:v>
                </c:pt>
                <c:pt idx="159">
                  <c:v>0.27161363558934981</c:v>
                </c:pt>
                <c:pt idx="160">
                  <c:v>0.26987378663688988</c:v>
                </c:pt>
                <c:pt idx="161">
                  <c:v>0.26820403635830314</c:v>
                </c:pt>
                <c:pt idx="162">
                  <c:v>0.26660489337569959</c:v>
                </c:pt>
                <c:pt idx="163">
                  <c:v>0.26507684480352289</c:v>
                </c:pt>
                <c:pt idx="164">
                  <c:v>0.26362035610017082</c:v>
                </c:pt>
                <c:pt idx="165">
                  <c:v>0.26223587092621159</c:v>
                </c:pt>
                <c:pt idx="166">
                  <c:v>0.26092381100924111</c:v>
                </c:pt>
                <c:pt idx="167">
                  <c:v>0.25968457601542028</c:v>
                </c:pt>
                <c:pt idx="168">
                  <c:v>0.25851854342773295</c:v>
                </c:pt>
                <c:pt idx="169">
                  <c:v>0.25742606843100091</c:v>
                </c:pt>
                <c:pt idx="170">
                  <c:v>0.25640748380369116</c:v>
                </c:pt>
                <c:pt idx="171">
                  <c:v>0.25546309981654858</c:v>
                </c:pt>
                <c:pt idx="172">
                  <c:v>0.25459320413808401</c:v>
                </c:pt>
                <c:pt idx="173">
                  <c:v>0.25379806174694797</c:v>
                </c:pt>
                <c:pt idx="174">
                  <c:v>0.25307791485121556</c:v>
                </c:pt>
                <c:pt idx="175">
                  <c:v>0.25243298281460747</c:v>
                </c:pt>
                <c:pt idx="176">
                  <c:v>0.25186346208966948</c:v>
                </c:pt>
                <c:pt idx="177">
                  <c:v>0.25136952615793168</c:v>
                </c:pt>
                <c:pt idx="178">
                  <c:v>0.25095132547706361</c:v>
                </c:pt>
                <c:pt idx="179">
                  <c:v>0.25060898743504395</c:v>
                </c:pt>
                <c:pt idx="180">
                  <c:v>0.25034261631135657</c:v>
                </c:pt>
                <c:pt idx="181">
                  <c:v>0.25015229324522603</c:v>
                </c:pt>
                <c:pt idx="182">
                  <c:v>0.25003807621090218</c:v>
                </c:pt>
                <c:pt idx="183">
                  <c:v>0.25</c:v>
                </c:pt>
                <c:pt idx="184">
                  <c:v>0.25</c:v>
                </c:pt>
                <c:pt idx="185">
                  <c:v>0.24998096189454891</c:v>
                </c:pt>
                <c:pt idx="186">
                  <c:v>0.24992385337738698</c:v>
                </c:pt>
                <c:pt idx="187">
                  <c:v>0.24982869184432172</c:v>
                </c:pt>
                <c:pt idx="188">
                  <c:v>0.24969550628247802</c:v>
                </c:pt>
                <c:pt idx="189">
                  <c:v>0.24952433726146819</c:v>
                </c:pt>
                <c:pt idx="190">
                  <c:v>0.24931523692103416</c:v>
                </c:pt>
                <c:pt idx="191">
                  <c:v>0.24906826895516526</c:v>
                </c:pt>
                <c:pt idx="192">
                  <c:v>0.2487835085926963</c:v>
                </c:pt>
                <c:pt idx="193">
                  <c:v>0.24846104257439222</c:v>
                </c:pt>
                <c:pt idx="194">
                  <c:v>0.24810096912652602</c:v>
                </c:pt>
                <c:pt idx="195">
                  <c:v>0.247703397930958</c:v>
                </c:pt>
                <c:pt idx="196">
                  <c:v>0.24726845009172571</c:v>
                </c:pt>
                <c:pt idx="197">
                  <c:v>0.24679625809815442</c:v>
                </c:pt>
                <c:pt idx="198">
                  <c:v>0.24628696578449955</c:v>
                </c:pt>
                <c:pt idx="199">
                  <c:v>0.24574072828613353</c:v>
                </c:pt>
                <c:pt idx="200">
                  <c:v>0.24515771199228986</c:v>
                </c:pt>
                <c:pt idx="201">
                  <c:v>0.24453809449537944</c:v>
                </c:pt>
                <c:pt idx="202">
                  <c:v>0.24388206453689421</c:v>
                </c:pt>
                <c:pt idx="203">
                  <c:v>0.24318982194991462</c:v>
                </c:pt>
                <c:pt idx="204">
                  <c:v>0.24246157759823855</c:v>
                </c:pt>
                <c:pt idx="205">
                  <c:v>0.2416975533121502</c:v>
                </c:pt>
                <c:pt idx="206">
                  <c:v>0.24089798182084843</c:v>
                </c:pt>
                <c:pt idx="207">
                  <c:v>0.24006310668155506</c:v>
                </c:pt>
                <c:pt idx="208">
                  <c:v>0.23919318220532509</c:v>
                </c:pt>
                <c:pt idx="209">
                  <c:v>0.23828847337958126</c:v>
                </c:pt>
                <c:pt idx="210">
                  <c:v>0.23734925578739588</c:v>
                </c:pt>
                <c:pt idx="211">
                  <c:v>0.23637581552354597</c:v>
                </c:pt>
                <c:pt idx="212">
                  <c:v>0.23536844910736587</c:v>
                </c:pt>
                <c:pt idx="213">
                  <c:v>0.23432746339242447</c:v>
                </c:pt>
                <c:pt idx="214">
                  <c:v>0.23325317547305485</c:v>
                </c:pt>
                <c:pt idx="215">
                  <c:v>0.23214591258776404</c:v>
                </c:pt>
                <c:pt idx="216">
                  <c:v>0.23100601201955323</c:v>
                </c:pt>
                <c:pt idx="217">
                  <c:v>0.22983382099317801</c:v>
                </c:pt>
                <c:pt idx="218">
                  <c:v>0.2286296965693802</c:v>
                </c:pt>
                <c:pt idx="219">
                  <c:v>0.22739400553612399</c:v>
                </c:pt>
                <c:pt idx="220">
                  <c:v>0.22612712429686843</c:v>
                </c:pt>
                <c:pt idx="221">
                  <c:v>0.2248294387559116</c:v>
                </c:pt>
                <c:pt idx="222">
                  <c:v>0.22350134420084022</c:v>
                </c:pt>
                <c:pt idx="223">
                  <c:v>0.22214324518212136</c:v>
                </c:pt>
                <c:pt idx="224">
                  <c:v>0.22075555538987224</c:v>
                </c:pt>
                <c:pt idx="225">
                  <c:v>0.21933869752784652</c:v>
                </c:pt>
                <c:pt idx="226">
                  <c:v>0.21789310318467428</c:v>
                </c:pt>
                <c:pt idx="227">
                  <c:v>0.21641921270239631</c:v>
                </c:pt>
                <c:pt idx="228">
                  <c:v>0.21491747504233139</c:v>
                </c:pt>
                <c:pt idx="229">
                  <c:v>0.21338834764831843</c:v>
                </c:pt>
                <c:pt idx="230">
                  <c:v>0.21183229630737466</c:v>
                </c:pt>
                <c:pt idx="231">
                  <c:v>0.21024979500781232</c:v>
                </c:pt>
                <c:pt idx="232">
                  <c:v>0.20864132579485728</c:v>
                </c:pt>
                <c:pt idx="233">
                  <c:v>0.20700737862381341</c:v>
                </c:pt>
                <c:pt idx="234">
                  <c:v>0.20534845121081741</c:v>
                </c:pt>
                <c:pt idx="235">
                  <c:v>0.20366504888122969</c:v>
                </c:pt>
                <c:pt idx="236">
                  <c:v>0.20195768441570727</c:v>
                </c:pt>
                <c:pt idx="237">
                  <c:v>0.20022687789400606</c:v>
                </c:pt>
                <c:pt idx="238">
                  <c:v>0.19847315653655914</c:v>
                </c:pt>
                <c:pt idx="239">
                  <c:v>0.19669705454388076</c:v>
                </c:pt>
                <c:pt idx="240">
                  <c:v>0.19489911293384335</c:v>
                </c:pt>
                <c:pt idx="241">
                  <c:v>0.19307987937687837</c:v>
                </c:pt>
                <c:pt idx="242">
                  <c:v>0.19123990802915061</c:v>
                </c:pt>
                <c:pt idx="243">
                  <c:v>0.18937975936375678</c:v>
                </c:pt>
                <c:pt idx="244">
                  <c:v>0.1875</c:v>
                </c:pt>
                <c:pt idx="245">
                  <c:v>0.18560120253079215</c:v>
                </c:pt>
                <c:pt idx="246">
                  <c:v>0.18368394534823634</c:v>
                </c:pt>
                <c:pt idx="247">
                  <c:v>0.18174881246744334</c:v>
                </c:pt>
                <c:pt idx="248">
                  <c:v>0.17979639334863468</c:v>
                </c:pt>
                <c:pt idx="249">
                  <c:v>0.17782728271758744</c:v>
                </c:pt>
                <c:pt idx="250">
                  <c:v>0.17584208038447502</c:v>
                </c:pt>
                <c:pt idx="251">
                  <c:v>0.1738413910611592</c:v>
                </c:pt>
                <c:pt idx="252">
                  <c:v>0.17182582417698899</c:v>
                </c:pt>
                <c:pt idx="253">
                  <c:v>0.16979599369316256</c:v>
                </c:pt>
                <c:pt idx="254">
                  <c:v>0.16775251791570861</c:v>
                </c:pt>
                <c:pt idx="255">
                  <c:v>0.16569601930714459</c:v>
                </c:pt>
                <c:pt idx="256">
                  <c:v>0.16362712429686843</c:v>
                </c:pt>
                <c:pt idx="257">
                  <c:v>0.1615464630903421</c:v>
                </c:pt>
                <c:pt idx="258">
                  <c:v>0.15945466947712489</c:v>
                </c:pt>
                <c:pt idx="259">
                  <c:v>0.15735238063781509</c:v>
                </c:pt>
                <c:pt idx="260">
                  <c:v>0.15524023694995845</c:v>
                </c:pt>
                <c:pt idx="261">
                  <c:v>0.15311888179298311</c:v>
                </c:pt>
                <c:pt idx="262">
                  <c:v>0.15098896135221992</c:v>
                </c:pt>
                <c:pt idx="263">
                  <c:v>0.1488511244220681</c:v>
                </c:pt>
                <c:pt idx="264">
                  <c:v>0.14670602220836632</c:v>
                </c:pt>
                <c:pt idx="265">
                  <c:v>0.14455430813002887</c:v>
                </c:pt>
                <c:pt idx="266">
                  <c:v>0.14239663762000818</c:v>
                </c:pt>
                <c:pt idx="267">
                  <c:v>0.14023366792564343</c:v>
                </c:pt>
                <c:pt idx="268">
                  <c:v>0.13806605790845669</c:v>
                </c:pt>
                <c:pt idx="269">
                  <c:v>0.13589446784345727</c:v>
                </c:pt>
                <c:pt idx="270">
                  <c:v>0.13371955921801565</c:v>
                </c:pt>
                <c:pt idx="271">
                  <c:v>0.13154199453036799</c:v>
                </c:pt>
                <c:pt idx="272">
                  <c:v>0.12936243708781264</c:v>
                </c:pt>
                <c:pt idx="273">
                  <c:v>0.12718155080466045</c:v>
                </c:pt>
                <c:pt idx="274">
                  <c:v>0.125</c:v>
                </c:pt>
                <c:pt idx="275">
                  <c:v>0</c:v>
                </c:pt>
                <c:pt idx="276">
                  <c:v>0</c:v>
                </c:pt>
              </c:numCache>
            </c:numRef>
          </c:xVal>
          <c:yVal>
            <c:numRef>
              <c:f>'L - Geometric Axis'!$C$14:$C$290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0.12718155080466043</c:v>
                </c:pt>
                <c:pt idx="4">
                  <c:v>0.12936243708781262</c:v>
                </c:pt>
                <c:pt idx="5">
                  <c:v>0.13154199453036797</c:v>
                </c:pt>
                <c:pt idx="6">
                  <c:v>0.13371955921801565</c:v>
                </c:pt>
                <c:pt idx="7">
                  <c:v>0.13589446784345727</c:v>
                </c:pt>
                <c:pt idx="8">
                  <c:v>0.13806605790845669</c:v>
                </c:pt>
                <c:pt idx="9">
                  <c:v>0.14023366792564343</c:v>
                </c:pt>
                <c:pt idx="10">
                  <c:v>0.14239663762000818</c:v>
                </c:pt>
                <c:pt idx="11">
                  <c:v>0.14455430813002887</c:v>
                </c:pt>
                <c:pt idx="12">
                  <c:v>0.14670602220836629</c:v>
                </c:pt>
                <c:pt idx="13">
                  <c:v>0.1488511244220681</c:v>
                </c:pt>
                <c:pt idx="14">
                  <c:v>0.15098896135221992</c:v>
                </c:pt>
                <c:pt idx="15">
                  <c:v>0.15311888179298314</c:v>
                </c:pt>
                <c:pt idx="16">
                  <c:v>0.15524023694995848</c:v>
                </c:pt>
                <c:pt idx="17">
                  <c:v>0.15735238063781509</c:v>
                </c:pt>
                <c:pt idx="18">
                  <c:v>0.15945466947712489</c:v>
                </c:pt>
                <c:pt idx="19">
                  <c:v>0.1615464630903421</c:v>
                </c:pt>
                <c:pt idx="20">
                  <c:v>0.16362712429686843</c:v>
                </c:pt>
                <c:pt idx="21">
                  <c:v>0.16569601930714459</c:v>
                </c:pt>
                <c:pt idx="22">
                  <c:v>0.16775251791570858</c:v>
                </c:pt>
                <c:pt idx="23">
                  <c:v>0.16979599369316253</c:v>
                </c:pt>
                <c:pt idx="24">
                  <c:v>0.17182582417698899</c:v>
                </c:pt>
                <c:pt idx="25">
                  <c:v>0.17384139106115923</c:v>
                </c:pt>
                <c:pt idx="26">
                  <c:v>0.17584208038447502</c:v>
                </c:pt>
                <c:pt idx="27">
                  <c:v>0.17782728271758744</c:v>
                </c:pt>
                <c:pt idx="28">
                  <c:v>0.17979639334863468</c:v>
                </c:pt>
                <c:pt idx="29">
                  <c:v>0.18174881246744334</c:v>
                </c:pt>
                <c:pt idx="30">
                  <c:v>0.18368394534823634</c:v>
                </c:pt>
                <c:pt idx="31">
                  <c:v>0.18560120253079213</c:v>
                </c:pt>
                <c:pt idx="32">
                  <c:v>0.1875</c:v>
                </c:pt>
                <c:pt idx="33">
                  <c:v>0.18937975936375678</c:v>
                </c:pt>
                <c:pt idx="34">
                  <c:v>0.19123990802915061</c:v>
                </c:pt>
                <c:pt idx="35">
                  <c:v>0.19307987937687837</c:v>
                </c:pt>
                <c:pt idx="36">
                  <c:v>0.19489911293384338</c:v>
                </c:pt>
                <c:pt idx="37">
                  <c:v>0.19669705454388076</c:v>
                </c:pt>
                <c:pt idx="38">
                  <c:v>0.19847315653655914</c:v>
                </c:pt>
                <c:pt idx="39">
                  <c:v>0.20022687789400603</c:v>
                </c:pt>
                <c:pt idx="40">
                  <c:v>0.20195768441570727</c:v>
                </c:pt>
                <c:pt idx="41">
                  <c:v>0.20366504888122966</c:v>
                </c:pt>
                <c:pt idx="42">
                  <c:v>0.20534845121081741</c:v>
                </c:pt>
                <c:pt idx="43">
                  <c:v>0.20700737862381341</c:v>
                </c:pt>
                <c:pt idx="44">
                  <c:v>0.20864132579485728</c:v>
                </c:pt>
                <c:pt idx="45">
                  <c:v>0.21024979500781232</c:v>
                </c:pt>
                <c:pt idx="46">
                  <c:v>0.21183229630737466</c:v>
                </c:pt>
                <c:pt idx="47">
                  <c:v>0.21338834764831843</c:v>
                </c:pt>
                <c:pt idx="48">
                  <c:v>0.21491747504233139</c:v>
                </c:pt>
                <c:pt idx="49">
                  <c:v>0.21641921270239631</c:v>
                </c:pt>
                <c:pt idx="50">
                  <c:v>0.21789310318467428</c:v>
                </c:pt>
                <c:pt idx="51">
                  <c:v>0.21933869752784652</c:v>
                </c:pt>
                <c:pt idx="52">
                  <c:v>0.22075555538987224</c:v>
                </c:pt>
                <c:pt idx="53">
                  <c:v>0.22214324518212136</c:v>
                </c:pt>
                <c:pt idx="54">
                  <c:v>0.22350134420084025</c:v>
                </c:pt>
                <c:pt idx="55">
                  <c:v>0.2248294387559116</c:v>
                </c:pt>
                <c:pt idx="56">
                  <c:v>0.22612712429686843</c:v>
                </c:pt>
                <c:pt idx="57">
                  <c:v>0.22739400553612399</c:v>
                </c:pt>
                <c:pt idx="58">
                  <c:v>0.2286296965693802</c:v>
                </c:pt>
                <c:pt idx="59">
                  <c:v>0.22983382099317801</c:v>
                </c:pt>
                <c:pt idx="60">
                  <c:v>0.23100601201955323</c:v>
                </c:pt>
                <c:pt idx="61">
                  <c:v>0.23214591258776404</c:v>
                </c:pt>
                <c:pt idx="62">
                  <c:v>0.23325317547305482</c:v>
                </c:pt>
                <c:pt idx="63">
                  <c:v>0.23432746339242447</c:v>
                </c:pt>
                <c:pt idx="64">
                  <c:v>0.23536844910736587</c:v>
                </c:pt>
                <c:pt idx="65">
                  <c:v>0.23637581552354597</c:v>
                </c:pt>
                <c:pt idx="66">
                  <c:v>0.23734925578739588</c:v>
                </c:pt>
                <c:pt idx="67">
                  <c:v>0.23828847337958126</c:v>
                </c:pt>
                <c:pt idx="68">
                  <c:v>0.23919318220532509</c:v>
                </c:pt>
                <c:pt idx="69">
                  <c:v>0.24006310668155506</c:v>
                </c:pt>
                <c:pt idx="70">
                  <c:v>0.24089798182084843</c:v>
                </c:pt>
                <c:pt idx="71">
                  <c:v>0.2416975533121502</c:v>
                </c:pt>
                <c:pt idx="72">
                  <c:v>0.24246157759823855</c:v>
                </c:pt>
                <c:pt idx="73">
                  <c:v>0.24318982194991459</c:v>
                </c:pt>
                <c:pt idx="74">
                  <c:v>0.24388206453689421</c:v>
                </c:pt>
                <c:pt idx="75">
                  <c:v>0.24453809449537944</c:v>
                </c:pt>
                <c:pt idx="76">
                  <c:v>0.24515771199228986</c:v>
                </c:pt>
                <c:pt idx="77">
                  <c:v>0.24574072828613353</c:v>
                </c:pt>
                <c:pt idx="78">
                  <c:v>0.24628696578449955</c:v>
                </c:pt>
                <c:pt idx="79">
                  <c:v>0.24679625809815442</c:v>
                </c:pt>
                <c:pt idx="80">
                  <c:v>0.24726845009172571</c:v>
                </c:pt>
                <c:pt idx="81">
                  <c:v>0.247703397930958</c:v>
                </c:pt>
                <c:pt idx="82">
                  <c:v>0.24810096912652602</c:v>
                </c:pt>
                <c:pt idx="83">
                  <c:v>0.24846104257439222</c:v>
                </c:pt>
                <c:pt idx="84">
                  <c:v>0.2487835085926963</c:v>
                </c:pt>
                <c:pt idx="85">
                  <c:v>0.24906826895516526</c:v>
                </c:pt>
                <c:pt idx="86">
                  <c:v>0.24931523692103416</c:v>
                </c:pt>
                <c:pt idx="87">
                  <c:v>0.24952433726146819</c:v>
                </c:pt>
                <c:pt idx="88">
                  <c:v>0.24969550628247802</c:v>
                </c:pt>
                <c:pt idx="89">
                  <c:v>0.24982869184432172</c:v>
                </c:pt>
                <c:pt idx="90">
                  <c:v>0.24992385337738698</c:v>
                </c:pt>
                <c:pt idx="91">
                  <c:v>0.24998096189454891</c:v>
                </c:pt>
                <c:pt idx="92">
                  <c:v>0.25</c:v>
                </c:pt>
                <c:pt idx="93">
                  <c:v>0.25</c:v>
                </c:pt>
                <c:pt idx="94">
                  <c:v>0.25003807621090218</c:v>
                </c:pt>
                <c:pt idx="95">
                  <c:v>0.25015229324522603</c:v>
                </c:pt>
                <c:pt idx="96">
                  <c:v>0.25034261631135657</c:v>
                </c:pt>
                <c:pt idx="97">
                  <c:v>0.25060898743504395</c:v>
                </c:pt>
                <c:pt idx="98">
                  <c:v>0.25095132547706361</c:v>
                </c:pt>
                <c:pt idx="99">
                  <c:v>0.25136952615793162</c:v>
                </c:pt>
                <c:pt idx="100">
                  <c:v>0.25186346208966948</c:v>
                </c:pt>
                <c:pt idx="101">
                  <c:v>0.25243298281460747</c:v>
                </c:pt>
                <c:pt idx="102">
                  <c:v>0.25307791485121556</c:v>
                </c:pt>
                <c:pt idx="103">
                  <c:v>0.25379806174694797</c:v>
                </c:pt>
                <c:pt idx="104">
                  <c:v>0.25459320413808401</c:v>
                </c:pt>
                <c:pt idx="105">
                  <c:v>0.25546309981654858</c:v>
                </c:pt>
                <c:pt idx="106">
                  <c:v>0.25640748380369122</c:v>
                </c:pt>
                <c:pt idx="107">
                  <c:v>0.25742606843100091</c:v>
                </c:pt>
                <c:pt idx="108">
                  <c:v>0.25851854342773295</c:v>
                </c:pt>
                <c:pt idx="109">
                  <c:v>0.25968457601542028</c:v>
                </c:pt>
                <c:pt idx="110">
                  <c:v>0.26092381100924117</c:v>
                </c:pt>
                <c:pt idx="111">
                  <c:v>0.26223587092621159</c:v>
                </c:pt>
                <c:pt idx="112">
                  <c:v>0.26362035610017076</c:v>
                </c:pt>
                <c:pt idx="113">
                  <c:v>0.26507684480352289</c:v>
                </c:pt>
                <c:pt idx="114">
                  <c:v>0.26660489337569959</c:v>
                </c:pt>
                <c:pt idx="115">
                  <c:v>0.26820403635830314</c:v>
                </c:pt>
                <c:pt idx="116">
                  <c:v>0.26987378663688993</c:v>
                </c:pt>
                <c:pt idx="117">
                  <c:v>0.27161363558934976</c:v>
                </c:pt>
                <c:pt idx="118">
                  <c:v>0.27342305324083749</c:v>
                </c:pt>
                <c:pt idx="119">
                  <c:v>0.2753014884252083</c:v>
                </c:pt>
                <c:pt idx="120">
                  <c:v>0.27724836895290805</c:v>
                </c:pt>
                <c:pt idx="121">
                  <c:v>0.27926310178526825</c:v>
                </c:pt>
                <c:pt idx="122">
                  <c:v>0.28134507321515101</c:v>
                </c:pt>
                <c:pt idx="123">
                  <c:v>0.28349364905389041</c:v>
                </c:pt>
                <c:pt idx="124">
                  <c:v>0.28570817482447197</c:v>
                </c:pt>
                <c:pt idx="125">
                  <c:v>0.28798797596089354</c:v>
                </c:pt>
                <c:pt idx="126">
                  <c:v>0.29033235801364399</c:v>
                </c:pt>
                <c:pt idx="127">
                  <c:v>0.29274060686123954</c:v>
                </c:pt>
                <c:pt idx="128">
                  <c:v>0.29521198892775213</c:v>
                </c:pt>
                <c:pt idx="129">
                  <c:v>0.29774575140626314</c:v>
                </c:pt>
                <c:pt idx="130">
                  <c:v>0.30034112248817679</c:v>
                </c:pt>
                <c:pt idx="131">
                  <c:v>0.30299731159831944</c:v>
                </c:pt>
                <c:pt idx="132">
                  <c:v>0.30571350963575739</c:v>
                </c:pt>
                <c:pt idx="133">
                  <c:v>0.30848888922025552</c:v>
                </c:pt>
                <c:pt idx="134">
                  <c:v>0.31132260494430697</c:v>
                </c:pt>
                <c:pt idx="135">
                  <c:v>0.31421379363065138</c:v>
                </c:pt>
                <c:pt idx="136">
                  <c:v>0.31716157459520739</c:v>
                </c:pt>
                <c:pt idx="137">
                  <c:v>0.32016504991533723</c:v>
                </c:pt>
                <c:pt idx="138">
                  <c:v>0.32322330470336313</c:v>
                </c:pt>
                <c:pt idx="139">
                  <c:v>0.32633540738525069</c:v>
                </c:pt>
                <c:pt idx="140">
                  <c:v>0.32950040998437541</c:v>
                </c:pt>
                <c:pt idx="141">
                  <c:v>0.33271734841028544</c:v>
                </c:pt>
                <c:pt idx="142">
                  <c:v>0.33598524275237324</c:v>
                </c:pt>
                <c:pt idx="143">
                  <c:v>0.33930309757836519</c:v>
                </c:pt>
                <c:pt idx="144">
                  <c:v>0.34266990223754057</c:v>
                </c:pt>
                <c:pt idx="145">
                  <c:v>0.34608463116858545</c:v>
                </c:pt>
                <c:pt idx="146">
                  <c:v>0.34954624421198788</c:v>
                </c:pt>
                <c:pt idx="147">
                  <c:v>0.35305368692688177</c:v>
                </c:pt>
                <c:pt idx="148">
                  <c:v>0.35660589091223849</c:v>
                </c:pt>
                <c:pt idx="149">
                  <c:v>0.36020177413231336</c:v>
                </c:pt>
                <c:pt idx="150">
                  <c:v>0.36384024124624326</c:v>
                </c:pt>
                <c:pt idx="151">
                  <c:v>0.36752018394169883</c:v>
                </c:pt>
                <c:pt idx="152">
                  <c:v>0.37124048127248643</c:v>
                </c:pt>
                <c:pt idx="153">
                  <c:v>0.375</c:v>
                </c:pt>
                <c:pt idx="154">
                  <c:v>0.37879759493841575</c:v>
                </c:pt>
                <c:pt idx="155">
                  <c:v>0.38263210930352731</c:v>
                </c:pt>
                <c:pt idx="156">
                  <c:v>0.38650237506511331</c:v>
                </c:pt>
                <c:pt idx="157">
                  <c:v>0.39040721330273065</c:v>
                </c:pt>
                <c:pt idx="158">
                  <c:v>0.39434543456482518</c:v>
                </c:pt>
                <c:pt idx="159">
                  <c:v>0.39831583923104996</c:v>
                </c:pt>
                <c:pt idx="160">
                  <c:v>0.4023172178776816</c:v>
                </c:pt>
                <c:pt idx="161">
                  <c:v>0.40634835164602201</c:v>
                </c:pt>
                <c:pt idx="162">
                  <c:v>0.41040801261367488</c:v>
                </c:pt>
                <c:pt idx="163">
                  <c:v>0.41449496416858284</c:v>
                </c:pt>
                <c:pt idx="164">
                  <c:v>0.41860796138571083</c:v>
                </c:pt>
                <c:pt idx="165">
                  <c:v>0.42274575140626319</c:v>
                </c:pt>
                <c:pt idx="166">
                  <c:v>0.42690707381931581</c:v>
                </c:pt>
                <c:pt idx="167">
                  <c:v>0.43109066104575022</c:v>
                </c:pt>
                <c:pt idx="168">
                  <c:v>0.43529523872436982</c:v>
                </c:pt>
                <c:pt idx="169">
                  <c:v>0.4395195261000831</c:v>
                </c:pt>
                <c:pt idx="170">
                  <c:v>0.44376223641403378</c:v>
                </c:pt>
                <c:pt idx="171">
                  <c:v>0.44802207729556009</c:v>
                </c:pt>
                <c:pt idx="172">
                  <c:v>0.45229775115586379</c:v>
                </c:pt>
                <c:pt idx="173">
                  <c:v>0.45658795558326737</c:v>
                </c:pt>
                <c:pt idx="174">
                  <c:v>0.46089138373994232</c:v>
                </c:pt>
                <c:pt idx="175">
                  <c:v>0.46520672475998359</c:v>
                </c:pt>
                <c:pt idx="176">
                  <c:v>0.4695326641487132</c:v>
                </c:pt>
                <c:pt idx="177">
                  <c:v>0.47386788418308662</c:v>
                </c:pt>
                <c:pt idx="178">
                  <c:v>0.47821106431308552</c:v>
                </c:pt>
                <c:pt idx="179">
                  <c:v>0.4825608815639687</c:v>
                </c:pt>
                <c:pt idx="180">
                  <c:v>0.48691601093926412</c:v>
                </c:pt>
                <c:pt idx="181">
                  <c:v>0.49127512582437477</c:v>
                </c:pt>
                <c:pt idx="182">
                  <c:v>0.49563689839067909</c:v>
                </c:pt>
                <c:pt idx="183">
                  <c:v>0.5</c:v>
                </c:pt>
                <c:pt idx="184">
                  <c:v>7.875</c:v>
                </c:pt>
                <c:pt idx="185">
                  <c:v>7.8771815508046608</c:v>
                </c:pt>
                <c:pt idx="186">
                  <c:v>7.8793624370878126</c:v>
                </c:pt>
                <c:pt idx="187">
                  <c:v>7.8815419945303677</c:v>
                </c:pt>
                <c:pt idx="188">
                  <c:v>7.883719559218016</c:v>
                </c:pt>
                <c:pt idx="189">
                  <c:v>7.8858944678434577</c:v>
                </c:pt>
                <c:pt idx="190">
                  <c:v>7.8880660579084569</c:v>
                </c:pt>
                <c:pt idx="191">
                  <c:v>7.8902336679256431</c:v>
                </c:pt>
                <c:pt idx="192">
                  <c:v>7.8923966376200081</c:v>
                </c:pt>
                <c:pt idx="193">
                  <c:v>7.8945543081300285</c:v>
                </c:pt>
                <c:pt idx="194">
                  <c:v>7.8967060222083667</c:v>
                </c:pt>
                <c:pt idx="195">
                  <c:v>7.8988511244220678</c:v>
                </c:pt>
                <c:pt idx="196">
                  <c:v>7.90098896135222</c:v>
                </c:pt>
                <c:pt idx="197">
                  <c:v>7.9031188817929827</c:v>
                </c:pt>
                <c:pt idx="198">
                  <c:v>7.9052402369499584</c:v>
                </c:pt>
                <c:pt idx="199">
                  <c:v>7.907352380637815</c:v>
                </c:pt>
                <c:pt idx="200">
                  <c:v>7.9094546694771246</c:v>
                </c:pt>
                <c:pt idx="201">
                  <c:v>7.9115464630903425</c:v>
                </c:pt>
                <c:pt idx="202">
                  <c:v>7.9136271242968688</c:v>
                </c:pt>
                <c:pt idx="203">
                  <c:v>7.9156960193071448</c:v>
                </c:pt>
                <c:pt idx="204">
                  <c:v>7.9177525179157087</c:v>
                </c:pt>
                <c:pt idx="205">
                  <c:v>7.9197959936931621</c:v>
                </c:pt>
                <c:pt idx="206">
                  <c:v>7.921825824176989</c:v>
                </c:pt>
                <c:pt idx="207">
                  <c:v>7.9238413910611589</c:v>
                </c:pt>
                <c:pt idx="208">
                  <c:v>7.9258420803844754</c:v>
                </c:pt>
                <c:pt idx="209">
                  <c:v>7.9278272827175877</c:v>
                </c:pt>
                <c:pt idx="210">
                  <c:v>7.9297963933486351</c:v>
                </c:pt>
                <c:pt idx="211">
                  <c:v>7.9317488124674433</c:v>
                </c:pt>
                <c:pt idx="212">
                  <c:v>7.9336839453482364</c:v>
                </c:pt>
                <c:pt idx="213">
                  <c:v>7.9356012025307923</c:v>
                </c:pt>
                <c:pt idx="214">
                  <c:v>7.9375</c:v>
                </c:pt>
                <c:pt idx="215">
                  <c:v>7.9393797593637565</c:v>
                </c:pt>
                <c:pt idx="216">
                  <c:v>7.9412399080291509</c:v>
                </c:pt>
                <c:pt idx="217">
                  <c:v>7.943079879376878</c:v>
                </c:pt>
                <c:pt idx="218">
                  <c:v>7.9448991129338431</c:v>
                </c:pt>
                <c:pt idx="219">
                  <c:v>7.9466970545438809</c:v>
                </c:pt>
                <c:pt idx="220">
                  <c:v>7.9484731565365587</c:v>
                </c:pt>
                <c:pt idx="221">
                  <c:v>7.9502268778940062</c:v>
                </c:pt>
                <c:pt idx="222">
                  <c:v>7.9519576844157074</c:v>
                </c:pt>
                <c:pt idx="223">
                  <c:v>7.9536650488812297</c:v>
                </c:pt>
                <c:pt idx="224">
                  <c:v>7.955348451210817</c:v>
                </c:pt>
                <c:pt idx="225">
                  <c:v>7.9570073786238131</c:v>
                </c:pt>
                <c:pt idx="226">
                  <c:v>7.9586413257948569</c:v>
                </c:pt>
                <c:pt idx="227">
                  <c:v>7.9602497950078126</c:v>
                </c:pt>
                <c:pt idx="228">
                  <c:v>7.9618322963073744</c:v>
                </c:pt>
                <c:pt idx="229">
                  <c:v>7.9633883476483183</c:v>
                </c:pt>
                <c:pt idx="230">
                  <c:v>7.9649174750423315</c:v>
                </c:pt>
                <c:pt idx="231">
                  <c:v>7.9664192127023963</c:v>
                </c:pt>
                <c:pt idx="232">
                  <c:v>7.9678931031846743</c:v>
                </c:pt>
                <c:pt idx="233">
                  <c:v>7.9693386975278466</c:v>
                </c:pt>
                <c:pt idx="234">
                  <c:v>7.9707555553898723</c:v>
                </c:pt>
                <c:pt idx="235">
                  <c:v>7.9721432451821217</c:v>
                </c:pt>
                <c:pt idx="236">
                  <c:v>7.97350134420084</c:v>
                </c:pt>
                <c:pt idx="237">
                  <c:v>7.9748294387559113</c:v>
                </c:pt>
                <c:pt idx="238">
                  <c:v>7.9761271242968688</c:v>
                </c:pt>
                <c:pt idx="239">
                  <c:v>7.9773940055361239</c:v>
                </c:pt>
                <c:pt idx="240">
                  <c:v>7.9786296965693806</c:v>
                </c:pt>
                <c:pt idx="241">
                  <c:v>7.9798338209931776</c:v>
                </c:pt>
                <c:pt idx="242">
                  <c:v>7.9810060120195532</c:v>
                </c:pt>
                <c:pt idx="243">
                  <c:v>7.9821459125877636</c:v>
                </c:pt>
                <c:pt idx="244">
                  <c:v>7.9832531754730551</c:v>
                </c:pt>
                <c:pt idx="245">
                  <c:v>7.9843274633924244</c:v>
                </c:pt>
                <c:pt idx="246">
                  <c:v>7.9853684491073658</c:v>
                </c:pt>
                <c:pt idx="247">
                  <c:v>7.9863758155235463</c:v>
                </c:pt>
                <c:pt idx="248">
                  <c:v>7.9873492557873957</c:v>
                </c:pt>
                <c:pt idx="249">
                  <c:v>7.9882884733795816</c:v>
                </c:pt>
                <c:pt idx="250">
                  <c:v>7.9891931822053248</c:v>
                </c:pt>
                <c:pt idx="251">
                  <c:v>7.9900631066815553</c:v>
                </c:pt>
                <c:pt idx="252">
                  <c:v>7.9908979818208481</c:v>
                </c:pt>
                <c:pt idx="253">
                  <c:v>7.9916975533121501</c:v>
                </c:pt>
                <c:pt idx="254">
                  <c:v>7.9924615775982382</c:v>
                </c:pt>
                <c:pt idx="255">
                  <c:v>7.9931898219499145</c:v>
                </c:pt>
                <c:pt idx="256">
                  <c:v>7.9938820645368942</c:v>
                </c:pt>
                <c:pt idx="257">
                  <c:v>7.994538094495379</c:v>
                </c:pt>
                <c:pt idx="258">
                  <c:v>7.9951577119922899</c:v>
                </c:pt>
                <c:pt idx="259">
                  <c:v>7.9957407282861332</c:v>
                </c:pt>
                <c:pt idx="260">
                  <c:v>7.9962869657844999</c:v>
                </c:pt>
                <c:pt idx="261">
                  <c:v>7.9967962580981542</c:v>
                </c:pt>
                <c:pt idx="262">
                  <c:v>7.9972684500917257</c:v>
                </c:pt>
                <c:pt idx="263">
                  <c:v>7.997703397930958</c:v>
                </c:pt>
                <c:pt idx="264">
                  <c:v>7.9981009691265257</c:v>
                </c:pt>
                <c:pt idx="265">
                  <c:v>7.9984610425743918</c:v>
                </c:pt>
                <c:pt idx="266">
                  <c:v>7.9987835085926964</c:v>
                </c:pt>
                <c:pt idx="267">
                  <c:v>7.9990682689551651</c:v>
                </c:pt>
                <c:pt idx="268">
                  <c:v>7.9993152369210341</c:v>
                </c:pt>
                <c:pt idx="269">
                  <c:v>7.9995243372614686</c:v>
                </c:pt>
                <c:pt idx="270">
                  <c:v>7.9996955062824782</c:v>
                </c:pt>
                <c:pt idx="271">
                  <c:v>7.9998286918443213</c:v>
                </c:pt>
                <c:pt idx="272">
                  <c:v>7.9999238533773873</c:v>
                </c:pt>
                <c:pt idx="273">
                  <c:v>7.9999809618945488</c:v>
                </c:pt>
                <c:pt idx="274">
                  <c:v>8</c:v>
                </c:pt>
                <c:pt idx="275">
                  <c:v>8</c:v>
                </c:pt>
                <c:pt idx="2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A-4FA2-9AA5-533E346BBA79}"/>
            </c:ext>
          </c:extLst>
        </c:ser>
        <c:ser>
          <c:idx val="1"/>
          <c:order val="1"/>
          <c:tx>
            <c:v>translated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 - U Axis - Bu,w'!$B$5:$B$281</c:f>
              <c:numCache>
                <c:formatCode>General</c:formatCode>
                <c:ptCount val="277"/>
                <c:pt idx="0">
                  <c:v>-0.75817489151579698</c:v>
                </c:pt>
                <c:pt idx="1">
                  <c:v>3.2418251084842029</c:v>
                </c:pt>
                <c:pt idx="2">
                  <c:v>3.2418251084842029</c:v>
                </c:pt>
                <c:pt idx="3">
                  <c:v>3.2418060703787517</c:v>
                </c:pt>
                <c:pt idx="4">
                  <c:v>3.2417489618615898</c:v>
                </c:pt>
                <c:pt idx="5">
                  <c:v>3.2416538003285247</c:v>
                </c:pt>
                <c:pt idx="6">
                  <c:v>3.2415206147666811</c:v>
                </c:pt>
                <c:pt idx="7">
                  <c:v>3.2413494457456711</c:v>
                </c:pt>
                <c:pt idx="8">
                  <c:v>3.241140345405237</c:v>
                </c:pt>
                <c:pt idx="9">
                  <c:v>3.240893377439368</c:v>
                </c:pt>
                <c:pt idx="10">
                  <c:v>3.2406086170768993</c:v>
                </c:pt>
                <c:pt idx="11">
                  <c:v>3.2402861510585952</c:v>
                </c:pt>
                <c:pt idx="12">
                  <c:v>3.239926077610729</c:v>
                </c:pt>
                <c:pt idx="13">
                  <c:v>3.2395285064151609</c:v>
                </c:pt>
                <c:pt idx="14">
                  <c:v>3.2390935585759286</c:v>
                </c:pt>
                <c:pt idx="15">
                  <c:v>3.2386213665823571</c:v>
                </c:pt>
                <c:pt idx="16">
                  <c:v>3.2381120742687024</c:v>
                </c:pt>
                <c:pt idx="17">
                  <c:v>3.2375658367703366</c:v>
                </c:pt>
                <c:pt idx="18">
                  <c:v>3.2369828204764928</c:v>
                </c:pt>
                <c:pt idx="19">
                  <c:v>3.2363632029795824</c:v>
                </c:pt>
                <c:pt idx="20">
                  <c:v>3.2357071730210971</c:v>
                </c:pt>
                <c:pt idx="21">
                  <c:v>3.2350149304341174</c:v>
                </c:pt>
                <c:pt idx="22">
                  <c:v>3.2342866860824415</c:v>
                </c:pt>
                <c:pt idx="23">
                  <c:v>3.2335226617963531</c:v>
                </c:pt>
                <c:pt idx="24">
                  <c:v>3.2327230903050514</c:v>
                </c:pt>
                <c:pt idx="25">
                  <c:v>3.2318882151657577</c:v>
                </c:pt>
                <c:pt idx="26">
                  <c:v>3.2310182906895282</c:v>
                </c:pt>
                <c:pt idx="27">
                  <c:v>3.2301135818637841</c:v>
                </c:pt>
                <c:pt idx="28">
                  <c:v>3.2291743642715987</c:v>
                </c:pt>
                <c:pt idx="29">
                  <c:v>3.2282009240077487</c:v>
                </c:pt>
                <c:pt idx="30">
                  <c:v>3.2271935575915687</c:v>
                </c:pt>
                <c:pt idx="31">
                  <c:v>3.2261525718766273</c:v>
                </c:pt>
                <c:pt idx="32">
                  <c:v>3.2250782839572576</c:v>
                </c:pt>
                <c:pt idx="33">
                  <c:v>3.223971021071967</c:v>
                </c:pt>
                <c:pt idx="34">
                  <c:v>3.2228311205037561</c:v>
                </c:pt>
                <c:pt idx="35">
                  <c:v>3.221658929477381</c:v>
                </c:pt>
                <c:pt idx="36">
                  <c:v>3.2204548050535831</c:v>
                </c:pt>
                <c:pt idx="37">
                  <c:v>3.2192191140203268</c:v>
                </c:pt>
                <c:pt idx="38">
                  <c:v>3.2179522327810712</c:v>
                </c:pt>
                <c:pt idx="39">
                  <c:v>3.2166545472401147</c:v>
                </c:pt>
                <c:pt idx="40">
                  <c:v>3.2153264526850434</c:v>
                </c:pt>
                <c:pt idx="41">
                  <c:v>3.2139683536663242</c:v>
                </c:pt>
                <c:pt idx="42">
                  <c:v>3.2125806638740753</c:v>
                </c:pt>
                <c:pt idx="43">
                  <c:v>3.2111638060120495</c:v>
                </c:pt>
                <c:pt idx="44">
                  <c:v>3.2097182116688772</c:v>
                </c:pt>
                <c:pt idx="45">
                  <c:v>3.2082443211865992</c:v>
                </c:pt>
                <c:pt idx="46">
                  <c:v>3.2067425835265344</c:v>
                </c:pt>
                <c:pt idx="47">
                  <c:v>3.2052134561325212</c:v>
                </c:pt>
                <c:pt idx="48">
                  <c:v>3.2036574047915773</c:v>
                </c:pt>
                <c:pt idx="49">
                  <c:v>3.2020749034920151</c:v>
                </c:pt>
                <c:pt idx="50">
                  <c:v>3.2004664342790603</c:v>
                </c:pt>
                <c:pt idx="51">
                  <c:v>3.1988324871080165</c:v>
                </c:pt>
                <c:pt idx="52">
                  <c:v>3.1971735596950204</c:v>
                </c:pt>
                <c:pt idx="53">
                  <c:v>3.1954901573654326</c:v>
                </c:pt>
                <c:pt idx="54">
                  <c:v>3.1937827928999103</c:v>
                </c:pt>
                <c:pt idx="55">
                  <c:v>3.1920519863782091</c:v>
                </c:pt>
                <c:pt idx="56">
                  <c:v>3.1902982650207621</c:v>
                </c:pt>
                <c:pt idx="57">
                  <c:v>3.1885221630280838</c:v>
                </c:pt>
                <c:pt idx="58">
                  <c:v>3.1867242214180465</c:v>
                </c:pt>
                <c:pt idx="59">
                  <c:v>3.1849049878610813</c:v>
                </c:pt>
                <c:pt idx="60">
                  <c:v>3.1830650165133534</c:v>
                </c:pt>
                <c:pt idx="61">
                  <c:v>3.1812048678479599</c:v>
                </c:pt>
                <c:pt idx="62">
                  <c:v>3.1793251084842029</c:v>
                </c:pt>
                <c:pt idx="63">
                  <c:v>3.1774263110149952</c:v>
                </c:pt>
                <c:pt idx="64">
                  <c:v>3.1755090538324393</c:v>
                </c:pt>
                <c:pt idx="65">
                  <c:v>3.1735739209516463</c:v>
                </c:pt>
                <c:pt idx="66">
                  <c:v>3.1716215018328375</c:v>
                </c:pt>
                <c:pt idx="67">
                  <c:v>3.1696523912017902</c:v>
                </c:pt>
                <c:pt idx="68">
                  <c:v>3.1676671888686778</c:v>
                </c:pt>
                <c:pt idx="69">
                  <c:v>3.1656664995453623</c:v>
                </c:pt>
                <c:pt idx="70">
                  <c:v>3.1636509326611919</c:v>
                </c:pt>
                <c:pt idx="71">
                  <c:v>3.1616211021773655</c:v>
                </c:pt>
                <c:pt idx="72">
                  <c:v>3.1595776263999116</c:v>
                </c:pt>
                <c:pt idx="73">
                  <c:v>3.1575211277913473</c:v>
                </c:pt>
                <c:pt idx="74">
                  <c:v>3.1554522327810712</c:v>
                </c:pt>
                <c:pt idx="75">
                  <c:v>3.153371571574545</c:v>
                </c:pt>
                <c:pt idx="76">
                  <c:v>3.151279777961328</c:v>
                </c:pt>
                <c:pt idx="77">
                  <c:v>3.1491774891220179</c:v>
                </c:pt>
                <c:pt idx="78">
                  <c:v>3.1470653454341613</c:v>
                </c:pt>
                <c:pt idx="79">
                  <c:v>3.1449439902771861</c:v>
                </c:pt>
                <c:pt idx="80">
                  <c:v>3.1428140698364229</c:v>
                </c:pt>
                <c:pt idx="81">
                  <c:v>3.1406762329062712</c:v>
                </c:pt>
                <c:pt idx="82">
                  <c:v>3.1385311306925692</c:v>
                </c:pt>
                <c:pt idx="83">
                  <c:v>3.1363794166142318</c:v>
                </c:pt>
                <c:pt idx="84">
                  <c:v>3.134221746104211</c:v>
                </c:pt>
                <c:pt idx="85">
                  <c:v>3.1320587764098464</c:v>
                </c:pt>
                <c:pt idx="86">
                  <c:v>3.1298911663926594</c:v>
                </c:pt>
                <c:pt idx="87">
                  <c:v>3.1277195763276602</c:v>
                </c:pt>
                <c:pt idx="88">
                  <c:v>3.1255446677022185</c:v>
                </c:pt>
                <c:pt idx="89">
                  <c:v>3.1233671030145711</c:v>
                </c:pt>
                <c:pt idx="90">
                  <c:v>3.1211875455720155</c:v>
                </c:pt>
                <c:pt idx="91">
                  <c:v>3.1190066592888632</c:v>
                </c:pt>
                <c:pt idx="92">
                  <c:v>3.1168251084842029</c:v>
                </c:pt>
                <c:pt idx="93">
                  <c:v>-0.25817489151579698</c:v>
                </c:pt>
                <c:pt idx="94">
                  <c:v>-0.26253799312511783</c:v>
                </c:pt>
                <c:pt idx="95">
                  <c:v>-0.26689976569142215</c:v>
                </c:pt>
                <c:pt idx="96">
                  <c:v>-0.27125888057653308</c:v>
                </c:pt>
                <c:pt idx="97">
                  <c:v>-0.27561400995182839</c:v>
                </c:pt>
                <c:pt idx="98">
                  <c:v>-0.27996382720271151</c:v>
                </c:pt>
                <c:pt idx="99">
                  <c:v>-0.2843070073327103</c:v>
                </c:pt>
                <c:pt idx="100">
                  <c:v>-0.28864222736708378</c:v>
                </c:pt>
                <c:pt idx="101">
                  <c:v>-0.29296816675581344</c:v>
                </c:pt>
                <c:pt idx="102">
                  <c:v>-0.29728350777585472</c:v>
                </c:pt>
                <c:pt idx="103">
                  <c:v>-0.30158693593252955</c:v>
                </c:pt>
                <c:pt idx="104">
                  <c:v>-0.30587714035993313</c:v>
                </c:pt>
                <c:pt idx="105">
                  <c:v>-0.31015281422023694</c:v>
                </c:pt>
                <c:pt idx="106">
                  <c:v>-0.31441265510176331</c:v>
                </c:pt>
                <c:pt idx="107">
                  <c:v>-0.31865536541571393</c:v>
                </c:pt>
                <c:pt idx="108">
                  <c:v>-0.32287965279142716</c:v>
                </c:pt>
                <c:pt idx="109">
                  <c:v>-0.3270842304700467</c:v>
                </c:pt>
                <c:pt idx="110">
                  <c:v>-0.33126781769648128</c:v>
                </c:pt>
                <c:pt idx="111">
                  <c:v>-0.33542914010953384</c:v>
                </c:pt>
                <c:pt idx="112">
                  <c:v>-0.33956693013008615</c:v>
                </c:pt>
                <c:pt idx="113">
                  <c:v>-0.34367992734721409</c:v>
                </c:pt>
                <c:pt idx="114">
                  <c:v>-0.34776687890212216</c:v>
                </c:pt>
                <c:pt idx="115">
                  <c:v>-0.35182653986977508</c:v>
                </c:pt>
                <c:pt idx="116">
                  <c:v>-0.35585767363811543</c:v>
                </c:pt>
                <c:pt idx="117">
                  <c:v>-0.35985905228474702</c:v>
                </c:pt>
                <c:pt idx="118">
                  <c:v>-0.3638294569509718</c:v>
                </c:pt>
                <c:pt idx="119">
                  <c:v>-0.36776767821306644</c:v>
                </c:pt>
                <c:pt idx="120">
                  <c:v>-0.37167251645068372</c:v>
                </c:pt>
                <c:pt idx="121">
                  <c:v>-0.37554278221226967</c:v>
                </c:pt>
                <c:pt idx="122">
                  <c:v>-0.37937729657738117</c:v>
                </c:pt>
                <c:pt idx="123">
                  <c:v>-0.38317489151579709</c:v>
                </c:pt>
                <c:pt idx="124">
                  <c:v>-0.3869344102433106</c:v>
                </c:pt>
                <c:pt idx="125">
                  <c:v>-0.39065470757409826</c:v>
                </c:pt>
                <c:pt idx="126">
                  <c:v>-0.39433465026955372</c:v>
                </c:pt>
                <c:pt idx="127">
                  <c:v>-0.39797311738348362</c:v>
                </c:pt>
                <c:pt idx="128">
                  <c:v>-0.4015690006035586</c:v>
                </c:pt>
                <c:pt idx="129">
                  <c:v>-0.40512120458891532</c:v>
                </c:pt>
                <c:pt idx="130">
                  <c:v>-0.40862864730380904</c:v>
                </c:pt>
                <c:pt idx="131">
                  <c:v>-0.41209026034721152</c:v>
                </c:pt>
                <c:pt idx="132">
                  <c:v>-0.41550498927825641</c:v>
                </c:pt>
                <c:pt idx="133">
                  <c:v>-0.41887179393743185</c:v>
                </c:pt>
                <c:pt idx="134">
                  <c:v>-0.4221896487634238</c:v>
                </c:pt>
                <c:pt idx="135">
                  <c:v>-0.42545754310551154</c:v>
                </c:pt>
                <c:pt idx="136">
                  <c:v>-0.42867448153142163</c:v>
                </c:pt>
                <c:pt idx="137">
                  <c:v>-0.43183948413054629</c:v>
                </c:pt>
                <c:pt idx="138">
                  <c:v>-0.4349515868124339</c:v>
                </c:pt>
                <c:pt idx="139">
                  <c:v>-0.43800984160045975</c:v>
                </c:pt>
                <c:pt idx="140">
                  <c:v>-0.44101331692058965</c:v>
                </c:pt>
                <c:pt idx="141">
                  <c:v>-0.44396109788514554</c:v>
                </c:pt>
                <c:pt idx="142">
                  <c:v>-0.44685228657149001</c:v>
                </c:pt>
                <c:pt idx="143">
                  <c:v>-0.44968600229554145</c:v>
                </c:pt>
                <c:pt idx="144">
                  <c:v>-0.4524613818800397</c:v>
                </c:pt>
                <c:pt idx="145">
                  <c:v>-0.45517757991747748</c:v>
                </c:pt>
                <c:pt idx="146">
                  <c:v>-0.45783376902762019</c:v>
                </c:pt>
                <c:pt idx="147">
                  <c:v>-0.46042914010953384</c:v>
                </c:pt>
                <c:pt idx="148">
                  <c:v>-0.46296290258804496</c:v>
                </c:pt>
                <c:pt idx="149">
                  <c:v>-0.46543428465455744</c:v>
                </c:pt>
                <c:pt idx="150">
                  <c:v>-0.46784253350215299</c:v>
                </c:pt>
                <c:pt idx="151">
                  <c:v>-0.4701869155549035</c:v>
                </c:pt>
                <c:pt idx="152">
                  <c:v>-0.47246671669132506</c:v>
                </c:pt>
                <c:pt idx="153">
                  <c:v>-0.47468124246190663</c:v>
                </c:pt>
                <c:pt idx="154">
                  <c:v>-0.47682981830064597</c:v>
                </c:pt>
                <c:pt idx="155">
                  <c:v>-0.47891178973052873</c:v>
                </c:pt>
                <c:pt idx="156">
                  <c:v>-0.48092652256288893</c:v>
                </c:pt>
                <c:pt idx="157">
                  <c:v>-0.48287340309058868</c:v>
                </c:pt>
                <c:pt idx="158">
                  <c:v>-0.48475183827495949</c:v>
                </c:pt>
                <c:pt idx="159">
                  <c:v>-0.48656125592644717</c:v>
                </c:pt>
                <c:pt idx="160">
                  <c:v>-0.4883011048789071</c:v>
                </c:pt>
                <c:pt idx="161">
                  <c:v>-0.48997085515749383</c:v>
                </c:pt>
                <c:pt idx="162">
                  <c:v>-0.49156999814009739</c:v>
                </c:pt>
                <c:pt idx="163">
                  <c:v>-0.49309804671227409</c:v>
                </c:pt>
                <c:pt idx="164">
                  <c:v>-0.49455453541562616</c:v>
                </c:pt>
                <c:pt idx="165">
                  <c:v>-0.49593902058958539</c:v>
                </c:pt>
                <c:pt idx="166">
                  <c:v>-0.49725108050655586</c:v>
                </c:pt>
                <c:pt idx="167">
                  <c:v>-0.4984903155003767</c:v>
                </c:pt>
                <c:pt idx="168">
                  <c:v>-0.49965634808806403</c:v>
                </c:pt>
                <c:pt idx="169">
                  <c:v>-0.50074882308479607</c:v>
                </c:pt>
                <c:pt idx="170">
                  <c:v>-0.50176740771210582</c:v>
                </c:pt>
                <c:pt idx="171">
                  <c:v>-0.5027117916992484</c:v>
                </c:pt>
                <c:pt idx="172">
                  <c:v>-0.50358168737771303</c:v>
                </c:pt>
                <c:pt idx="173">
                  <c:v>-0.50437682976884901</c:v>
                </c:pt>
                <c:pt idx="174">
                  <c:v>-0.50509697666458142</c:v>
                </c:pt>
                <c:pt idx="175">
                  <c:v>-0.50574190870118951</c:v>
                </c:pt>
                <c:pt idx="176">
                  <c:v>-0.5063114294261275</c:v>
                </c:pt>
                <c:pt idx="177">
                  <c:v>-0.50680536535786525</c:v>
                </c:pt>
                <c:pt idx="178">
                  <c:v>-0.50722356603873342</c:v>
                </c:pt>
                <c:pt idx="179">
                  <c:v>-0.50756590408075297</c:v>
                </c:pt>
                <c:pt idx="180">
                  <c:v>-0.50783227520444041</c:v>
                </c:pt>
                <c:pt idx="181">
                  <c:v>-0.50802259827057095</c:v>
                </c:pt>
                <c:pt idx="182">
                  <c:v>-0.50813681530489485</c:v>
                </c:pt>
                <c:pt idx="183">
                  <c:v>-0.50817489151579698</c:v>
                </c:pt>
                <c:pt idx="184">
                  <c:v>-0.50817489151579698</c:v>
                </c:pt>
                <c:pt idx="185">
                  <c:v>-0.5081939296212481</c:v>
                </c:pt>
                <c:pt idx="186">
                  <c:v>-0.50825103813840999</c:v>
                </c:pt>
                <c:pt idx="187">
                  <c:v>-0.50834619967147532</c:v>
                </c:pt>
                <c:pt idx="188">
                  <c:v>-0.50847938523331893</c:v>
                </c:pt>
                <c:pt idx="189">
                  <c:v>-0.50865055425432881</c:v>
                </c:pt>
                <c:pt idx="190">
                  <c:v>-0.50885965459476279</c:v>
                </c:pt>
                <c:pt idx="191">
                  <c:v>-0.50910662256063177</c:v>
                </c:pt>
                <c:pt idx="192">
                  <c:v>-0.50939138292310071</c:v>
                </c:pt>
                <c:pt idx="193">
                  <c:v>-0.50971384894140481</c:v>
                </c:pt>
                <c:pt idx="194">
                  <c:v>-0.51007392238927096</c:v>
                </c:pt>
                <c:pt idx="195">
                  <c:v>-0.51047149358483901</c:v>
                </c:pt>
                <c:pt idx="196">
                  <c:v>-0.51090644142407127</c:v>
                </c:pt>
                <c:pt idx="197">
                  <c:v>-0.51137863341764256</c:v>
                </c:pt>
                <c:pt idx="198">
                  <c:v>-0.51188792573129738</c:v>
                </c:pt>
                <c:pt idx="199">
                  <c:v>-0.5124341632296634</c:v>
                </c:pt>
                <c:pt idx="200">
                  <c:v>-0.51301717952350712</c:v>
                </c:pt>
                <c:pt idx="201">
                  <c:v>-0.51363679702041753</c:v>
                </c:pt>
                <c:pt idx="202">
                  <c:v>-0.51429282697890277</c:v>
                </c:pt>
                <c:pt idx="203">
                  <c:v>-0.51498506956588241</c:v>
                </c:pt>
                <c:pt idx="204">
                  <c:v>-0.51571331391755848</c:v>
                </c:pt>
                <c:pt idx="205">
                  <c:v>-0.51647733820364672</c:v>
                </c:pt>
                <c:pt idx="206">
                  <c:v>-0.51727690969494855</c:v>
                </c:pt>
                <c:pt idx="207">
                  <c:v>-0.51811178483424192</c:v>
                </c:pt>
                <c:pt idx="208">
                  <c:v>-0.51898170931047183</c:v>
                </c:pt>
                <c:pt idx="209">
                  <c:v>-0.51988641813621572</c:v>
                </c:pt>
                <c:pt idx="210">
                  <c:v>-0.52082563572840113</c:v>
                </c:pt>
                <c:pt idx="211">
                  <c:v>-0.52179907599225106</c:v>
                </c:pt>
                <c:pt idx="212">
                  <c:v>-0.5228064424084311</c:v>
                </c:pt>
                <c:pt idx="213">
                  <c:v>-0.52384742812337248</c:v>
                </c:pt>
                <c:pt idx="214">
                  <c:v>-0.52492171604274218</c:v>
                </c:pt>
                <c:pt idx="215">
                  <c:v>-0.52602897892803291</c:v>
                </c:pt>
                <c:pt idx="216">
                  <c:v>-0.52716887949624369</c:v>
                </c:pt>
                <c:pt idx="217">
                  <c:v>-0.52834107052261903</c:v>
                </c:pt>
                <c:pt idx="218">
                  <c:v>-0.52954519494641672</c:v>
                </c:pt>
                <c:pt idx="219">
                  <c:v>-0.53078088597967299</c:v>
                </c:pt>
                <c:pt idx="220">
                  <c:v>-0.53204776721892855</c:v>
                </c:pt>
                <c:pt idx="221">
                  <c:v>-0.53334545275988532</c:v>
                </c:pt>
                <c:pt idx="222">
                  <c:v>-0.53467354731495675</c:v>
                </c:pt>
                <c:pt idx="223">
                  <c:v>-0.53603164633367562</c:v>
                </c:pt>
                <c:pt idx="224">
                  <c:v>-0.53741933612592474</c:v>
                </c:pt>
                <c:pt idx="225">
                  <c:v>-0.53883619398795046</c:v>
                </c:pt>
                <c:pt idx="226">
                  <c:v>-0.54028178833112273</c:v>
                </c:pt>
                <c:pt idx="227">
                  <c:v>-0.5417556788134007</c:v>
                </c:pt>
                <c:pt idx="228">
                  <c:v>-0.54325741647346559</c:v>
                </c:pt>
                <c:pt idx="229">
                  <c:v>-0.5447865438674786</c:v>
                </c:pt>
                <c:pt idx="230">
                  <c:v>-0.54634259520842232</c:v>
                </c:pt>
                <c:pt idx="231">
                  <c:v>-0.54792509650798471</c:v>
                </c:pt>
                <c:pt idx="232">
                  <c:v>-0.5495335657209397</c:v>
                </c:pt>
                <c:pt idx="233">
                  <c:v>-0.55116751289198351</c:v>
                </c:pt>
                <c:pt idx="234">
                  <c:v>-0.55282644030497963</c:v>
                </c:pt>
                <c:pt idx="235">
                  <c:v>-0.55450984263456726</c:v>
                </c:pt>
                <c:pt idx="236">
                  <c:v>-0.55621720710008971</c:v>
                </c:pt>
                <c:pt idx="237">
                  <c:v>-0.55794801362179092</c:v>
                </c:pt>
                <c:pt idx="238">
                  <c:v>-0.55970173497923781</c:v>
                </c:pt>
                <c:pt idx="239">
                  <c:v>-0.56147783697191622</c:v>
                </c:pt>
                <c:pt idx="240">
                  <c:v>-0.56327577858195366</c:v>
                </c:pt>
                <c:pt idx="241">
                  <c:v>-0.56509501213891866</c:v>
                </c:pt>
                <c:pt idx="242">
                  <c:v>-0.56693498348664639</c:v>
                </c:pt>
                <c:pt idx="243">
                  <c:v>-0.56879513215204014</c:v>
                </c:pt>
                <c:pt idx="244">
                  <c:v>-0.57067489151579698</c:v>
                </c:pt>
                <c:pt idx="245">
                  <c:v>-0.57257368898500483</c:v>
                </c:pt>
                <c:pt idx="246">
                  <c:v>-0.57449094616756069</c:v>
                </c:pt>
                <c:pt idx="247">
                  <c:v>-0.57642607904835363</c:v>
                </c:pt>
                <c:pt idx="248">
                  <c:v>-0.57837849816716225</c:v>
                </c:pt>
                <c:pt idx="249">
                  <c:v>-0.58034760879820957</c:v>
                </c:pt>
                <c:pt idx="250">
                  <c:v>-0.58233281113132196</c:v>
                </c:pt>
                <c:pt idx="251">
                  <c:v>-0.58433350045463772</c:v>
                </c:pt>
                <c:pt idx="252">
                  <c:v>-0.58634906733880798</c:v>
                </c:pt>
                <c:pt idx="253">
                  <c:v>-0.58837889782263442</c:v>
                </c:pt>
                <c:pt idx="254">
                  <c:v>-0.59042237360008842</c:v>
                </c:pt>
                <c:pt idx="255">
                  <c:v>-0.59247887220865236</c:v>
                </c:pt>
                <c:pt idx="256">
                  <c:v>-0.59454776721892855</c:v>
                </c:pt>
                <c:pt idx="257">
                  <c:v>-0.59662842842545483</c:v>
                </c:pt>
                <c:pt idx="258">
                  <c:v>-0.59872022203867203</c:v>
                </c:pt>
                <c:pt idx="259">
                  <c:v>-0.60082251087798189</c:v>
                </c:pt>
                <c:pt idx="260">
                  <c:v>-0.6029346545658385</c:v>
                </c:pt>
                <c:pt idx="261">
                  <c:v>-0.60505600972281393</c:v>
                </c:pt>
                <c:pt idx="262">
                  <c:v>-0.60718593016357703</c:v>
                </c:pt>
                <c:pt idx="263">
                  <c:v>-0.60932376709372882</c:v>
                </c:pt>
                <c:pt idx="264">
                  <c:v>-0.61146886930743061</c:v>
                </c:pt>
                <c:pt idx="265">
                  <c:v>-0.61362058338576808</c:v>
                </c:pt>
                <c:pt idx="266">
                  <c:v>-0.61577825389578877</c:v>
                </c:pt>
                <c:pt idx="267">
                  <c:v>-0.61794122359015358</c:v>
                </c:pt>
                <c:pt idx="268">
                  <c:v>-0.62010883360734026</c:v>
                </c:pt>
                <c:pt idx="269">
                  <c:v>-0.62228042367233971</c:v>
                </c:pt>
                <c:pt idx="270">
                  <c:v>-0.62445533229778127</c:v>
                </c:pt>
                <c:pt idx="271">
                  <c:v>-0.62663289698542901</c:v>
                </c:pt>
                <c:pt idx="272">
                  <c:v>-0.62881245442798428</c:v>
                </c:pt>
                <c:pt idx="273">
                  <c:v>-0.63099334071113655</c:v>
                </c:pt>
                <c:pt idx="274">
                  <c:v>-0.63317489151579698</c:v>
                </c:pt>
                <c:pt idx="275">
                  <c:v>-0.75817489151579698</c:v>
                </c:pt>
                <c:pt idx="276">
                  <c:v>-0.75817489151579698</c:v>
                </c:pt>
              </c:numCache>
            </c:numRef>
          </c:xVal>
          <c:yVal>
            <c:numRef>
              <c:f>'L - U Axis - Bu,w'!$C$5:$C$281</c:f>
              <c:numCache>
                <c:formatCode>General</c:formatCode>
                <c:ptCount val="277"/>
                <c:pt idx="0">
                  <c:v>-2.7490620102724668</c:v>
                </c:pt>
                <c:pt idx="1">
                  <c:v>-2.7490620102724668</c:v>
                </c:pt>
                <c:pt idx="2">
                  <c:v>-2.6240620102724668</c:v>
                </c:pt>
                <c:pt idx="3">
                  <c:v>-2.6218804594678065</c:v>
                </c:pt>
                <c:pt idx="4">
                  <c:v>-2.6196995731846542</c:v>
                </c:pt>
                <c:pt idx="5">
                  <c:v>-2.617520015742099</c:v>
                </c:pt>
                <c:pt idx="6">
                  <c:v>-2.6153424510544512</c:v>
                </c:pt>
                <c:pt idx="7">
                  <c:v>-2.6131675424290095</c:v>
                </c:pt>
                <c:pt idx="8">
                  <c:v>-2.6109959523640103</c:v>
                </c:pt>
                <c:pt idx="9">
                  <c:v>-2.6088283423468233</c:v>
                </c:pt>
                <c:pt idx="10">
                  <c:v>-2.6066653726524587</c:v>
                </c:pt>
                <c:pt idx="11">
                  <c:v>-2.6045077021424379</c:v>
                </c:pt>
                <c:pt idx="12">
                  <c:v>-2.6023559880641005</c:v>
                </c:pt>
                <c:pt idx="13">
                  <c:v>-2.6002108858503985</c:v>
                </c:pt>
                <c:pt idx="14">
                  <c:v>-2.5980730489202468</c:v>
                </c:pt>
                <c:pt idx="15">
                  <c:v>-2.5959431284794836</c:v>
                </c:pt>
                <c:pt idx="16">
                  <c:v>-2.5938217733225084</c:v>
                </c:pt>
                <c:pt idx="17">
                  <c:v>-2.5917096296346518</c:v>
                </c:pt>
                <c:pt idx="18">
                  <c:v>-2.5896073407953417</c:v>
                </c:pt>
                <c:pt idx="19">
                  <c:v>-2.5875155471821247</c:v>
                </c:pt>
                <c:pt idx="20">
                  <c:v>-2.5854348859755985</c:v>
                </c:pt>
                <c:pt idx="21">
                  <c:v>-2.5833659909653224</c:v>
                </c:pt>
                <c:pt idx="22">
                  <c:v>-2.5813094923567581</c:v>
                </c:pt>
                <c:pt idx="23">
                  <c:v>-2.5792660165793042</c:v>
                </c:pt>
                <c:pt idx="24">
                  <c:v>-2.5772361860954778</c:v>
                </c:pt>
                <c:pt idx="25">
                  <c:v>-2.5752206192113074</c:v>
                </c:pt>
                <c:pt idx="26">
                  <c:v>-2.5732199298879919</c:v>
                </c:pt>
                <c:pt idx="27">
                  <c:v>-2.5712347275548795</c:v>
                </c:pt>
                <c:pt idx="28">
                  <c:v>-2.5692656169238322</c:v>
                </c:pt>
                <c:pt idx="29">
                  <c:v>-2.5673131978050234</c:v>
                </c:pt>
                <c:pt idx="30">
                  <c:v>-2.5653780649242304</c:v>
                </c:pt>
                <c:pt idx="31">
                  <c:v>-2.5634608077416745</c:v>
                </c:pt>
                <c:pt idx="32">
                  <c:v>-2.5615620102724668</c:v>
                </c:pt>
                <c:pt idx="33">
                  <c:v>-2.5596822509087098</c:v>
                </c:pt>
                <c:pt idx="34">
                  <c:v>-2.5578221022433163</c:v>
                </c:pt>
                <c:pt idx="35">
                  <c:v>-2.5559821308955883</c:v>
                </c:pt>
                <c:pt idx="36">
                  <c:v>-2.5541628973386232</c:v>
                </c:pt>
                <c:pt idx="37">
                  <c:v>-2.5523649557285859</c:v>
                </c:pt>
                <c:pt idx="38">
                  <c:v>-2.5505888537359076</c:v>
                </c:pt>
                <c:pt idx="39">
                  <c:v>-2.5488351323784606</c:v>
                </c:pt>
                <c:pt idx="40">
                  <c:v>-2.5471043258567594</c:v>
                </c:pt>
                <c:pt idx="41">
                  <c:v>-2.5453969613912371</c:v>
                </c:pt>
                <c:pt idx="42">
                  <c:v>-2.5437135590616493</c:v>
                </c:pt>
                <c:pt idx="43">
                  <c:v>-2.5420546316486532</c:v>
                </c:pt>
                <c:pt idx="44">
                  <c:v>-2.5404206844776094</c:v>
                </c:pt>
                <c:pt idx="45">
                  <c:v>-2.5388122152646546</c:v>
                </c:pt>
                <c:pt idx="46">
                  <c:v>-2.5372297139650923</c:v>
                </c:pt>
                <c:pt idx="47">
                  <c:v>-2.5356736626241485</c:v>
                </c:pt>
                <c:pt idx="48">
                  <c:v>-2.5341445352301353</c:v>
                </c:pt>
                <c:pt idx="49">
                  <c:v>-2.5326427975700705</c:v>
                </c:pt>
                <c:pt idx="50">
                  <c:v>-2.5311689070877925</c:v>
                </c:pt>
                <c:pt idx="51">
                  <c:v>-2.5297233127446201</c:v>
                </c:pt>
                <c:pt idx="52">
                  <c:v>-2.5283064548825944</c:v>
                </c:pt>
                <c:pt idx="53">
                  <c:v>-2.5269187650903455</c:v>
                </c:pt>
                <c:pt idx="54">
                  <c:v>-2.5255606660716263</c:v>
                </c:pt>
                <c:pt idx="55">
                  <c:v>-2.524232571516555</c:v>
                </c:pt>
                <c:pt idx="56">
                  <c:v>-2.5229348859755985</c:v>
                </c:pt>
                <c:pt idx="57">
                  <c:v>-2.5216680047363429</c:v>
                </c:pt>
                <c:pt idx="58">
                  <c:v>-2.5204323137030866</c:v>
                </c:pt>
                <c:pt idx="59">
                  <c:v>-2.5192281892792887</c:v>
                </c:pt>
                <c:pt idx="60">
                  <c:v>-2.5180559982529136</c:v>
                </c:pt>
                <c:pt idx="61">
                  <c:v>-2.5169160976847027</c:v>
                </c:pt>
                <c:pt idx="62">
                  <c:v>-2.5158088347994121</c:v>
                </c:pt>
                <c:pt idx="63">
                  <c:v>-2.5147345468800424</c:v>
                </c:pt>
                <c:pt idx="64">
                  <c:v>-2.513693561165101</c:v>
                </c:pt>
                <c:pt idx="65">
                  <c:v>-2.512686194748921</c:v>
                </c:pt>
                <c:pt idx="66">
                  <c:v>-2.511712754485071</c:v>
                </c:pt>
                <c:pt idx="67">
                  <c:v>-2.5107735368928856</c:v>
                </c:pt>
                <c:pt idx="68">
                  <c:v>-2.5098688280671415</c:v>
                </c:pt>
                <c:pt idx="69">
                  <c:v>-2.5089989035909115</c:v>
                </c:pt>
                <c:pt idx="70">
                  <c:v>-2.5081640284516182</c:v>
                </c:pt>
                <c:pt idx="71">
                  <c:v>-2.5073644569603166</c:v>
                </c:pt>
                <c:pt idx="72">
                  <c:v>-2.5066004326742282</c:v>
                </c:pt>
                <c:pt idx="73">
                  <c:v>-2.5058721883225523</c:v>
                </c:pt>
                <c:pt idx="74">
                  <c:v>-2.5051799457355726</c:v>
                </c:pt>
                <c:pt idx="75">
                  <c:v>-2.5045239157770873</c:v>
                </c:pt>
                <c:pt idx="76">
                  <c:v>-2.5039042982801769</c:v>
                </c:pt>
                <c:pt idx="77">
                  <c:v>-2.5033212819863331</c:v>
                </c:pt>
                <c:pt idx="78">
                  <c:v>-2.5027750444879673</c:v>
                </c:pt>
                <c:pt idx="79">
                  <c:v>-2.5022657521743126</c:v>
                </c:pt>
                <c:pt idx="80">
                  <c:v>-2.5017935601807411</c:v>
                </c:pt>
                <c:pt idx="81">
                  <c:v>-2.5013586123415088</c:v>
                </c:pt>
                <c:pt idx="82">
                  <c:v>-2.5009610411459406</c:v>
                </c:pt>
                <c:pt idx="83">
                  <c:v>-2.5006009676980745</c:v>
                </c:pt>
                <c:pt idx="84">
                  <c:v>-2.5002785016797704</c:v>
                </c:pt>
                <c:pt idx="85">
                  <c:v>-2.4999937413173017</c:v>
                </c:pt>
                <c:pt idx="86">
                  <c:v>-2.4997467733514327</c:v>
                </c:pt>
                <c:pt idx="87">
                  <c:v>-2.4995376730109986</c:v>
                </c:pt>
                <c:pt idx="88">
                  <c:v>-2.4993665039899886</c:v>
                </c:pt>
                <c:pt idx="89">
                  <c:v>-2.499233318428145</c:v>
                </c:pt>
                <c:pt idx="90">
                  <c:v>-2.4991381568950799</c:v>
                </c:pt>
                <c:pt idx="91">
                  <c:v>-2.499081048377918</c:v>
                </c:pt>
                <c:pt idx="92">
                  <c:v>-2.4990620102724668</c:v>
                </c:pt>
                <c:pt idx="93">
                  <c:v>-2.4990620102724668</c:v>
                </c:pt>
                <c:pt idx="94">
                  <c:v>-2.4990239340615648</c:v>
                </c:pt>
                <c:pt idx="95">
                  <c:v>-2.4989097170272405</c:v>
                </c:pt>
                <c:pt idx="96">
                  <c:v>-2.4987193939611103</c:v>
                </c:pt>
                <c:pt idx="97">
                  <c:v>-2.4984530228374227</c:v>
                </c:pt>
                <c:pt idx="98">
                  <c:v>-2.4981106847954031</c:v>
                </c:pt>
                <c:pt idx="99">
                  <c:v>-2.4976924841145349</c:v>
                </c:pt>
                <c:pt idx="100">
                  <c:v>-2.4971985481827974</c:v>
                </c:pt>
                <c:pt idx="101">
                  <c:v>-2.4966290274578595</c:v>
                </c:pt>
                <c:pt idx="102">
                  <c:v>-2.4959840954212513</c:v>
                </c:pt>
                <c:pt idx="103">
                  <c:v>-2.495263948525519</c:v>
                </c:pt>
                <c:pt idx="104">
                  <c:v>-2.4944688061343827</c:v>
                </c:pt>
                <c:pt idx="105">
                  <c:v>-2.4935989104559182</c:v>
                </c:pt>
                <c:pt idx="106">
                  <c:v>-2.4926545264687756</c:v>
                </c:pt>
                <c:pt idx="107">
                  <c:v>-2.4916359418414658</c:v>
                </c:pt>
                <c:pt idx="108">
                  <c:v>-2.4905434668447337</c:v>
                </c:pt>
                <c:pt idx="109">
                  <c:v>-2.4893774342570465</c:v>
                </c:pt>
                <c:pt idx="110">
                  <c:v>-2.4881381992632257</c:v>
                </c:pt>
                <c:pt idx="111">
                  <c:v>-2.4868261393462552</c:v>
                </c:pt>
                <c:pt idx="112">
                  <c:v>-2.4854416541722961</c:v>
                </c:pt>
                <c:pt idx="113">
                  <c:v>-2.483985165468944</c:v>
                </c:pt>
                <c:pt idx="114">
                  <c:v>-2.4824571168967671</c:v>
                </c:pt>
                <c:pt idx="115">
                  <c:v>-2.4808579739141638</c:v>
                </c:pt>
                <c:pt idx="116">
                  <c:v>-2.4791882236355769</c:v>
                </c:pt>
                <c:pt idx="117">
                  <c:v>-2.4774483746831168</c:v>
                </c:pt>
                <c:pt idx="118">
                  <c:v>-2.4756389570316291</c:v>
                </c:pt>
                <c:pt idx="119">
                  <c:v>-2.4737605218472583</c:v>
                </c:pt>
                <c:pt idx="120">
                  <c:v>-2.4718136413195588</c:v>
                </c:pt>
                <c:pt idx="121">
                  <c:v>-2.4697989084871983</c:v>
                </c:pt>
                <c:pt idx="122">
                  <c:v>-2.4677169370573155</c:v>
                </c:pt>
                <c:pt idx="123">
                  <c:v>-2.4655683612185761</c:v>
                </c:pt>
                <c:pt idx="124">
                  <c:v>-2.4633538354479949</c:v>
                </c:pt>
                <c:pt idx="125">
                  <c:v>-2.4610740343115731</c:v>
                </c:pt>
                <c:pt idx="126">
                  <c:v>-2.4587296522588229</c:v>
                </c:pt>
                <c:pt idx="127">
                  <c:v>-2.4563214034112271</c:v>
                </c:pt>
                <c:pt idx="128">
                  <c:v>-2.4538500213447145</c:v>
                </c:pt>
                <c:pt idx="129">
                  <c:v>-2.4513162588662034</c:v>
                </c:pt>
                <c:pt idx="130">
                  <c:v>-2.4487208877842899</c:v>
                </c:pt>
                <c:pt idx="131">
                  <c:v>-2.4460646986741472</c:v>
                </c:pt>
                <c:pt idx="132">
                  <c:v>-2.4433485006367093</c:v>
                </c:pt>
                <c:pt idx="133">
                  <c:v>-2.4405731210522115</c:v>
                </c:pt>
                <c:pt idx="134">
                  <c:v>-2.43773940532816</c:v>
                </c:pt>
                <c:pt idx="135">
                  <c:v>-2.4348482166418153</c:v>
                </c:pt>
                <c:pt idx="136">
                  <c:v>-2.4319004356772593</c:v>
                </c:pt>
                <c:pt idx="137">
                  <c:v>-2.4288969603571298</c:v>
                </c:pt>
                <c:pt idx="138">
                  <c:v>-2.4258387055691037</c:v>
                </c:pt>
                <c:pt idx="139">
                  <c:v>-2.4227266028872161</c:v>
                </c:pt>
                <c:pt idx="140">
                  <c:v>-2.4195616002880915</c:v>
                </c:pt>
                <c:pt idx="141">
                  <c:v>-2.4163446618621816</c:v>
                </c:pt>
                <c:pt idx="142">
                  <c:v>-2.4130767675200935</c:v>
                </c:pt>
                <c:pt idx="143">
                  <c:v>-2.4097589126941017</c:v>
                </c:pt>
                <c:pt idx="144">
                  <c:v>-2.4063921080349262</c:v>
                </c:pt>
                <c:pt idx="145">
                  <c:v>-2.4029773791038815</c:v>
                </c:pt>
                <c:pt idx="146">
                  <c:v>-2.3995157660604791</c:v>
                </c:pt>
                <c:pt idx="147">
                  <c:v>-2.3960083233455851</c:v>
                </c:pt>
                <c:pt idx="148">
                  <c:v>-2.3924561193602285</c:v>
                </c:pt>
                <c:pt idx="149">
                  <c:v>-2.3888602361401534</c:v>
                </c:pt>
                <c:pt idx="150">
                  <c:v>-2.3852217690262236</c:v>
                </c:pt>
                <c:pt idx="151">
                  <c:v>-2.3815418263307677</c:v>
                </c:pt>
                <c:pt idx="152">
                  <c:v>-2.3778215289999802</c:v>
                </c:pt>
                <c:pt idx="153">
                  <c:v>-2.3740620102724668</c:v>
                </c:pt>
                <c:pt idx="154">
                  <c:v>-2.3702644153340509</c:v>
                </c:pt>
                <c:pt idx="155">
                  <c:v>-2.3664299009689396</c:v>
                </c:pt>
                <c:pt idx="156">
                  <c:v>-2.3625596352073535</c:v>
                </c:pt>
                <c:pt idx="157">
                  <c:v>-2.358654796969736</c:v>
                </c:pt>
                <c:pt idx="158">
                  <c:v>-2.3547165757076414</c:v>
                </c:pt>
                <c:pt idx="159">
                  <c:v>-2.3507461710414166</c:v>
                </c:pt>
                <c:pt idx="160">
                  <c:v>-2.3467447923947851</c:v>
                </c:pt>
                <c:pt idx="161">
                  <c:v>-2.3427136586264448</c:v>
                </c:pt>
                <c:pt idx="162">
                  <c:v>-2.3386539976587919</c:v>
                </c:pt>
                <c:pt idx="163">
                  <c:v>-2.3345670461038841</c:v>
                </c:pt>
                <c:pt idx="164">
                  <c:v>-2.330454048886756</c:v>
                </c:pt>
                <c:pt idx="165">
                  <c:v>-2.3263162588662034</c:v>
                </c:pt>
                <c:pt idx="166">
                  <c:v>-2.3221549364531509</c:v>
                </c:pt>
                <c:pt idx="167">
                  <c:v>-2.3179713492267164</c:v>
                </c:pt>
                <c:pt idx="168">
                  <c:v>-2.3137667715480967</c:v>
                </c:pt>
                <c:pt idx="169">
                  <c:v>-2.3095424841723835</c:v>
                </c:pt>
                <c:pt idx="170">
                  <c:v>-2.3052997738584331</c:v>
                </c:pt>
                <c:pt idx="171">
                  <c:v>-2.3010399329769067</c:v>
                </c:pt>
                <c:pt idx="172">
                  <c:v>-2.2967642591166029</c:v>
                </c:pt>
                <c:pt idx="173">
                  <c:v>-2.2924740546891993</c:v>
                </c:pt>
                <c:pt idx="174">
                  <c:v>-2.2881706265325246</c:v>
                </c:pt>
                <c:pt idx="175">
                  <c:v>-2.283855285512483</c:v>
                </c:pt>
                <c:pt idx="176">
                  <c:v>-2.2795293461237538</c:v>
                </c:pt>
                <c:pt idx="177">
                  <c:v>-2.2751941260893802</c:v>
                </c:pt>
                <c:pt idx="178">
                  <c:v>-2.2708509459593813</c:v>
                </c:pt>
                <c:pt idx="179">
                  <c:v>-2.266501128708498</c:v>
                </c:pt>
                <c:pt idx="180">
                  <c:v>-2.2621459993332027</c:v>
                </c:pt>
                <c:pt idx="181">
                  <c:v>-2.2577868844480919</c:v>
                </c:pt>
                <c:pt idx="182">
                  <c:v>-2.2534251118817878</c:v>
                </c:pt>
                <c:pt idx="183">
                  <c:v>-2.2490620102724668</c:v>
                </c:pt>
                <c:pt idx="184">
                  <c:v>5.1259379897275332</c:v>
                </c:pt>
                <c:pt idx="185">
                  <c:v>5.128119540532194</c:v>
                </c:pt>
                <c:pt idx="186">
                  <c:v>5.1303004268153458</c:v>
                </c:pt>
                <c:pt idx="187">
                  <c:v>5.132479984257901</c:v>
                </c:pt>
                <c:pt idx="188">
                  <c:v>5.1346575489455493</c:v>
                </c:pt>
                <c:pt idx="189">
                  <c:v>5.1368324575709909</c:v>
                </c:pt>
                <c:pt idx="190">
                  <c:v>5.1390040476359902</c:v>
                </c:pt>
                <c:pt idx="191">
                  <c:v>5.1411716576531763</c:v>
                </c:pt>
                <c:pt idx="192">
                  <c:v>5.1433346273475413</c:v>
                </c:pt>
                <c:pt idx="193">
                  <c:v>5.1454922978575617</c:v>
                </c:pt>
                <c:pt idx="194">
                  <c:v>5.1476440119358999</c:v>
                </c:pt>
                <c:pt idx="195">
                  <c:v>5.1497891141496011</c:v>
                </c:pt>
                <c:pt idx="196">
                  <c:v>5.1519269510797532</c:v>
                </c:pt>
                <c:pt idx="197">
                  <c:v>5.1540568715205159</c:v>
                </c:pt>
                <c:pt idx="198">
                  <c:v>5.1561782266774916</c:v>
                </c:pt>
                <c:pt idx="199">
                  <c:v>5.1582903703653482</c:v>
                </c:pt>
                <c:pt idx="200">
                  <c:v>5.1603926592046578</c:v>
                </c:pt>
                <c:pt idx="201">
                  <c:v>5.1624844528178757</c:v>
                </c:pt>
                <c:pt idx="202">
                  <c:v>5.164565114024402</c:v>
                </c:pt>
                <c:pt idx="203">
                  <c:v>5.1666340090346781</c:v>
                </c:pt>
                <c:pt idx="204">
                  <c:v>5.1686905076432419</c:v>
                </c:pt>
                <c:pt idx="205">
                  <c:v>5.1707339834206953</c:v>
                </c:pt>
                <c:pt idx="206">
                  <c:v>5.1727638139045222</c:v>
                </c:pt>
                <c:pt idx="207">
                  <c:v>5.1747793807886922</c:v>
                </c:pt>
                <c:pt idx="208">
                  <c:v>5.1767800701120086</c:v>
                </c:pt>
                <c:pt idx="209">
                  <c:v>5.178765272445121</c:v>
                </c:pt>
                <c:pt idx="210">
                  <c:v>5.1807343830761683</c:v>
                </c:pt>
                <c:pt idx="211">
                  <c:v>5.1826868021949766</c:v>
                </c:pt>
                <c:pt idx="212">
                  <c:v>5.1846219350757696</c:v>
                </c:pt>
                <c:pt idx="213">
                  <c:v>5.1865391922583255</c:v>
                </c:pt>
                <c:pt idx="214">
                  <c:v>5.1884379897275332</c:v>
                </c:pt>
                <c:pt idx="215">
                  <c:v>5.1903177490912897</c:v>
                </c:pt>
                <c:pt idx="216">
                  <c:v>5.1921778977566841</c:v>
                </c:pt>
                <c:pt idx="217">
                  <c:v>5.1940178691044112</c:v>
                </c:pt>
                <c:pt idx="218">
                  <c:v>5.1958371026613763</c:v>
                </c:pt>
                <c:pt idx="219">
                  <c:v>5.1976350442714141</c:v>
                </c:pt>
                <c:pt idx="220">
                  <c:v>5.199411146264092</c:v>
                </c:pt>
                <c:pt idx="221">
                  <c:v>5.2011648676215394</c:v>
                </c:pt>
                <c:pt idx="222">
                  <c:v>5.2028956741432406</c:v>
                </c:pt>
                <c:pt idx="223">
                  <c:v>5.2046030386087629</c:v>
                </c:pt>
                <c:pt idx="224">
                  <c:v>5.2062864409383502</c:v>
                </c:pt>
                <c:pt idx="225">
                  <c:v>5.2079453683513464</c:v>
                </c:pt>
                <c:pt idx="226">
                  <c:v>5.2095793155223902</c:v>
                </c:pt>
                <c:pt idx="227">
                  <c:v>5.2111877847353458</c:v>
                </c:pt>
                <c:pt idx="228">
                  <c:v>5.2127702860349077</c:v>
                </c:pt>
                <c:pt idx="229">
                  <c:v>5.2143263373758515</c:v>
                </c:pt>
                <c:pt idx="230">
                  <c:v>5.2158554647698647</c:v>
                </c:pt>
                <c:pt idx="231">
                  <c:v>5.2173572024299295</c:v>
                </c:pt>
                <c:pt idx="232">
                  <c:v>5.2188310929122075</c:v>
                </c:pt>
                <c:pt idx="233">
                  <c:v>5.2202766872553799</c:v>
                </c:pt>
                <c:pt idx="234">
                  <c:v>5.2216935451174056</c:v>
                </c:pt>
                <c:pt idx="235">
                  <c:v>5.2230812349096549</c:v>
                </c:pt>
                <c:pt idx="236">
                  <c:v>5.2244393339283732</c:v>
                </c:pt>
                <c:pt idx="237">
                  <c:v>5.2257674284834446</c:v>
                </c:pt>
                <c:pt idx="238">
                  <c:v>5.227065114024402</c:v>
                </c:pt>
                <c:pt idx="239">
                  <c:v>5.2283319952636571</c:v>
                </c:pt>
                <c:pt idx="240">
                  <c:v>5.2295676862969138</c:v>
                </c:pt>
                <c:pt idx="241">
                  <c:v>5.2307718107207108</c:v>
                </c:pt>
                <c:pt idx="242">
                  <c:v>5.2319440017470864</c:v>
                </c:pt>
                <c:pt idx="243">
                  <c:v>5.2330839023152969</c:v>
                </c:pt>
                <c:pt idx="244">
                  <c:v>5.2341911652005884</c:v>
                </c:pt>
                <c:pt idx="245">
                  <c:v>5.2352654531199576</c:v>
                </c:pt>
                <c:pt idx="246">
                  <c:v>5.236306438834899</c:v>
                </c:pt>
                <c:pt idx="247">
                  <c:v>5.2373138052510795</c:v>
                </c:pt>
                <c:pt idx="248">
                  <c:v>5.238287245514929</c:v>
                </c:pt>
                <c:pt idx="249">
                  <c:v>5.2392264631071148</c:v>
                </c:pt>
                <c:pt idx="250">
                  <c:v>5.240131171932858</c:v>
                </c:pt>
                <c:pt idx="251">
                  <c:v>5.2410010964090885</c:v>
                </c:pt>
                <c:pt idx="252">
                  <c:v>5.2418359715483813</c:v>
                </c:pt>
                <c:pt idx="253">
                  <c:v>5.2426355430396834</c:v>
                </c:pt>
                <c:pt idx="254">
                  <c:v>5.2433995673257714</c:v>
                </c:pt>
                <c:pt idx="255">
                  <c:v>5.2441278116774477</c:v>
                </c:pt>
                <c:pt idx="256">
                  <c:v>5.2448200542644274</c:v>
                </c:pt>
                <c:pt idx="257">
                  <c:v>5.2454760842229122</c:v>
                </c:pt>
                <c:pt idx="258">
                  <c:v>5.2460957017198231</c:v>
                </c:pt>
                <c:pt idx="259">
                  <c:v>5.2466787180136665</c:v>
                </c:pt>
                <c:pt idx="260">
                  <c:v>5.2472249555120332</c:v>
                </c:pt>
                <c:pt idx="261">
                  <c:v>5.2477342478256874</c:v>
                </c:pt>
                <c:pt idx="262">
                  <c:v>5.2482064398192589</c:v>
                </c:pt>
                <c:pt idx="263">
                  <c:v>5.2486413876584912</c:v>
                </c:pt>
                <c:pt idx="264">
                  <c:v>5.2490389588540589</c:v>
                </c:pt>
                <c:pt idx="265">
                  <c:v>5.2493990323019251</c:v>
                </c:pt>
                <c:pt idx="266">
                  <c:v>5.2497214983202296</c:v>
                </c:pt>
                <c:pt idx="267">
                  <c:v>5.2500062586826983</c:v>
                </c:pt>
                <c:pt idx="268">
                  <c:v>5.2502532266485673</c:v>
                </c:pt>
                <c:pt idx="269">
                  <c:v>5.2504623269890018</c:v>
                </c:pt>
                <c:pt idx="270">
                  <c:v>5.2506334960100114</c:v>
                </c:pt>
                <c:pt idx="271">
                  <c:v>5.2507666815718546</c:v>
                </c:pt>
                <c:pt idx="272">
                  <c:v>5.2508618431049205</c:v>
                </c:pt>
                <c:pt idx="273">
                  <c:v>5.250918951622082</c:v>
                </c:pt>
                <c:pt idx="274">
                  <c:v>5.2509379897275332</c:v>
                </c:pt>
                <c:pt idx="275">
                  <c:v>5.2509379897275332</c:v>
                </c:pt>
                <c:pt idx="276">
                  <c:v>-2.7490620102724668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BA-4FA2-9AA5-533E346BBA79}"/>
            </c:ext>
          </c:extLst>
        </c:ser>
        <c:ser>
          <c:idx val="2"/>
          <c:order val="2"/>
          <c:tx>
            <c:v>rotated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 - U Axis - Bu,w'!$E$5:$E$281</c:f>
              <c:numCache>
                <c:formatCode>General</c:formatCode>
                <c:ptCount val="277"/>
                <c:pt idx="0">
                  <c:v>-1.4554178108984352</c:v>
                </c:pt>
                <c:pt idx="1">
                  <c:v>2.4033661130163551</c:v>
                </c:pt>
                <c:pt idx="2">
                  <c:v>2.436286866416459</c:v>
                </c:pt>
                <c:pt idx="3">
                  <c:v>2.4368430468012048</c:v>
                </c:pt>
                <c:pt idx="4">
                  <c:v>2.4373623258003896</c:v>
                </c:pt>
                <c:pt idx="5">
                  <c:v>2.4378445452366</c:v>
                </c:pt>
                <c:pt idx="6">
                  <c:v>2.4382895582211233</c:v>
                </c:pt>
                <c:pt idx="7">
                  <c:v>2.4386972291986946</c:v>
                </c:pt>
                <c:pt idx="8">
                  <c:v>2.4390674339887841</c:v>
                </c:pt>
                <c:pt idx="9">
                  <c:v>2.4394000598234271</c:v>
                </c:pt>
                <c:pt idx="10">
                  <c:v>2.439695005381572</c:v>
                </c:pt>
                <c:pt idx="11">
                  <c:v>2.4399521808199447</c:v>
                </c:pt>
                <c:pt idx="12">
                  <c:v>2.4401715078004145</c:v>
                </c:pt>
                <c:pt idx="13">
                  <c:v>2.4403529195138596</c:v>
                </c:pt>
                <c:pt idx="14">
                  <c:v>2.4404963607005143</c:v>
                </c:pt>
                <c:pt idx="15">
                  <c:v>2.4406017876668029</c:v>
                </c:pt>
                <c:pt idx="16">
                  <c:v>2.4406691682986517</c:v>
                </c:pt>
                <c:pt idx="17">
                  <c:v>2.4406984820712663</c:v>
                </c:pt>
                <c:pt idx="18">
                  <c:v>2.4406897200553876</c:v>
                </c:pt>
                <c:pt idx="19">
                  <c:v>2.4406428849200115</c:v>
                </c:pt>
                <c:pt idx="20">
                  <c:v>2.4405579909315724</c:v>
                </c:pt>
                <c:pt idx="21">
                  <c:v>2.4404350639496029</c:v>
                </c:pt>
                <c:pt idx="22">
                  <c:v>2.4402741414188527</c:v>
                </c:pt>
                <c:pt idx="23">
                  <c:v>2.4400752723578818</c:v>
                </c:pt>
                <c:pt idx="24">
                  <c:v>2.4398385173441346</c:v>
                </c:pt>
                <c:pt idx="25">
                  <c:v>2.4395639484954805</c:v>
                </c:pt>
                <c:pt idx="26">
                  <c:v>2.4392516494482512</c:v>
                </c:pt>
                <c:pt idx="27">
                  <c:v>2.4389017153317623</c:v>
                </c:pt>
                <c:pt idx="28">
                  <c:v>2.438514252739334</c:v>
                </c:pt>
                <c:pt idx="29">
                  <c:v>2.4380893796958265</c:v>
                </c:pt>
                <c:pt idx="30">
                  <c:v>2.4376272256216849</c:v>
                </c:pt>
                <c:pt idx="31">
                  <c:v>2.4371279312935168</c:v>
                </c:pt>
                <c:pt idx="32">
                  <c:v>2.4365916488012109</c:v>
                </c:pt>
                <c:pt idx="33">
                  <c:v>2.4360185415016109</c:v>
                </c:pt>
                <c:pt idx="34">
                  <c:v>2.4354087839687502</c:v>
                </c:pt>
                <c:pt idx="35">
                  <c:v>2.4347625619406812</c:v>
                </c:pt>
                <c:pt idx="36">
                  <c:v>2.4340800722628932</c:v>
                </c:pt>
                <c:pt idx="37">
                  <c:v>2.4333615228283545</c:v>
                </c:pt>
                <c:pt idx="38">
                  <c:v>2.4326071325141818</c:v>
                </c:pt>
                <c:pt idx="39">
                  <c:v>2.4318171311149754</c:v>
                </c:pt>
                <c:pt idx="40">
                  <c:v>2.4309917592728119</c:v>
                </c:pt>
                <c:pt idx="41">
                  <c:v>2.4301312684039509</c:v>
                </c:pt>
                <c:pt idx="42">
                  <c:v>2.4292359206222476</c:v>
                </c:pt>
                <c:pt idx="43">
                  <c:v>2.4283059886593081</c:v>
                </c:pt>
                <c:pt idx="44">
                  <c:v>2.4273417557814181</c:v>
                </c:pt>
                <c:pt idx="45">
                  <c:v>2.4263435157032527</c:v>
                </c:pt>
                <c:pt idx="46">
                  <c:v>2.4253115724984102</c:v>
                </c:pt>
                <c:pt idx="47">
                  <c:v>2.4242462405067857</c:v>
                </c:pt>
                <c:pt idx="48">
                  <c:v>2.4231478442388261</c:v>
                </c:pt>
                <c:pt idx="49">
                  <c:v>2.4220167182766739</c:v>
                </c:pt>
                <c:pt idx="50">
                  <c:v>2.4208532071722551</c:v>
                </c:pt>
                <c:pt idx="51">
                  <c:v>2.419657665342323</c:v>
                </c:pt>
                <c:pt idx="52">
                  <c:v>2.4184304569605004</c:v>
                </c:pt>
                <c:pt idx="53">
                  <c:v>2.417171955846348</c:v>
                </c:pt>
                <c:pt idx="54">
                  <c:v>2.4158825453514989</c:v>
                </c:pt>
                <c:pt idx="55">
                  <c:v>2.4145626182428779</c:v>
                </c:pt>
                <c:pt idx="56">
                  <c:v>2.4132125765830699</c:v>
                </c:pt>
                <c:pt idx="57">
                  <c:v>2.4118328316078426</c:v>
                </c:pt>
                <c:pt idx="58">
                  <c:v>2.410423803600882</c:v>
                </c:pt>
                <c:pt idx="59">
                  <c:v>2.4089859217657672</c:v>
                </c:pt>
                <c:pt idx="60">
                  <c:v>2.4075196240952352</c:v>
                </c:pt>
                <c:pt idx="61">
                  <c:v>2.4060253572377608</c:v>
                </c:pt>
                <c:pt idx="62">
                  <c:v>2.404503576361503</c:v>
                </c:pt>
                <c:pt idx="63">
                  <c:v>2.4029547450156601</c:v>
                </c:pt>
                <c:pt idx="64">
                  <c:v>2.4013793349892629</c:v>
                </c:pt>
                <c:pt idx="65">
                  <c:v>2.3997778261674672</c:v>
                </c:pt>
                <c:pt idx="66">
                  <c:v>2.3981507063853735</c:v>
                </c:pt>
                <c:pt idx="67">
                  <c:v>2.3964984712794308</c:v>
                </c:pt>
                <c:pt idx="68">
                  <c:v>2.3948216241364575</c:v>
                </c:pt>
                <c:pt idx="69">
                  <c:v>2.3931206757403376</c:v>
                </c:pt>
                <c:pt idx="70">
                  <c:v>2.3913961442164293</c:v>
                </c:pt>
                <c:pt idx="71">
                  <c:v>2.3896485548737409</c:v>
                </c:pt>
                <c:pt idx="72">
                  <c:v>2.3878784400449158</c:v>
                </c:pt>
                <c:pt idx="73">
                  <c:v>2.3860863389240778</c:v>
                </c:pt>
                <c:pt idx="74">
                  <c:v>2.3842727974025895</c:v>
                </c:pt>
                <c:pt idx="75">
                  <c:v>2.3824383679027665</c:v>
                </c:pt>
                <c:pt idx="76">
                  <c:v>2.3805836092096047</c:v>
                </c:pt>
                <c:pt idx="77">
                  <c:v>2.3787090863005687</c:v>
                </c:pt>
                <c:pt idx="78">
                  <c:v>2.3768153701734969</c:v>
                </c:pt>
                <c:pt idx="79">
                  <c:v>2.3749030376726656</c:v>
                </c:pt>
                <c:pt idx="80">
                  <c:v>2.3729726713130797</c:v>
                </c:pt>
                <c:pt idx="81">
                  <c:v>2.371024859103033</c:v>
                </c:pt>
                <c:pt idx="82">
                  <c:v>2.3690601943649923</c:v>
                </c:pt>
                <c:pt idx="83">
                  <c:v>2.36707927555487</c:v>
                </c:pt>
                <c:pt idx="84">
                  <c:v>2.3650827060797246</c:v>
                </c:pt>
                <c:pt idx="85">
                  <c:v>2.3630710941139599</c:v>
                </c:pt>
                <c:pt idx="86">
                  <c:v>2.3610450524140676</c:v>
                </c:pt>
                <c:pt idx="87">
                  <c:v>2.3590051981319755</c:v>
                </c:pt>
                <c:pt idx="88">
                  <c:v>2.3569521526270596</c:v>
                </c:pt>
                <c:pt idx="89">
                  <c:v>2.3548865412768683</c:v>
                </c:pt>
                <c:pt idx="90">
                  <c:v>2.3528089932866285</c:v>
                </c:pt>
                <c:pt idx="91">
                  <c:v>2.3507201414975838</c:v>
                </c:pt>
                <c:pt idx="92">
                  <c:v>2.3486206221942254</c:v>
                </c:pt>
                <c:pt idx="93">
                  <c:v>-0.90722831360887901</c:v>
                </c:pt>
                <c:pt idx="94">
                  <c:v>-0.91142735221559645</c:v>
                </c:pt>
                <c:pt idx="95">
                  <c:v>-0.91560505579368479</c:v>
                </c:pt>
                <c:pt idx="96">
                  <c:v>-0.91976015177416426</c:v>
                </c:pt>
                <c:pt idx="97">
                  <c:v>-0.92389137447454739</c:v>
                </c:pt>
                <c:pt idx="98">
                  <c:v>-0.92799746548437967</c:v>
                </c:pt>
                <c:pt idx="99">
                  <c:v>-0.93207717404856316</c:v>
                </c:pt>
                <c:pt idx="100">
                  <c:v>-0.93612925744834796</c:v>
                </c:pt>
                <c:pt idx="101">
                  <c:v>-0.94015248137987761</c:v>
                </c:pt>
                <c:pt idx="102">
                  <c:v>-0.94414562033016791</c:v>
                </c:pt>
                <c:pt idx="103">
                  <c:v>-0.94810745795041262</c:v>
                </c:pt>
                <c:pt idx="104">
                  <c:v>-0.95203678742649334</c:v>
                </c:pt>
                <c:pt idx="105">
                  <c:v>-0.95593241184658773</c:v>
                </c:pt>
                <c:pt idx="106">
                  <c:v>-0.95979314456575926</c:v>
                </c:pt>
                <c:pt idx="107">
                  <c:v>-0.96361780956742182</c:v>
                </c:pt>
                <c:pt idx="108">
                  <c:v>-0.96740524182156573</c:v>
                </c:pt>
                <c:pt idx="109">
                  <c:v>-0.97115428763963696</c:v>
                </c:pt>
                <c:pt idx="110">
                  <c:v>-0.97486380502596126</c:v>
                </c:pt>
                <c:pt idx="111">
                  <c:v>-0.97853266402560779</c:v>
                </c:pt>
                <c:pt idx="112">
                  <c:v>-0.98215974706858433</c:v>
                </c:pt>
                <c:pt idx="113">
                  <c:v>-0.98574394931025944</c:v>
                </c:pt>
                <c:pt idx="114">
                  <c:v>-0.98928417896790977</c:v>
                </c:pt>
                <c:pt idx="115">
                  <c:v>-0.9927793576532864</c:v>
                </c:pt>
                <c:pt idx="116">
                  <c:v>-0.99622842070110296</c:v>
                </c:pt>
                <c:pt idx="117">
                  <c:v>-0.99963031749334341</c:v>
                </c:pt>
                <c:pt idx="118">
                  <c:v>-1.0029840117792901</c:v>
                </c:pt>
                <c:pt idx="119">
                  <c:v>-1.0062884819911757</c:v>
                </c:pt>
                <c:pt idx="120">
                  <c:v>-1.0095427215553623</c:v>
                </c:pt>
                <c:pt idx="121">
                  <c:v>-1.0127457391989538</c:v>
                </c:pt>
                <c:pt idx="122">
                  <c:v>-1.0158965592517479</c:v>
                </c:pt>
                <c:pt idx="123">
                  <c:v>-1.0189942219434345</c:v>
                </c:pt>
                <c:pt idx="124">
                  <c:v>-1.0220377836959491</c:v>
                </c:pt>
                <c:pt idx="125">
                  <c:v>-1.0250263174108982</c:v>
                </c:pt>
                <c:pt idx="126">
                  <c:v>-1.0279589127519624</c:v>
                </c:pt>
                <c:pt idx="127">
                  <c:v>-1.0308346764221914</c:v>
                </c:pt>
                <c:pt idx="128">
                  <c:v>-1.0336527324361138</c:v>
                </c:pt>
                <c:pt idx="129">
                  <c:v>-1.0364122223865677</c:v>
                </c:pt>
                <c:pt idx="130">
                  <c:v>-1.0391123057061833</c:v>
                </c:pt>
                <c:pt idx="131">
                  <c:v>-1.0417521599234247</c:v>
                </c:pt>
                <c:pt idx="132">
                  <c:v>-1.0443309809131247</c:v>
                </c:pt>
                <c:pt idx="133">
                  <c:v>-1.0468479831414281</c:v>
                </c:pt>
                <c:pt idx="134">
                  <c:v>-1.0493023999050735</c:v>
                </c:pt>
                <c:pt idx="135">
                  <c:v>-1.0516934835649379</c:v>
                </c:pt>
                <c:pt idx="136">
                  <c:v>-1.0540205057737759</c:v>
                </c:pt>
                <c:pt idx="137">
                  <c:v>-1.0562827576980802</c:v>
                </c:pt>
                <c:pt idx="138">
                  <c:v>-1.0584795502339999</c:v>
                </c:pt>
                <c:pt idx="139">
                  <c:v>-1.0606102142172475</c:v>
                </c:pt>
                <c:pt idx="140">
                  <c:v>-1.062674100626934</c:v>
                </c:pt>
                <c:pt idx="141">
                  <c:v>-1.0646705807832648</c:v>
                </c:pt>
                <c:pt idx="142">
                  <c:v>-1.0665990465390447</c:v>
                </c:pt>
                <c:pt idx="143">
                  <c:v>-1.0684589104649227</c:v>
                </c:pt>
                <c:pt idx="144">
                  <c:v>-1.0702496060283302</c:v>
                </c:pt>
                <c:pt idx="145">
                  <c:v>-1.0719705877660517</c:v>
                </c:pt>
                <c:pt idx="146">
                  <c:v>-1.0736213314503782</c:v>
                </c:pt>
                <c:pt idx="147">
                  <c:v>-1.0752013342487925</c:v>
                </c:pt>
                <c:pt idx="148">
                  <c:v>-1.0767101148771365</c:v>
                </c:pt>
                <c:pt idx="149">
                  <c:v>-1.0781472137462147</c:v>
                </c:pt>
                <c:pt idx="150">
                  <c:v>-1.0795121931017901</c:v>
                </c:pt>
                <c:pt idx="151">
                  <c:v>-1.0808046371579283</c:v>
                </c:pt>
                <c:pt idx="152">
                  <c:v>-1.0820241522236493</c:v>
                </c:pt>
                <c:pt idx="153">
                  <c:v>-1.0831703668228507</c:v>
                </c:pt>
                <c:pt idx="154">
                  <c:v>-1.084242931807462</c:v>
                </c:pt>
                <c:pt idx="155">
                  <c:v>-1.0852415204637986</c:v>
                </c:pt>
                <c:pt idx="156">
                  <c:v>-1.0861658286120819</c:v>
                </c:pt>
                <c:pt idx="157">
                  <c:v>-1.0870155746990964</c:v>
                </c:pt>
                <c:pt idx="158">
                  <c:v>-1.087790499883952</c:v>
                </c:pt>
                <c:pt idx="159">
                  <c:v>-1.0884903681169309</c:v>
                </c:pt>
                <c:pt idx="160">
                  <c:v>-1.0891149662113895</c:v>
                </c:pt>
                <c:pt idx="161">
                  <c:v>-1.0896641039086972</c:v>
                </c:pt>
                <c:pt idx="162">
                  <c:v>-1.090137613936192</c:v>
                </c:pt>
                <c:pt idx="163">
                  <c:v>-1.0905353520581329</c:v>
                </c:pt>
                <c:pt idx="164">
                  <c:v>-1.0908571971196346</c:v>
                </c:pt>
                <c:pt idx="165">
                  <c:v>-1.0911030510835733</c:v>
                </c:pt>
                <c:pt idx="166">
                  <c:v>-1.0912728390604505</c:v>
                </c:pt>
                <c:pt idx="167">
                  <c:v>-1.0913665093312037</c:v>
                </c:pt>
                <c:pt idx="168">
                  <c:v>-1.0913840333629603</c:v>
                </c:pt>
                <c:pt idx="169">
                  <c:v>-1.0913254058177313</c:v>
                </c:pt>
                <c:pt idx="170">
                  <c:v>-1.0911906445540347</c:v>
                </c:pt>
                <c:pt idx="171">
                  <c:v>-1.0909797906214562</c:v>
                </c:pt>
                <c:pt idx="172">
                  <c:v>-1.0906929082481471</c:v>
                </c:pt>
                <c:pt idx="173">
                  <c:v>-1.0903300848212574</c:v>
                </c:pt>
                <c:pt idx="174">
                  <c:v>-1.0898914308603169</c:v>
                </c:pt>
                <c:pt idx="175">
                  <c:v>-1.089377079983572</c:v>
                </c:pt>
                <c:pt idx="176">
                  <c:v>-1.0887871888672827</c:v>
                </c:pt>
                <c:pt idx="177">
                  <c:v>-1.0881219371979967</c:v>
                </c:pt>
                <c:pt idx="178">
                  <c:v>-1.0873815276178174</c:v>
                </c:pt>
                <c:pt idx="179">
                  <c:v>-1.0865661856626749</c:v>
                </c:pt>
                <c:pt idx="180">
                  <c:v>-1.0856761596936277</c:v>
                </c:pt>
                <c:pt idx="181">
                  <c:v>-1.0847117208212078</c:v>
                </c:pt>
                <c:pt idx="182">
                  <c:v>-1.0836731628228384</c:v>
                </c:pt>
                <c:pt idx="183">
                  <c:v>-1.0825608020533461</c:v>
                </c:pt>
                <c:pt idx="184">
                  <c:v>0.85976364855277243</c:v>
                </c:pt>
                <c:pt idx="185">
                  <c:v>0.86031982893751846</c:v>
                </c:pt>
                <c:pt idx="186">
                  <c:v>0.86083910793670326</c:v>
                </c:pt>
                <c:pt idx="187">
                  <c:v>0.86132132737291323</c:v>
                </c:pt>
                <c:pt idx="188">
                  <c:v>0.86176634035743704</c:v>
                </c:pt>
                <c:pt idx="189">
                  <c:v>0.86217401133500804</c:v>
                </c:pt>
                <c:pt idx="190">
                  <c:v>0.86254421612509791</c:v>
                </c:pt>
                <c:pt idx="191">
                  <c:v>0.86287684195974057</c:v>
                </c:pt>
                <c:pt idx="192">
                  <c:v>0.86317178751788548</c:v>
                </c:pt>
                <c:pt idx="193">
                  <c:v>0.86342896295625771</c:v>
                </c:pt>
                <c:pt idx="194">
                  <c:v>0.86364828993672815</c:v>
                </c:pt>
                <c:pt idx="195">
                  <c:v>0.86382970165017303</c:v>
                </c:pt>
                <c:pt idx="196">
                  <c:v>0.86397314283682758</c:v>
                </c:pt>
                <c:pt idx="197">
                  <c:v>0.86407856980311659</c:v>
                </c:pt>
                <c:pt idx="198">
                  <c:v>0.86414595043496512</c:v>
                </c:pt>
                <c:pt idx="199">
                  <c:v>0.86417526420757951</c:v>
                </c:pt>
                <c:pt idx="200">
                  <c:v>0.8641665021917011</c:v>
                </c:pt>
                <c:pt idx="201">
                  <c:v>0.8641196670563247</c:v>
                </c:pt>
                <c:pt idx="202">
                  <c:v>0.86403477306788634</c:v>
                </c:pt>
                <c:pt idx="203">
                  <c:v>0.86391184608591676</c:v>
                </c:pt>
                <c:pt idx="204">
                  <c:v>0.86375092355516592</c:v>
                </c:pt>
                <c:pt idx="205">
                  <c:v>0.86355205449419548</c:v>
                </c:pt>
                <c:pt idx="206">
                  <c:v>0.86331529948044816</c:v>
                </c:pt>
                <c:pt idx="207">
                  <c:v>0.86304073063179398</c:v>
                </c:pt>
                <c:pt idx="208">
                  <c:v>0.86272843158456514</c:v>
                </c:pt>
                <c:pt idx="209">
                  <c:v>0.86237849746807549</c:v>
                </c:pt>
                <c:pt idx="210">
                  <c:v>0.86199103487564777</c:v>
                </c:pt>
                <c:pt idx="211">
                  <c:v>0.8615661618321403</c:v>
                </c:pt>
                <c:pt idx="212">
                  <c:v>0.86110400775799867</c:v>
                </c:pt>
                <c:pt idx="213">
                  <c:v>0.86060471342983058</c:v>
                </c:pt>
                <c:pt idx="214">
                  <c:v>0.86006843093752483</c:v>
                </c:pt>
                <c:pt idx="215">
                  <c:v>0.85949532363792402</c:v>
                </c:pt>
                <c:pt idx="216">
                  <c:v>0.85888556610506372</c:v>
                </c:pt>
                <c:pt idx="217">
                  <c:v>0.8582393440769942</c:v>
                </c:pt>
                <c:pt idx="218">
                  <c:v>0.8575568543992067</c:v>
                </c:pt>
                <c:pt idx="219">
                  <c:v>0.85683830496466762</c:v>
                </c:pt>
                <c:pt idx="220">
                  <c:v>0.85608391465049549</c:v>
                </c:pt>
                <c:pt idx="221">
                  <c:v>0.85529391325128856</c:v>
                </c:pt>
                <c:pt idx="222">
                  <c:v>0.85446854140912532</c:v>
                </c:pt>
                <c:pt idx="223">
                  <c:v>0.85360805054026445</c:v>
                </c:pt>
                <c:pt idx="224">
                  <c:v>0.85271270275856059</c:v>
                </c:pt>
                <c:pt idx="225">
                  <c:v>0.85178277079562159</c:v>
                </c:pt>
                <c:pt idx="226">
                  <c:v>0.85081853791773177</c:v>
                </c:pt>
                <c:pt idx="227">
                  <c:v>0.84982029783956625</c:v>
                </c:pt>
                <c:pt idx="228">
                  <c:v>0.84878835463472313</c:v>
                </c:pt>
                <c:pt idx="229">
                  <c:v>0.8477230226430994</c:v>
                </c:pt>
                <c:pt idx="230">
                  <c:v>0.84662462637513947</c:v>
                </c:pt>
                <c:pt idx="231">
                  <c:v>0.84549350041298732</c:v>
                </c:pt>
                <c:pt idx="232">
                  <c:v>0.8443299893085684</c:v>
                </c:pt>
                <c:pt idx="233">
                  <c:v>0.8431344474786362</c:v>
                </c:pt>
                <c:pt idx="234">
                  <c:v>0.84190723909681331</c:v>
                </c:pt>
                <c:pt idx="235">
                  <c:v>0.84064873798266193</c:v>
                </c:pt>
                <c:pt idx="236">
                  <c:v>0.83935932748781161</c:v>
                </c:pt>
                <c:pt idx="237">
                  <c:v>0.838039400379191</c:v>
                </c:pt>
                <c:pt idx="238">
                  <c:v>0.83668935871938344</c:v>
                </c:pt>
                <c:pt idx="239">
                  <c:v>0.83530961374415602</c:v>
                </c:pt>
                <c:pt idx="240">
                  <c:v>0.83390058573719517</c:v>
                </c:pt>
                <c:pt idx="241">
                  <c:v>0.83246270390208044</c:v>
                </c:pt>
                <c:pt idx="242">
                  <c:v>0.83099640623154836</c:v>
                </c:pt>
                <c:pt idx="243">
                  <c:v>0.82950213937407369</c:v>
                </c:pt>
                <c:pt idx="244">
                  <c:v>0.82798035849781659</c:v>
                </c:pt>
                <c:pt idx="245">
                  <c:v>0.82643152715197354</c:v>
                </c:pt>
                <c:pt idx="246">
                  <c:v>0.82485611712557616</c:v>
                </c:pt>
                <c:pt idx="247">
                  <c:v>0.8232546083037805</c:v>
                </c:pt>
                <c:pt idx="248">
                  <c:v>0.82162748852168721</c:v>
                </c:pt>
                <c:pt idx="249">
                  <c:v>0.81997525341574451</c:v>
                </c:pt>
                <c:pt idx="250">
                  <c:v>0.81829840627277095</c:v>
                </c:pt>
                <c:pt idx="251">
                  <c:v>0.81659745787665083</c:v>
                </c:pt>
                <c:pt idx="252">
                  <c:v>0.81487292635274244</c:v>
                </c:pt>
                <c:pt idx="253">
                  <c:v>0.81312533701005429</c:v>
                </c:pt>
                <c:pt idx="254">
                  <c:v>0.81135522218122891</c:v>
                </c:pt>
                <c:pt idx="255">
                  <c:v>0.80956312106039152</c:v>
                </c:pt>
                <c:pt idx="256">
                  <c:v>0.80774957953890325</c:v>
                </c:pt>
                <c:pt idx="257">
                  <c:v>0.8059151500390801</c:v>
                </c:pt>
                <c:pt idx="258">
                  <c:v>0.80406039134591789</c:v>
                </c:pt>
                <c:pt idx="259">
                  <c:v>0.80218586843688233</c:v>
                </c:pt>
                <c:pt idx="260">
                  <c:v>0.80029215230981043</c:v>
                </c:pt>
                <c:pt idx="261">
                  <c:v>0.79837981980897865</c:v>
                </c:pt>
                <c:pt idx="262">
                  <c:v>0.79644945344939333</c:v>
                </c:pt>
                <c:pt idx="263">
                  <c:v>0.79450164123934619</c:v>
                </c:pt>
                <c:pt idx="264">
                  <c:v>0.79253697650130561</c:v>
                </c:pt>
                <c:pt idx="265">
                  <c:v>0.79055605769118331</c:v>
                </c:pt>
                <c:pt idx="266">
                  <c:v>0.78855948821603816</c:v>
                </c:pt>
                <c:pt idx="267">
                  <c:v>0.78654787625027345</c:v>
                </c:pt>
                <c:pt idx="268">
                  <c:v>0.78452183455038105</c:v>
                </c:pt>
                <c:pt idx="269">
                  <c:v>0.7824819802682893</c:v>
                </c:pt>
                <c:pt idx="270">
                  <c:v>0.78042893476337305</c:v>
                </c:pt>
                <c:pt idx="271">
                  <c:v>0.77836332341318137</c:v>
                </c:pt>
                <c:pt idx="272">
                  <c:v>0.77628577542294186</c:v>
                </c:pt>
                <c:pt idx="273">
                  <c:v>0.77419692363389747</c:v>
                </c:pt>
                <c:pt idx="274">
                  <c:v>0.77209740433053886</c:v>
                </c:pt>
                <c:pt idx="275">
                  <c:v>0.65151040670820171</c:v>
                </c:pt>
                <c:pt idx="276">
                  <c:v>-1.4554178108984352</c:v>
                </c:pt>
              </c:numCache>
            </c:numRef>
          </c:xVal>
          <c:yVal>
            <c:numRef>
              <c:f>'L - U Axis - Bu,w'!$F$5:$F$281</c:f>
              <c:numCache>
                <c:formatCode>General</c:formatCode>
                <c:ptCount val="277"/>
                <c:pt idx="0">
                  <c:v>-2.4523315636691323</c:v>
                </c:pt>
                <c:pt idx="1">
                  <c:v>-3.5057956724724511</c:v>
                </c:pt>
                <c:pt idx="2">
                  <c:v>-3.385208674850114</c:v>
                </c:pt>
                <c:pt idx="3">
                  <c:v>-3.3830991275663593</c:v>
                </c:pt>
                <c:pt idx="4">
                  <c:v>-3.3809801948907463</c:v>
                </c:pt>
                <c:pt idx="5">
                  <c:v>-3.3788525222706953</c:v>
                </c:pt>
                <c:pt idx="6">
                  <c:v>-3.3767167578158972</c:v>
                </c:pt>
                <c:pt idx="7">
                  <c:v>-3.3745735521008946</c:v>
                </c:pt>
                <c:pt idx="8">
                  <c:v>-3.37242355796691</c:v>
                </c:pt>
                <c:pt idx="9">
                  <c:v>-3.3702674303229836</c:v>
                </c:pt>
                <c:pt idx="10">
                  <c:v>-3.3681058259464836</c:v>
                </c:pt>
                <c:pt idx="11">
                  <c:v>-3.3659394032830425</c:v>
                </c:pt>
                <c:pt idx="12">
                  <c:v>-3.3637688222459898</c:v>
                </c:pt>
                <c:pt idx="13">
                  <c:v>-3.3615947440153366</c:v>
                </c:pt>
                <c:pt idx="14">
                  <c:v>-3.3594178308363736</c:v>
                </c:pt>
                <c:pt idx="15">
                  <c:v>-3.3572387458179418</c:v>
                </c:pt>
                <c:pt idx="16">
                  <c:v>-3.3550581527304484</c:v>
                </c:pt>
                <c:pt idx="17">
                  <c:v>-3.3528767158036712</c:v>
                </c:pt>
                <c:pt idx="18">
                  <c:v>-3.3506950995244291</c:v>
                </c:pt>
                <c:pt idx="19">
                  <c:v>-3.3485139684341765</c:v>
                </c:pt>
                <c:pt idx="20">
                  <c:v>-3.3463339869265711</c:v>
                </c:pt>
                <c:pt idx="21">
                  <c:v>-3.3441558190450991</c:v>
                </c:pt>
                <c:pt idx="22">
                  <c:v>-3.3419801282807962</c:v>
                </c:pt>
                <c:pt idx="23">
                  <c:v>-3.3398075773701472</c:v>
                </c:pt>
                <c:pt idx="24">
                  <c:v>-3.3376388280932043</c:v>
                </c:pt>
                <c:pt idx="25">
                  <c:v>-3.3354745410720072</c:v>
                </c:pt>
                <c:pt idx="26">
                  <c:v>-3.3333153755693488</c:v>
                </c:pt>
                <c:pt idx="27">
                  <c:v>-3.3311619892879554</c:v>
                </c:pt>
                <c:pt idx="28">
                  <c:v>-3.3290150381701507</c:v>
                </c:pt>
                <c:pt idx="29">
                  <c:v>-3.3268751761980426</c:v>
                </c:pt>
                <c:pt idx="30">
                  <c:v>-3.3247430551943169</c:v>
                </c:pt>
                <c:pt idx="31">
                  <c:v>-3.3226193246236857</c:v>
                </c:pt>
                <c:pt idx="32">
                  <c:v>-3.3205046313950541</c:v>
                </c:pt>
                <c:pt idx="33">
                  <c:v>-3.318399619664465</c:v>
                </c:pt>
                <c:pt idx="34">
                  <c:v>-3.316304930638883</c:v>
                </c:pt>
                <c:pt idx="35">
                  <c:v>-3.3142212023808773</c:v>
                </c:pt>
                <c:pt idx="36">
                  <c:v>-3.3121490696142599</c:v>
                </c:pt>
                <c:pt idx="37">
                  <c:v>-3.3100891635307468</c:v>
                </c:pt>
                <c:pt idx="38">
                  <c:v>-3.3080421115976835</c:v>
                </c:pt>
                <c:pt idx="39">
                  <c:v>-3.3060085373669201</c:v>
                </c:pt>
                <c:pt idx="40">
                  <c:v>-3.3039890602848669</c:v>
                </c:pt>
                <c:pt idx="41">
                  <c:v>-3.3019842955038068</c:v>
                </c:pt>
                <c:pt idx="42">
                  <c:v>-3.299994853694511</c:v>
                </c:pt>
                <c:pt idx="43">
                  <c:v>-3.2980213408602284</c:v>
                </c:pt>
                <c:pt idx="44">
                  <c:v>-3.2960643581520856</c:v>
                </c:pt>
                <c:pt idx="45">
                  <c:v>-3.2941245016859737</c:v>
                </c:pt>
                <c:pt idx="46">
                  <c:v>-3.2922023623609631</c:v>
                </c:pt>
                <c:pt idx="47">
                  <c:v>-3.2902985256793129</c:v>
                </c:pt>
                <c:pt idx="48">
                  <c:v>-3.2884135715681189</c:v>
                </c:pt>
                <c:pt idx="49">
                  <c:v>-3.2865480742026643</c:v>
                </c:pt>
                <c:pt idx="50">
                  <c:v>-3.2847026018315173</c:v>
                </c:pt>
                <c:pt idx="51">
                  <c:v>-3.2828777166034397</c:v>
                </c:pt>
                <c:pt idx="52">
                  <c:v>-3.2810739743961497</c:v>
                </c:pt>
                <c:pt idx="53">
                  <c:v>-3.2792919246469978</c:v>
                </c:pt>
                <c:pt idx="54">
                  <c:v>-3.2775321101856001</c:v>
                </c:pt>
                <c:pt idx="55">
                  <c:v>-3.2757950670684894</c:v>
                </c:pt>
                <c:pt idx="56">
                  <c:v>-3.2740813244158264</c:v>
                </c:pt>
                <c:pt idx="57">
                  <c:v>-3.2723914042502238</c:v>
                </c:pt>
                <c:pt idx="58">
                  <c:v>-3.2707258213377357</c:v>
                </c:pt>
                <c:pt idx="59">
                  <c:v>-3.2690850830310509</c:v>
                </c:pt>
                <c:pt idx="60">
                  <c:v>-3.2674696891149533</c:v>
                </c:pt>
                <c:pt idx="61">
                  <c:v>-3.2658801316540771</c:v>
                </c:pt>
                <c:pt idx="62">
                  <c:v>-3.2643168948430246</c:v>
                </c:pt>
                <c:pt idx="63">
                  <c:v>-3.2627804548588704</c:v>
                </c:pt>
                <c:pt idx="64">
                  <c:v>-3.2612712797161181</c:v>
                </c:pt>
                <c:pt idx="65">
                  <c:v>-3.2597898291241361</c:v>
                </c:pt>
                <c:pt idx="66">
                  <c:v>-3.2583365543471254</c:v>
                </c:pt>
                <c:pt idx="67">
                  <c:v>-3.256911898066662</c:v>
                </c:pt>
                <c:pt idx="68">
                  <c:v>-3.2555162942468492</c:v>
                </c:pt>
                <c:pt idx="69">
                  <c:v>-3.2541501680021305</c:v>
                </c:pt>
                <c:pt idx="70">
                  <c:v>-3.2528139354677936</c:v>
                </c:pt>
                <c:pt idx="71">
                  <c:v>-3.2515080036732136</c:v>
                </c:pt>
                <c:pt idx="72">
                  <c:v>-3.2502327704178642</c:v>
                </c:pt>
                <c:pt idx="73">
                  <c:v>-3.2489886241501509</c:v>
                </c:pt>
                <c:pt idx="74">
                  <c:v>-3.247775943849077</c:v>
                </c:pt>
                <c:pt idx="75">
                  <c:v>-3.246595098908811</c:v>
                </c:pt>
                <c:pt idx="76">
                  <c:v>-3.2454464490261605</c:v>
                </c:pt>
                <c:pt idx="77">
                  <c:v>-3.2443303440910065</c:v>
                </c:pt>
                <c:pt idx="78">
                  <c:v>-3.2432471240797249</c:v>
                </c:pt>
                <c:pt idx="79">
                  <c:v>-3.2421971189516245</c:v>
                </c:pt>
                <c:pt idx="80">
                  <c:v>-3.241180648548438</c:v>
                </c:pt>
                <c:pt idx="81">
                  <c:v>-3.240198022496898</c:v>
                </c:pt>
                <c:pt idx="82">
                  <c:v>-3.2392495401144181</c:v>
                </c:pt>
                <c:pt idx="83">
                  <c:v>-3.2383354903179207</c:v>
                </c:pt>
                <c:pt idx="84">
                  <c:v>-3.2374561515358282</c:v>
                </c:pt>
                <c:pt idx="85">
                  <c:v>-3.2366117916232517</c:v>
                </c:pt>
                <c:pt idx="86">
                  <c:v>-3.2358026677804004</c:v>
                </c:pt>
                <c:pt idx="87">
                  <c:v>-3.2350290264742343</c:v>
                </c:pt>
                <c:pt idx="88">
                  <c:v>-3.2342911033633905</c:v>
                </c:pt>
                <c:pt idx="89">
                  <c:v>-3.2335891232263974</c:v>
                </c:pt>
                <c:pt idx="90">
                  <c:v>-3.232923299893204</c:v>
                </c:pt>
                <c:pt idx="91">
                  <c:v>-3.2322938361800473</c:v>
                </c:pt>
                <c:pt idx="92">
                  <c:v>-3.231700923827673</c:v>
                </c:pt>
                <c:pt idx="93">
                  <c:v>-2.342840582024873</c:v>
                </c:pt>
                <c:pt idx="94">
                  <c:v>-2.3416547573201245</c:v>
                </c:pt>
                <c:pt idx="95">
                  <c:v>-2.3403958298938115</c:v>
                </c:pt>
                <c:pt idx="96">
                  <c:v>-2.3390641832274244</c:v>
                </c:pt>
                <c:pt idx="97">
                  <c:v>-2.3376602229534371</c:v>
                </c:pt>
                <c:pt idx="98">
                  <c:v>-2.3361843767317501</c:v>
                </c:pt>
                <c:pt idx="99">
                  <c:v>-2.3346370941194188</c:v>
                </c:pt>
                <c:pt idx="100">
                  <c:v>-2.3330188464337156</c:v>
                </c:pt>
                <c:pt idx="101">
                  <c:v>-2.3313301266085631</c:v>
                </c:pt>
                <c:pt idx="102">
                  <c:v>-2.3295714490443777</c:v>
                </c:pt>
                <c:pt idx="103">
                  <c:v>-2.3277433494513828</c:v>
                </c:pt>
                <c:pt idx="104">
                  <c:v>-2.325846384686423</c:v>
                </c:pt>
                <c:pt idx="105">
                  <c:v>-2.3238811325833431</c:v>
                </c:pt>
                <c:pt idx="106">
                  <c:v>-2.3218481917769704</c:v>
                </c:pt>
                <c:pt idx="107">
                  <c:v>-2.3197481815207688</c:v>
                </c:pt>
                <c:pt idx="108">
                  <c:v>-2.3175817414982056</c:v>
                </c:pt>
                <c:pt idx="109">
                  <c:v>-2.3153495316278985</c:v>
                </c:pt>
                <c:pt idx="110">
                  <c:v>-2.313052231862597</c:v>
                </c:pt>
                <c:pt idx="111">
                  <c:v>-2.3106905419820651</c:v>
                </c:pt>
                <c:pt idx="112">
                  <c:v>-2.3082651813799178</c:v>
                </c:pt>
                <c:pt idx="113">
                  <c:v>-2.3057768888444898</c:v>
                </c:pt>
                <c:pt idx="114">
                  <c:v>-2.3032264223337924</c:v>
                </c:pt>
                <c:pt idx="115">
                  <c:v>-2.3006145587446318</c:v>
                </c:pt>
                <c:pt idx="116">
                  <c:v>-2.297942093675958</c:v>
                </c:pt>
                <c:pt idx="117">
                  <c:v>-2.2952098411865198</c:v>
                </c:pt>
                <c:pt idx="118">
                  <c:v>-2.2924186335468946</c:v>
                </c:pt>
                <c:pt idx="119">
                  <c:v>-2.2895693209859678</c:v>
                </c:pt>
                <c:pt idx="120">
                  <c:v>-2.2866627714319474</c:v>
                </c:pt>
                <c:pt idx="121">
                  <c:v>-2.2836998702479829</c:v>
                </c:pt>
                <c:pt idx="122">
                  <c:v>-2.2806815199624784</c:v>
                </c:pt>
                <c:pt idx="123">
                  <c:v>-2.27760863999417</c:v>
                </c:pt>
                <c:pt idx="124">
                  <c:v>-2.274482166372064</c:v>
                </c:pt>
                <c:pt idx="125">
                  <c:v>-2.2713030514503121</c:v>
                </c:pt>
                <c:pt idx="126">
                  <c:v>-2.2680722636181163</c:v>
                </c:pt>
                <c:pt idx="127">
                  <c:v>-2.2647907870047477</c:v>
                </c:pt>
                <c:pt idx="128">
                  <c:v>-2.2614596211797711</c:v>
                </c:pt>
                <c:pt idx="129">
                  <c:v>-2.2580797808485662</c:v>
                </c:pt>
                <c:pt idx="130">
                  <c:v>-2.2546522955432398</c:v>
                </c:pt>
                <c:pt idx="131">
                  <c:v>-2.2511782093090185</c:v>
                </c:pt>
                <c:pt idx="132">
                  <c:v>-2.247658580386223</c:v>
                </c:pt>
                <c:pt idx="133">
                  <c:v>-2.2440944808879189</c:v>
                </c:pt>
                <c:pt idx="134">
                  <c:v>-2.2404869964733396</c:v>
                </c:pt>
                <c:pt idx="135">
                  <c:v>-2.2368372260171845</c:v>
                </c:pt>
                <c:pt idx="136">
                  <c:v>-2.2331462812748901</c:v>
                </c:pt>
                <c:pt idx="137">
                  <c:v>-2.2294152865439805</c:v>
                </c:pt>
                <c:pt idx="138">
                  <c:v>-2.2256453783215933</c:v>
                </c:pt>
                <c:pt idx="139">
                  <c:v>-2.2218377049582929</c:v>
                </c:pt>
                <c:pt idx="140">
                  <c:v>-2.2179934263082721</c:v>
                </c:pt>
                <c:pt idx="141">
                  <c:v>-2.2141137133760473</c:v>
                </c:pt>
                <c:pt idx="142">
                  <c:v>-2.2101997479597615</c:v>
                </c:pt>
                <c:pt idx="143">
                  <c:v>-2.2062527222911967</c:v>
                </c:pt>
                <c:pt idx="144">
                  <c:v>-2.202273838672606</c:v>
                </c:pt>
                <c:pt idx="145">
                  <c:v>-2.1982643091104848</c:v>
                </c:pt>
                <c:pt idx="146">
                  <c:v>-2.1942253549463788</c:v>
                </c:pt>
                <c:pt idx="147">
                  <c:v>-2.1901582064848517</c:v>
                </c:pt>
                <c:pt idx="148">
                  <c:v>-2.1860641026187255</c:v>
                </c:pt>
                <c:pt idx="149">
                  <c:v>-2.1819442904516979</c:v>
                </c:pt>
                <c:pt idx="150">
                  <c:v>-2.1778000249184641</c:v>
                </c:pt>
                <c:pt idx="151">
                  <c:v>-2.1736325684024522</c:v>
                </c:pt>
                <c:pt idx="152">
                  <c:v>-2.1694431903512887</c:v>
                </c:pt>
                <c:pt idx="153">
                  <c:v>-2.1652331668901104</c:v>
                </c:pt>
                <c:pt idx="154">
                  <c:v>-2.1610037804328468</c:v>
                </c:pt>
                <c:pt idx="155">
                  <c:v>-2.1567563192915848</c:v>
                </c:pt>
                <c:pt idx="156">
                  <c:v>-2.1524920772841338</c:v>
                </c:pt>
                <c:pt idx="157">
                  <c:v>-2.1482123533399173</c:v>
                </c:pt>
                <c:pt idx="158">
                  <c:v>-2.1439184511043079</c:v>
                </c:pt>
                <c:pt idx="159">
                  <c:v>-2.139611678541522</c:v>
                </c:pt>
                <c:pt idx="160">
                  <c:v>-2.1352933475362041</c:v>
                </c:pt>
                <c:pt idx="161">
                  <c:v>-2.1309647734938095</c:v>
                </c:pt>
                <c:pt idx="162">
                  <c:v>-2.1266272749399246</c:v>
                </c:pt>
                <c:pt idx="163">
                  <c:v>-2.1222821731186263</c:v>
                </c:pt>
                <c:pt idx="164">
                  <c:v>-2.1179307915900218</c:v>
                </c:pt>
                <c:pt idx="165">
                  <c:v>-2.1135744558270768</c:v>
                </c:pt>
                <c:pt idx="166">
                  <c:v>-2.1092144928118666</c:v>
                </c:pt>
                <c:pt idx="167">
                  <c:v>-2.1048522306313604</c:v>
                </c:pt>
                <c:pt idx="168">
                  <c:v>-2.1004889980728771</c:v>
                </c:pt>
                <c:pt idx="169">
                  <c:v>-2.0961261242193219</c:v>
                </c:pt>
                <c:pt idx="170">
                  <c:v>-2.0917649380443346</c:v>
                </c:pt>
                <c:pt idx="171">
                  <c:v>-2.0874067680074719</c:v>
                </c:pt>
                <c:pt idx="172">
                  <c:v>-2.0830529416495445</c:v>
                </c:pt>
                <c:pt idx="173">
                  <c:v>-2.078704785188239</c:v>
                </c:pt>
                <c:pt idx="174">
                  <c:v>-2.074363623114134</c:v>
                </c:pt>
                <c:pt idx="175">
                  <c:v>-2.0700307777872515</c:v>
                </c:pt>
                <c:pt idx="176">
                  <c:v>-2.0657075690342519</c:v>
                </c:pt>
                <c:pt idx="177">
                  <c:v>-2.0613953137463996</c:v>
                </c:pt>
                <c:pt idx="178">
                  <c:v>-2.0570953254784299</c:v>
                </c:pt>
                <c:pt idx="179">
                  <c:v>-2.0528089140484247</c:v>
                </c:pt>
                <c:pt idx="180">
                  <c:v>-2.0485373851388284</c:v>
                </c:pt>
                <c:pt idx="181">
                  <c:v>-2.0442820398987265</c:v>
                </c:pt>
                <c:pt idx="182">
                  <c:v>-2.0400441745475009</c:v>
                </c:pt>
                <c:pt idx="183">
                  <c:v>-2.0358250799799911</c:v>
                </c:pt>
                <c:pt idx="184">
                  <c:v>5.0788077797379048</c:v>
                </c:pt>
                <c:pt idx="185">
                  <c:v>5.0809173270216599</c:v>
                </c:pt>
                <c:pt idx="186">
                  <c:v>5.0830362596972716</c:v>
                </c:pt>
                <c:pt idx="187">
                  <c:v>5.0851639323173226</c:v>
                </c:pt>
                <c:pt idx="188">
                  <c:v>5.0872996967721216</c:v>
                </c:pt>
                <c:pt idx="189">
                  <c:v>5.0894429024871242</c:v>
                </c:pt>
                <c:pt idx="190">
                  <c:v>5.0915928966211084</c:v>
                </c:pt>
                <c:pt idx="191">
                  <c:v>5.0937490242650343</c:v>
                </c:pt>
                <c:pt idx="192">
                  <c:v>5.0959106286415343</c:v>
                </c:pt>
                <c:pt idx="193">
                  <c:v>5.0980770513049753</c:v>
                </c:pt>
                <c:pt idx="194">
                  <c:v>5.100247632342028</c:v>
                </c:pt>
                <c:pt idx="195">
                  <c:v>5.1024217105726803</c:v>
                </c:pt>
                <c:pt idx="196">
                  <c:v>5.1045986237516452</c:v>
                </c:pt>
                <c:pt idx="197">
                  <c:v>5.1067777087700756</c:v>
                </c:pt>
                <c:pt idx="198">
                  <c:v>5.1089583018575695</c:v>
                </c:pt>
                <c:pt idx="199">
                  <c:v>5.1111397387843471</c:v>
                </c:pt>
                <c:pt idx="200">
                  <c:v>5.1133213550635883</c:v>
                </c:pt>
                <c:pt idx="201">
                  <c:v>5.1155024861538427</c:v>
                </c:pt>
                <c:pt idx="202">
                  <c:v>5.1176824676614476</c:v>
                </c:pt>
                <c:pt idx="203">
                  <c:v>5.1198606355429197</c:v>
                </c:pt>
                <c:pt idx="204">
                  <c:v>5.1220363263072217</c:v>
                </c:pt>
                <c:pt idx="205">
                  <c:v>5.1242088772178711</c:v>
                </c:pt>
                <c:pt idx="206">
                  <c:v>5.1263776264948131</c:v>
                </c:pt>
                <c:pt idx="207">
                  <c:v>5.1285419135160106</c:v>
                </c:pt>
                <c:pt idx="208">
                  <c:v>5.1307010790186709</c:v>
                </c:pt>
                <c:pt idx="209">
                  <c:v>5.1328544653000625</c:v>
                </c:pt>
                <c:pt idx="210">
                  <c:v>5.1350014164178681</c:v>
                </c:pt>
                <c:pt idx="211">
                  <c:v>5.1371412783899757</c:v>
                </c:pt>
                <c:pt idx="212">
                  <c:v>5.1392733993937014</c:v>
                </c:pt>
                <c:pt idx="213">
                  <c:v>5.1413971299643322</c:v>
                </c:pt>
                <c:pt idx="214">
                  <c:v>5.1435118231929637</c:v>
                </c:pt>
                <c:pt idx="215">
                  <c:v>5.1456168349235529</c:v>
                </c:pt>
                <c:pt idx="216">
                  <c:v>5.1477115239491349</c:v>
                </c:pt>
                <c:pt idx="217">
                  <c:v>5.1497952522071406</c:v>
                </c:pt>
                <c:pt idx="218">
                  <c:v>5.1518673849737571</c:v>
                </c:pt>
                <c:pt idx="219">
                  <c:v>5.1539272910572711</c:v>
                </c:pt>
                <c:pt idx="220">
                  <c:v>5.1559743429903344</c:v>
                </c:pt>
                <c:pt idx="221">
                  <c:v>5.1580079172210977</c:v>
                </c:pt>
                <c:pt idx="222">
                  <c:v>5.1600273943031514</c:v>
                </c:pt>
                <c:pt idx="223">
                  <c:v>5.1620321590842115</c:v>
                </c:pt>
                <c:pt idx="224">
                  <c:v>5.1640216008935065</c:v>
                </c:pt>
                <c:pt idx="225">
                  <c:v>5.1659951137277895</c:v>
                </c:pt>
                <c:pt idx="226">
                  <c:v>5.1679520964359318</c:v>
                </c:pt>
                <c:pt idx="227">
                  <c:v>5.1698919529020451</c:v>
                </c:pt>
                <c:pt idx="228">
                  <c:v>5.1718140922270557</c:v>
                </c:pt>
                <c:pt idx="229">
                  <c:v>5.1737179289087045</c:v>
                </c:pt>
                <c:pt idx="230">
                  <c:v>5.1756028830198986</c:v>
                </c:pt>
                <c:pt idx="231">
                  <c:v>5.1774683803853545</c:v>
                </c:pt>
                <c:pt idx="232">
                  <c:v>5.1793138527565015</c:v>
                </c:pt>
                <c:pt idx="233">
                  <c:v>5.181138737984579</c:v>
                </c:pt>
                <c:pt idx="234">
                  <c:v>5.1829424801918682</c:v>
                </c:pt>
                <c:pt idx="235">
                  <c:v>5.184724529941021</c:v>
                </c:pt>
                <c:pt idx="236">
                  <c:v>5.1864843444024178</c:v>
                </c:pt>
                <c:pt idx="237">
                  <c:v>5.188221387519528</c:v>
                </c:pt>
                <c:pt idx="238">
                  <c:v>5.1899351301721923</c:v>
                </c:pt>
                <c:pt idx="239">
                  <c:v>5.1916250503377945</c:v>
                </c:pt>
                <c:pt idx="240">
                  <c:v>5.1932906332502835</c:v>
                </c:pt>
                <c:pt idx="241">
                  <c:v>5.1949313715569669</c:v>
                </c:pt>
                <c:pt idx="242">
                  <c:v>5.196546765473065</c:v>
                </c:pt>
                <c:pt idx="243">
                  <c:v>5.1981363229339408</c:v>
                </c:pt>
                <c:pt idx="244">
                  <c:v>5.1996995597449942</c:v>
                </c:pt>
                <c:pt idx="245">
                  <c:v>5.201235999729148</c:v>
                </c:pt>
                <c:pt idx="246">
                  <c:v>5.2027451748719002</c:v>
                </c:pt>
                <c:pt idx="247">
                  <c:v>5.2042266254638827</c:v>
                </c:pt>
                <c:pt idx="248">
                  <c:v>5.2056799002408924</c:v>
                </c:pt>
                <c:pt idx="249">
                  <c:v>5.2071045565213563</c:v>
                </c:pt>
                <c:pt idx="250">
                  <c:v>5.2085001603411687</c:v>
                </c:pt>
                <c:pt idx="251">
                  <c:v>5.2098662865858882</c:v>
                </c:pt>
                <c:pt idx="252">
                  <c:v>5.2112025191202243</c:v>
                </c:pt>
                <c:pt idx="253">
                  <c:v>5.2125084509148047</c:v>
                </c:pt>
                <c:pt idx="254">
                  <c:v>5.2137836841701537</c:v>
                </c:pt>
                <c:pt idx="255">
                  <c:v>5.215027830437867</c:v>
                </c:pt>
                <c:pt idx="256">
                  <c:v>5.2162405107389418</c:v>
                </c:pt>
                <c:pt idx="257">
                  <c:v>5.2174213556792068</c:v>
                </c:pt>
                <c:pt idx="258">
                  <c:v>5.2185700055618582</c:v>
                </c:pt>
                <c:pt idx="259">
                  <c:v>5.2196861104970109</c:v>
                </c:pt>
                <c:pt idx="260">
                  <c:v>5.2207693305082934</c:v>
                </c:pt>
                <c:pt idx="261">
                  <c:v>5.2218193356363933</c:v>
                </c:pt>
                <c:pt idx="262">
                  <c:v>5.2228358060395799</c:v>
                </c:pt>
                <c:pt idx="263">
                  <c:v>5.2238184320911207</c:v>
                </c:pt>
                <c:pt idx="264">
                  <c:v>5.2247669144735998</c:v>
                </c:pt>
                <c:pt idx="265">
                  <c:v>5.2256809642700963</c:v>
                </c:pt>
                <c:pt idx="266">
                  <c:v>5.2265603030521905</c:v>
                </c:pt>
                <c:pt idx="267">
                  <c:v>5.2274046629647666</c:v>
                </c:pt>
                <c:pt idx="268">
                  <c:v>5.2282137868076175</c:v>
                </c:pt>
                <c:pt idx="269">
                  <c:v>5.2289874281137836</c:v>
                </c:pt>
                <c:pt idx="270">
                  <c:v>5.2297253512246273</c:v>
                </c:pt>
                <c:pt idx="271">
                  <c:v>5.2304273313616205</c:v>
                </c:pt>
                <c:pt idx="272">
                  <c:v>5.2310931546948147</c:v>
                </c:pt>
                <c:pt idx="273">
                  <c:v>5.2317226184079706</c:v>
                </c:pt>
                <c:pt idx="274">
                  <c:v>5.2323155307603457</c:v>
                </c:pt>
                <c:pt idx="275">
                  <c:v>5.2652362841604488</c:v>
                </c:pt>
                <c:pt idx="276">
                  <c:v>-2.4523315636691323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BA-4FA2-9AA5-533E346BB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39664"/>
        <c:axId val="362640080"/>
      </c:scatterChart>
      <c:valAx>
        <c:axId val="36263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40080"/>
        <c:crosses val="autoZero"/>
        <c:crossBetween val="midCat"/>
      </c:valAx>
      <c:valAx>
        <c:axId val="3626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3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62442</xdr:colOff>
      <xdr:row>9</xdr:row>
      <xdr:rowOff>67204</xdr:rowOff>
    </xdr:from>
    <xdr:to>
      <xdr:col>19</xdr:col>
      <xdr:colOff>271992</xdr:colOff>
      <xdr:row>38</xdr:row>
      <xdr:rowOff>29104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2504D-3DF1-49D6-A3B9-6B0E03769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257174</xdr:colOff>
      <xdr:row>1</xdr:row>
      <xdr:rowOff>33335</xdr:rowOff>
    </xdr:from>
    <xdr:to>
      <xdr:col>23</xdr:col>
      <xdr:colOff>561974</xdr:colOff>
      <xdr:row>25</xdr:row>
      <xdr:rowOff>33335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38178-D0CB-4348-98FC-47FAAE821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886A-979E-4063-99ED-79A7870C9A3C}">
  <sheetPr codeName="Sheet12"/>
  <dimension ref="A1:B30"/>
  <sheetViews>
    <sheetView tabSelected="1" workbookViewId="0">
      <selection activeCell="B4" sqref="B4"/>
    </sheetView>
  </sheetViews>
  <sheetFormatPr defaultRowHeight="15.75" x14ac:dyDescent="0.25"/>
  <cols>
    <col min="1" max="1" width="25.85546875" style="43" customWidth="1"/>
    <col min="2" max="2" width="60.42578125" style="43" customWidth="1"/>
    <col min="3" max="16384" width="9.140625" style="43"/>
  </cols>
  <sheetData>
    <row r="1" spans="1:2" x14ac:dyDescent="0.25">
      <c r="A1" s="41" t="s">
        <v>64</v>
      </c>
      <c r="B1" s="42"/>
    </row>
    <row r="2" spans="1:2" ht="24" customHeight="1" x14ac:dyDescent="0.25">
      <c r="A2" s="44"/>
      <c r="B2" s="45"/>
    </row>
    <row r="3" spans="1:2" x14ac:dyDescent="0.25">
      <c r="A3" s="44"/>
      <c r="B3" s="45" t="s">
        <v>86</v>
      </c>
    </row>
    <row r="4" spans="1:2" x14ac:dyDescent="0.25">
      <c r="A4" s="44"/>
      <c r="B4" s="45" t="s">
        <v>65</v>
      </c>
    </row>
    <row r="5" spans="1:2" ht="24" customHeight="1" x14ac:dyDescent="0.25">
      <c r="A5" s="44"/>
      <c r="B5" s="45"/>
    </row>
    <row r="6" spans="1:2" ht="24" x14ac:dyDescent="0.25">
      <c r="A6" s="44"/>
      <c r="B6" s="45" t="s">
        <v>66</v>
      </c>
    </row>
    <row r="7" spans="1:2" ht="24" x14ac:dyDescent="0.25">
      <c r="A7" s="44"/>
      <c r="B7" s="45" t="s">
        <v>67</v>
      </c>
    </row>
    <row r="8" spans="1:2" ht="24" customHeight="1" x14ac:dyDescent="0.25">
      <c r="A8" s="44"/>
      <c r="B8" s="45"/>
    </row>
    <row r="9" spans="1:2" ht="24" x14ac:dyDescent="0.25">
      <c r="A9" s="44"/>
      <c r="B9" s="45" t="s">
        <v>68</v>
      </c>
    </row>
    <row r="10" spans="1:2" x14ac:dyDescent="0.25">
      <c r="A10" s="44"/>
      <c r="B10" s="45" t="s">
        <v>69</v>
      </c>
    </row>
    <row r="11" spans="1:2" ht="24" customHeight="1" x14ac:dyDescent="0.25">
      <c r="A11" s="44"/>
      <c r="B11" s="45"/>
    </row>
    <row r="12" spans="1:2" ht="24" x14ac:dyDescent="0.25">
      <c r="A12" s="44"/>
      <c r="B12" s="45" t="s">
        <v>70</v>
      </c>
    </row>
    <row r="13" spans="1:2" ht="24" x14ac:dyDescent="0.25">
      <c r="A13" s="44"/>
      <c r="B13" s="45" t="s">
        <v>71</v>
      </c>
    </row>
    <row r="14" spans="1:2" x14ac:dyDescent="0.25">
      <c r="A14" s="44"/>
      <c r="B14" s="45" t="s">
        <v>72</v>
      </c>
    </row>
    <row r="15" spans="1:2" ht="24" customHeight="1" x14ac:dyDescent="0.25">
      <c r="A15" s="44"/>
      <c r="B15" s="45"/>
    </row>
    <row r="16" spans="1:2" ht="24" x14ac:dyDescent="0.25">
      <c r="A16" s="44"/>
      <c r="B16" s="45" t="s">
        <v>73</v>
      </c>
    </row>
    <row r="17" spans="1:2" ht="24" x14ac:dyDescent="0.25">
      <c r="A17" s="44"/>
      <c r="B17" s="45" t="s">
        <v>74</v>
      </c>
    </row>
    <row r="18" spans="1:2" x14ac:dyDescent="0.25">
      <c r="A18" s="44"/>
      <c r="B18" s="45" t="s">
        <v>75</v>
      </c>
    </row>
    <row r="19" spans="1:2" ht="24" customHeight="1" x14ac:dyDescent="0.25">
      <c r="A19" s="44"/>
      <c r="B19" s="45"/>
    </row>
    <row r="20" spans="1:2" ht="24" x14ac:dyDescent="0.25">
      <c r="A20" s="44"/>
      <c r="B20" s="45" t="s">
        <v>76</v>
      </c>
    </row>
    <row r="21" spans="1:2" ht="24" x14ac:dyDescent="0.25">
      <c r="A21" s="44"/>
      <c r="B21" s="45" t="s">
        <v>77</v>
      </c>
    </row>
    <row r="22" spans="1:2" ht="24" x14ac:dyDescent="0.25">
      <c r="A22" s="44"/>
      <c r="B22" s="45" t="s">
        <v>78</v>
      </c>
    </row>
    <row r="23" spans="1:2" ht="24" x14ac:dyDescent="0.25">
      <c r="A23" s="44"/>
      <c r="B23" s="45" t="s">
        <v>79</v>
      </c>
    </row>
    <row r="24" spans="1:2" ht="24" x14ac:dyDescent="0.25">
      <c r="A24" s="44"/>
      <c r="B24" s="45" t="s">
        <v>80</v>
      </c>
    </row>
    <row r="25" spans="1:2" ht="24" x14ac:dyDescent="0.25">
      <c r="A25" s="44"/>
      <c r="B25" s="45" t="s">
        <v>81</v>
      </c>
    </row>
    <row r="26" spans="1:2" ht="24" x14ac:dyDescent="0.25">
      <c r="A26" s="44"/>
      <c r="B26" s="45" t="s">
        <v>82</v>
      </c>
    </row>
    <row r="27" spans="1:2" ht="24" x14ac:dyDescent="0.25">
      <c r="A27" s="44"/>
      <c r="B27" s="45" t="s">
        <v>83</v>
      </c>
    </row>
    <row r="28" spans="1:2" ht="24" x14ac:dyDescent="0.25">
      <c r="A28" s="44"/>
      <c r="B28" s="45" t="s">
        <v>84</v>
      </c>
    </row>
    <row r="29" spans="1:2" ht="24" x14ac:dyDescent="0.25">
      <c r="A29" s="44"/>
      <c r="B29" s="45" t="s">
        <v>85</v>
      </c>
    </row>
    <row r="30" spans="1:2" ht="16.5" thickBot="1" x14ac:dyDescent="0.3">
      <c r="A30" s="46"/>
      <c r="B3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3C24-781B-4CC9-8FA2-924FA84C2E99}">
  <dimension ref="A1:J31"/>
  <sheetViews>
    <sheetView zoomScale="90" zoomScaleNormal="90" workbookViewId="0">
      <selection activeCell="I20" sqref="I20"/>
    </sheetView>
  </sheetViews>
  <sheetFormatPr defaultRowHeight="15" x14ac:dyDescent="0.25"/>
  <cols>
    <col min="8" max="8" width="7.7109375" customWidth="1"/>
    <col min="9" max="9" width="12" customWidth="1"/>
    <col min="10" max="10" width="10.5703125" customWidth="1"/>
  </cols>
  <sheetData>
    <row r="1" spans="1:10" x14ac:dyDescent="0.25">
      <c r="A1" s="49" t="s">
        <v>87</v>
      </c>
      <c r="I1" s="40" t="s">
        <v>122</v>
      </c>
    </row>
    <row r="2" spans="1:10" x14ac:dyDescent="0.25">
      <c r="I2" s="2" t="s">
        <v>123</v>
      </c>
    </row>
    <row r="3" spans="1:10" x14ac:dyDescent="0.25">
      <c r="A3" s="1" t="s">
        <v>0</v>
      </c>
      <c r="B3" s="2">
        <v>8</v>
      </c>
      <c r="C3" t="s">
        <v>1</v>
      </c>
      <c r="D3" t="s">
        <v>95</v>
      </c>
    </row>
    <row r="4" spans="1:10" x14ac:dyDescent="0.25">
      <c r="A4" s="1" t="s">
        <v>2</v>
      </c>
      <c r="B4" s="2">
        <v>4</v>
      </c>
      <c r="C4" t="s">
        <v>1</v>
      </c>
      <c r="D4" t="s">
        <v>96</v>
      </c>
    </row>
    <row r="5" spans="1:10" x14ac:dyDescent="0.25">
      <c r="A5" s="1" t="s">
        <v>3</v>
      </c>
      <c r="B5" s="2">
        <v>0.25</v>
      </c>
      <c r="C5" t="s">
        <v>1</v>
      </c>
      <c r="D5" t="s">
        <v>97</v>
      </c>
    </row>
    <row r="6" spans="1:10" ht="15.75" thickBot="1" x14ac:dyDescent="0.3">
      <c r="A6" s="1" t="s">
        <v>4</v>
      </c>
      <c r="B6" s="2">
        <v>0.5</v>
      </c>
      <c r="C6" t="s">
        <v>1</v>
      </c>
      <c r="D6" t="s">
        <v>98</v>
      </c>
    </row>
    <row r="7" spans="1:10" x14ac:dyDescent="0.25">
      <c r="A7" s="1" t="s">
        <v>5</v>
      </c>
      <c r="B7" s="1">
        <f>B6-B5</f>
        <v>0.25</v>
      </c>
      <c r="C7" t="s">
        <v>1</v>
      </c>
      <c r="D7" t="s">
        <v>6</v>
      </c>
      <c r="I7" s="56" t="s">
        <v>7</v>
      </c>
      <c r="J7" t="s">
        <v>10</v>
      </c>
    </row>
    <row r="8" spans="1:10" ht="15.75" thickBot="1" x14ac:dyDescent="0.3">
      <c r="A8" s="1" t="s">
        <v>8</v>
      </c>
      <c r="B8" s="1">
        <f>IF(AND(I8&lt;&gt;0,I8&gt;0,I8*B5&lt;B5),I8*B5,0.5*B7)</f>
        <v>0.125</v>
      </c>
      <c r="C8" t="s">
        <v>1</v>
      </c>
      <c r="D8" t="s">
        <v>9</v>
      </c>
      <c r="I8" s="57">
        <v>0</v>
      </c>
      <c r="J8" t="s">
        <v>124</v>
      </c>
    </row>
    <row r="10" spans="1:10" x14ac:dyDescent="0.25">
      <c r="A10" s="48" t="s">
        <v>94</v>
      </c>
    </row>
    <row r="11" spans="1:10" x14ac:dyDescent="0.25">
      <c r="A11" s="1" t="s">
        <v>23</v>
      </c>
      <c r="B11" s="51">
        <f>'L - Geometric Axis'!H12</f>
        <v>2.94420755344757</v>
      </c>
      <c r="C11" t="s">
        <v>89</v>
      </c>
      <c r="D11" t="s">
        <v>99</v>
      </c>
    </row>
    <row r="12" spans="1:10" x14ac:dyDescent="0.25">
      <c r="A12" s="1" t="s">
        <v>90</v>
      </c>
      <c r="B12" s="51">
        <f>'L - Geometric Axis'!I12</f>
        <v>0.75817489151579698</v>
      </c>
      <c r="C12" t="s">
        <v>1</v>
      </c>
      <c r="D12" t="s">
        <v>91</v>
      </c>
    </row>
    <row r="13" spans="1:10" x14ac:dyDescent="0.25">
      <c r="A13" s="1" t="s">
        <v>92</v>
      </c>
      <c r="B13" s="51">
        <f>'L - Geometric Axis'!J12</f>
        <v>2.7490620102724668</v>
      </c>
      <c r="C13" t="s">
        <v>1</v>
      </c>
      <c r="D13" t="s">
        <v>93</v>
      </c>
    </row>
    <row r="15" spans="1:10" x14ac:dyDescent="0.25">
      <c r="A15" s="48" t="s">
        <v>100</v>
      </c>
    </row>
    <row r="16" spans="1:10" x14ac:dyDescent="0.25">
      <c r="A16" s="1" t="s">
        <v>106</v>
      </c>
      <c r="B16" s="51">
        <f>'L - Geometric Axis'!R12</f>
        <v>20.223784102665874</v>
      </c>
      <c r="C16" t="s">
        <v>113</v>
      </c>
      <c r="D16" t="s">
        <v>128</v>
      </c>
    </row>
    <row r="17" spans="1:4" x14ac:dyDescent="0.25">
      <c r="A17" s="1" t="s">
        <v>107</v>
      </c>
      <c r="B17" s="51">
        <f>'L - Geometric Axis'!S12</f>
        <v>3.6294830120396169</v>
      </c>
      <c r="C17" t="s">
        <v>113</v>
      </c>
      <c r="D17" t="s">
        <v>129</v>
      </c>
    </row>
    <row r="18" spans="1:4" x14ac:dyDescent="0.25">
      <c r="A18" s="1" t="s">
        <v>108</v>
      </c>
      <c r="B18" s="51">
        <f>'L - Geometric Axis'!T12</f>
        <v>-4.8951556273866581</v>
      </c>
      <c r="C18" t="s">
        <v>113</v>
      </c>
      <c r="D18" t="s">
        <v>130</v>
      </c>
    </row>
    <row r="19" spans="1:4" x14ac:dyDescent="0.25">
      <c r="A19" s="1" t="s">
        <v>109</v>
      </c>
      <c r="B19" s="51">
        <f>'L - Geometric Axis'!U12</f>
        <v>23.853267114705492</v>
      </c>
      <c r="C19" t="s">
        <v>113</v>
      </c>
      <c r="D19" t="s">
        <v>131</v>
      </c>
    </row>
    <row r="20" spans="1:4" x14ac:dyDescent="0.25">
      <c r="A20" s="1" t="s">
        <v>110</v>
      </c>
      <c r="B20" s="51">
        <f>'L - Geometric Axis'!V12</f>
        <v>2.6208791681961792</v>
      </c>
      <c r="C20" t="s">
        <v>1</v>
      </c>
      <c r="D20" t="s">
        <v>135</v>
      </c>
    </row>
    <row r="21" spans="1:4" x14ac:dyDescent="0.25">
      <c r="A21" s="1" t="s">
        <v>111</v>
      </c>
      <c r="B21" s="51">
        <f>'L - Geometric Axis'!W12</f>
        <v>1.1102944597160593</v>
      </c>
      <c r="C21" t="s">
        <v>1</v>
      </c>
      <c r="D21" t="s">
        <v>136</v>
      </c>
    </row>
    <row r="22" spans="1:4" x14ac:dyDescent="0.25">
      <c r="A22" s="1" t="s">
        <v>112</v>
      </c>
      <c r="B22" s="51">
        <f>'L - Geometric Axis'!X12</f>
        <v>2.8463593240420075</v>
      </c>
      <c r="C22" t="s">
        <v>1</v>
      </c>
      <c r="D22" t="s">
        <v>137</v>
      </c>
    </row>
    <row r="24" spans="1:4" x14ac:dyDescent="0.25">
      <c r="A24" s="48" t="s">
        <v>114</v>
      </c>
    </row>
    <row r="25" spans="1:4" x14ac:dyDescent="0.25">
      <c r="A25" s="52" t="s">
        <v>43</v>
      </c>
      <c r="B25" s="54">
        <f>'L - Geometric Axis'!R16</f>
        <v>0.5330195200941249</v>
      </c>
      <c r="C25" s="53" t="s">
        <v>115</v>
      </c>
    </row>
    <row r="26" spans="1:4" x14ac:dyDescent="0.25">
      <c r="A26" s="55" t="s">
        <v>116</v>
      </c>
      <c r="B26" s="54">
        <f>'L - Geometric Axis'!W16</f>
        <v>21.560182009918147</v>
      </c>
      <c r="C26" s="53" t="s">
        <v>113</v>
      </c>
      <c r="D26" t="s">
        <v>132</v>
      </c>
    </row>
    <row r="27" spans="1:4" x14ac:dyDescent="0.25">
      <c r="A27" s="55" t="s">
        <v>117</v>
      </c>
      <c r="B27" s="54">
        <f>'L - Geometric Axis'!X16</f>
        <v>2.293085104787346</v>
      </c>
      <c r="C27" s="53" t="s">
        <v>113</v>
      </c>
      <c r="D27" t="s">
        <v>133</v>
      </c>
    </row>
    <row r="28" spans="1:4" x14ac:dyDescent="0.25">
      <c r="A28" s="55" t="s">
        <v>118</v>
      </c>
      <c r="B28" s="54">
        <f>'L - Geometric Axis'!Y16</f>
        <v>0</v>
      </c>
      <c r="C28" s="53" t="s">
        <v>113</v>
      </c>
      <c r="D28" t="s">
        <v>134</v>
      </c>
    </row>
    <row r="29" spans="1:4" x14ac:dyDescent="0.25">
      <c r="A29" s="52" t="s">
        <v>119</v>
      </c>
      <c r="B29" s="54">
        <f>'L - Geometric Axis'!Z16</f>
        <v>15.269884449740966</v>
      </c>
      <c r="C29" s="53" t="s">
        <v>121</v>
      </c>
      <c r="D29" t="s">
        <v>126</v>
      </c>
    </row>
    <row r="30" spans="1:4" x14ac:dyDescent="0.25">
      <c r="A30" s="52" t="s">
        <v>120</v>
      </c>
      <c r="B30" s="54">
        <f>'L - Geometric Axis'!AA16</f>
        <v>105.26988444974097</v>
      </c>
      <c r="C30" s="53" t="s">
        <v>121</v>
      </c>
      <c r="D30" t="s">
        <v>127</v>
      </c>
    </row>
    <row r="31" spans="1:4" x14ac:dyDescent="0.25">
      <c r="A31" s="55" t="s">
        <v>138</v>
      </c>
      <c r="B31" s="51">
        <f>'L - U Axis - Bu,w'!M11</f>
        <v>5.5455330363696467</v>
      </c>
      <c r="C31" s="53" t="s">
        <v>1</v>
      </c>
      <c r="D31" t="s">
        <v>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50CE-1A2C-4954-93C9-CF64F8217636}">
  <dimension ref="A1:AA290"/>
  <sheetViews>
    <sheetView workbookViewId="0">
      <selection activeCell="F2" sqref="F2"/>
    </sheetView>
  </sheetViews>
  <sheetFormatPr defaultRowHeight="15" x14ac:dyDescent="0.25"/>
  <cols>
    <col min="18" max="18" width="9.85546875" customWidth="1"/>
    <col min="24" max="24" width="8.85546875" bestFit="1" customWidth="1"/>
    <col min="25" max="25" width="11.42578125" bestFit="1" customWidth="1"/>
    <col min="26" max="26" width="13.5703125" bestFit="1" customWidth="1"/>
    <col min="27" max="27" width="13.42578125" bestFit="1" customWidth="1"/>
  </cols>
  <sheetData>
    <row r="1" spans="1:27" x14ac:dyDescent="0.25">
      <c r="A1" t="s">
        <v>22</v>
      </c>
    </row>
    <row r="2" spans="1:27" x14ac:dyDescent="0.25">
      <c r="B2" s="1" t="s">
        <v>0</v>
      </c>
      <c r="C2" s="58">
        <f>'Single Angle'!B3</f>
        <v>8</v>
      </c>
      <c r="D2" t="s">
        <v>1</v>
      </c>
    </row>
    <row r="3" spans="1:27" x14ac:dyDescent="0.25">
      <c r="B3" s="1" t="s">
        <v>2</v>
      </c>
      <c r="C3" s="58">
        <f>'Single Angle'!B4</f>
        <v>4</v>
      </c>
      <c r="D3" t="s">
        <v>1</v>
      </c>
    </row>
    <row r="4" spans="1:27" x14ac:dyDescent="0.25">
      <c r="B4" s="1" t="s">
        <v>3</v>
      </c>
      <c r="C4" s="58">
        <f>'Single Angle'!B5</f>
        <v>0.25</v>
      </c>
      <c r="D4" t="s">
        <v>1</v>
      </c>
    </row>
    <row r="5" spans="1:27" x14ac:dyDescent="0.25">
      <c r="B5" s="1" t="s">
        <v>4</v>
      </c>
      <c r="C5" s="58">
        <f>'Single Angle'!B6</f>
        <v>0.5</v>
      </c>
      <c r="D5" t="s">
        <v>1</v>
      </c>
    </row>
    <row r="7" spans="1:27" x14ac:dyDescent="0.25">
      <c r="B7" s="1" t="s">
        <v>5</v>
      </c>
      <c r="C7" s="1">
        <f>'Single Angle'!B7</f>
        <v>0.25</v>
      </c>
      <c r="D7" t="s">
        <v>1</v>
      </c>
      <c r="E7" t="s">
        <v>6</v>
      </c>
      <c r="J7" s="1" t="s">
        <v>7</v>
      </c>
    </row>
    <row r="8" spans="1:27" x14ac:dyDescent="0.25">
      <c r="B8" s="1" t="s">
        <v>8</v>
      </c>
      <c r="C8" s="1">
        <f>'Single Angle'!B8</f>
        <v>0.125</v>
      </c>
      <c r="D8" t="s">
        <v>1</v>
      </c>
      <c r="E8" t="s">
        <v>9</v>
      </c>
      <c r="J8" s="58">
        <f>'Single Angle'!I8</f>
        <v>0</v>
      </c>
      <c r="K8" t="s">
        <v>10</v>
      </c>
    </row>
    <row r="9" spans="1:27" ht="15.75" thickBot="1" x14ac:dyDescent="0.3"/>
    <row r="10" spans="1:27" x14ac:dyDescent="0.25">
      <c r="H10" s="5" t="s">
        <v>25</v>
      </c>
      <c r="I10" s="6"/>
      <c r="J10" s="6"/>
      <c r="K10" s="6"/>
      <c r="L10" s="6"/>
      <c r="M10" s="6"/>
      <c r="N10" s="6"/>
      <c r="O10" s="6"/>
      <c r="P10" s="6"/>
      <c r="Q10" s="7"/>
      <c r="R10" s="8" t="s">
        <v>26</v>
      </c>
      <c r="S10" s="9"/>
      <c r="T10" s="9"/>
      <c r="U10" s="9"/>
      <c r="V10" s="9"/>
      <c r="W10" s="9"/>
      <c r="X10" s="10"/>
      <c r="Y10" s="11"/>
      <c r="Z10" s="11"/>
      <c r="AA10" s="11"/>
    </row>
    <row r="11" spans="1:27" x14ac:dyDescent="0.25">
      <c r="H11" s="12"/>
      <c r="I11" s="13"/>
      <c r="J11" s="13"/>
      <c r="K11" s="13"/>
      <c r="L11" s="13"/>
      <c r="M11" s="13"/>
      <c r="N11" s="13"/>
      <c r="O11" s="13"/>
      <c r="P11" s="13"/>
      <c r="Q11" s="14"/>
      <c r="R11" s="15" t="s">
        <v>27</v>
      </c>
      <c r="S11" s="16" t="s">
        <v>28</v>
      </c>
      <c r="T11" s="16" t="s">
        <v>29</v>
      </c>
      <c r="U11" s="16" t="s">
        <v>30</v>
      </c>
      <c r="V11" s="16" t="s">
        <v>31</v>
      </c>
      <c r="W11" s="16" t="s">
        <v>32</v>
      </c>
      <c r="X11" s="17" t="s">
        <v>33</v>
      </c>
      <c r="Y11" s="11"/>
      <c r="Z11" s="11"/>
      <c r="AA11" s="11"/>
    </row>
    <row r="12" spans="1:27" x14ac:dyDescent="0.25">
      <c r="H12" s="18">
        <f>SUM(H15:H513)</f>
        <v>2.94420755344757</v>
      </c>
      <c r="I12" s="19">
        <f>SUM(I15:I513)/H12</f>
        <v>0.75817489151579698</v>
      </c>
      <c r="J12" s="19">
        <f>SUM(J15:J513)/H12</f>
        <v>2.7490620102724668</v>
      </c>
      <c r="K12" s="19">
        <f>SUM(K15:K513)</f>
        <v>42.474167315575009</v>
      </c>
      <c r="L12" s="19">
        <f>SUM(L15:L513)</f>
        <v>5.3218993848867822</v>
      </c>
      <c r="M12" s="19">
        <f>SUM(M15:M513)</f>
        <v>1.2413672359009158</v>
      </c>
      <c r="N12" s="19">
        <f>SUM(N15:N513)</f>
        <v>47.796066700461793</v>
      </c>
      <c r="O12" s="19">
        <f>SQRT(K12/H12)</f>
        <v>3.7982034635611601</v>
      </c>
      <c r="P12" s="19">
        <f>SQRT(L12/H12)</f>
        <v>1.3444638163227625</v>
      </c>
      <c r="Q12" s="20">
        <f>SQRT(N12/H12)</f>
        <v>4.0291354536685855</v>
      </c>
      <c r="R12" s="21">
        <f>K12-(H12*J12*J12)</f>
        <v>20.223784102665874</v>
      </c>
      <c r="S12" s="22">
        <f>L12-(H12*I12*I12)</f>
        <v>3.6294830120396169</v>
      </c>
      <c r="T12" s="22">
        <f>M12-(H12*I12*J12)</f>
        <v>-4.8951556273866581</v>
      </c>
      <c r="U12" s="22">
        <f>R12+S12</f>
        <v>23.853267114705492</v>
      </c>
      <c r="V12" s="22">
        <f>SQRT(R12/H12)</f>
        <v>2.6208791681961792</v>
      </c>
      <c r="W12" s="22">
        <f>SQRT(S12/H12)</f>
        <v>1.1102944597160593</v>
      </c>
      <c r="X12" s="23">
        <f>SQRT(U12/H12)</f>
        <v>2.8463593240420075</v>
      </c>
      <c r="Y12" s="11"/>
      <c r="Z12" s="11"/>
      <c r="AA12" s="11"/>
    </row>
    <row r="13" spans="1:27" ht="15.75" thickBot="1" x14ac:dyDescent="0.3">
      <c r="A13" t="s">
        <v>21</v>
      </c>
      <c r="B13" s="1" t="s">
        <v>11</v>
      </c>
      <c r="C13" s="1" t="s">
        <v>12</v>
      </c>
      <c r="H13" s="24" t="s">
        <v>24</v>
      </c>
      <c r="I13" s="25" t="s">
        <v>34</v>
      </c>
      <c r="J13" s="25" t="s">
        <v>35</v>
      </c>
      <c r="K13" s="25" t="s">
        <v>36</v>
      </c>
      <c r="L13" s="25" t="s">
        <v>37</v>
      </c>
      <c r="M13" s="25" t="s">
        <v>38</v>
      </c>
      <c r="N13" s="25" t="s">
        <v>39</v>
      </c>
      <c r="O13" s="25" t="s">
        <v>40</v>
      </c>
      <c r="P13" s="25" t="s">
        <v>41</v>
      </c>
      <c r="Q13" s="26" t="s">
        <v>42</v>
      </c>
      <c r="R13" s="15"/>
      <c r="S13" s="16"/>
      <c r="T13" s="16"/>
      <c r="U13" s="16"/>
      <c r="V13" s="16"/>
      <c r="W13" s="16"/>
      <c r="X13" s="17"/>
      <c r="Y13" s="11"/>
      <c r="Z13" s="11"/>
      <c r="AA13" s="11"/>
    </row>
    <row r="14" spans="1:27" x14ac:dyDescent="0.25">
      <c r="A14">
        <v>1</v>
      </c>
      <c r="B14" s="1">
        <v>0</v>
      </c>
      <c r="C14" s="1">
        <v>0</v>
      </c>
      <c r="H14" s="27"/>
      <c r="I14" s="27"/>
      <c r="J14" s="27"/>
      <c r="K14" s="27"/>
      <c r="L14" s="27"/>
      <c r="M14" s="27"/>
      <c r="N14" s="27"/>
      <c r="O14" s="11"/>
      <c r="P14" s="11"/>
      <c r="Q14" s="11"/>
      <c r="R14" s="39" t="s">
        <v>88</v>
      </c>
      <c r="S14" s="28"/>
      <c r="T14" s="28"/>
      <c r="U14" s="28"/>
      <c r="V14" s="28"/>
      <c r="W14" s="28"/>
      <c r="X14" s="28"/>
      <c r="Y14" s="28"/>
      <c r="Z14" s="28"/>
      <c r="AA14" s="29"/>
    </row>
    <row r="15" spans="1:27" x14ac:dyDescent="0.25">
      <c r="A15">
        <v>2</v>
      </c>
      <c r="B15" s="1">
        <f>C3</f>
        <v>4</v>
      </c>
      <c r="C15" s="1">
        <v>0</v>
      </c>
      <c r="H15" s="30">
        <f>((B14*C15)-(B15*C14))*0.5</f>
        <v>0</v>
      </c>
      <c r="I15" s="30">
        <f>(B15+B14)*((B14*C15)-(B15*C14))*(1/6)</f>
        <v>0</v>
      </c>
      <c r="J15" s="30">
        <f>(C15+C14)*((B14*C15)-(B15*C14))*(1/6)</f>
        <v>0</v>
      </c>
      <c r="K15" s="30">
        <f>(((C14*C14)+(C14*C15)+(C15*C15))*((B14*C15)-(B15*C14)))/12</f>
        <v>0</v>
      </c>
      <c r="L15" s="30">
        <f>(((B14*B14)+(B14*B15)+(B15*B15))*((B14*C15)-(B15*C14)))/12</f>
        <v>0</v>
      </c>
      <c r="M15" s="30">
        <f>(((B14*C15)+(2*B14*C14)+(2*B15*C15)+(B15*C14))*((B14*C15)-(B15*C14)))/24</f>
        <v>0</v>
      </c>
      <c r="N15" s="30">
        <f>K15+L15</f>
        <v>0</v>
      </c>
      <c r="O15" s="11"/>
      <c r="P15" s="11"/>
      <c r="Q15" s="11"/>
      <c r="R15" s="31" t="s">
        <v>43</v>
      </c>
      <c r="S15" s="32" t="s">
        <v>23</v>
      </c>
      <c r="T15" s="32" t="s">
        <v>44</v>
      </c>
      <c r="U15" s="32" t="s">
        <v>45</v>
      </c>
      <c r="V15" s="32" t="s">
        <v>46</v>
      </c>
      <c r="W15" s="33" t="s">
        <v>47</v>
      </c>
      <c r="X15" s="33" t="s">
        <v>48</v>
      </c>
      <c r="Y15" s="33" t="s">
        <v>49</v>
      </c>
      <c r="Z15" s="33" t="s">
        <v>50</v>
      </c>
      <c r="AA15" s="34" t="s">
        <v>51</v>
      </c>
    </row>
    <row r="16" spans="1:27" ht="15.75" thickBot="1" x14ac:dyDescent="0.3">
      <c r="A16">
        <v>3</v>
      </c>
      <c r="B16" s="1">
        <f>C3</f>
        <v>4</v>
      </c>
      <c r="C16" s="1">
        <f>C4-C8</f>
        <v>0.125</v>
      </c>
      <c r="E16" t="s">
        <v>13</v>
      </c>
      <c r="H16" s="30">
        <f t="shared" ref="H16:H79" si="0">((B15*C16)-(B16*C15))*0.5</f>
        <v>0.25</v>
      </c>
      <c r="I16" s="30">
        <f>(B16+B15)*((B15*C16)-(B16*C15))*(1/6)</f>
        <v>0.66666666666666663</v>
      </c>
      <c r="J16" s="30">
        <f>(C16+C15)*((B15*C16)-(B16*C15))*(1/6)</f>
        <v>1.0416666666666666E-2</v>
      </c>
      <c r="K16" s="30">
        <f t="shared" ref="K16:K79" si="1">(((C15*C15)+(C15*C16)+(C16*C16))*((B15*C16)-(B16*C15)))/12</f>
        <v>6.5104166666666663E-4</v>
      </c>
      <c r="L16" s="30">
        <f t="shared" ref="L16:L79" si="2">(((B15*B15)+(B15*B16)+(B16*B16))*((B15*C16)-(B16*C15)))/12</f>
        <v>2</v>
      </c>
      <c r="M16" s="30">
        <f t="shared" ref="M16:M79" si="3">(((B15*C16)+(2*B15*C15)+(2*B16*C16)+(B16*C15))*((B15*C16)-(B16*C15)))/24</f>
        <v>3.125E-2</v>
      </c>
      <c r="N16" s="30">
        <f t="shared" ref="N16:N79" si="4">K16+L16</f>
        <v>2.0006510416666665</v>
      </c>
      <c r="O16" s="11"/>
      <c r="P16" s="11"/>
      <c r="Q16" s="11"/>
      <c r="R16" s="35">
        <f>ATAN2(L8+(R12-S12),-1*2*T12)</f>
        <v>0.5330195200941249</v>
      </c>
      <c r="S16" s="36">
        <f>(R12+S12)/2</f>
        <v>11.926633557352746</v>
      </c>
      <c r="T16" s="36">
        <f>(R12-S12)/2</f>
        <v>8.2971505453131282</v>
      </c>
      <c r="U16" s="36">
        <f>S16+SQRT((T16*T16)+(T12*T12))</f>
        <v>21.560182009918144</v>
      </c>
      <c r="V16" s="36">
        <f>S16-SQRT((T16*T16)+(T12*T12))</f>
        <v>2.2930851047873464</v>
      </c>
      <c r="W16" s="37">
        <f>S16+(T16*COS(R16))-(T12*SIN(R16))</f>
        <v>21.560182009918147</v>
      </c>
      <c r="X16" s="37">
        <f>S16-(T16*COS(R16))+(T12*SIN(R16))</f>
        <v>2.293085104787346</v>
      </c>
      <c r="Y16" s="37">
        <f>(T16*SIN(R16))+(T12*COS(R16))</f>
        <v>0</v>
      </c>
      <c r="Z16" s="37">
        <f>IF(AND((U16-L8)&lt;=W16,(U16+L8)&gt;=W16),DEGREES(R16/2),DEGREES(R16/2)+90)</f>
        <v>15.269884449740966</v>
      </c>
      <c r="AA16" s="38">
        <f>IF(AND((U16-L8)&lt;=W16,(U16+L8)&gt;=W16),DEGREES(R16/2)+90,DEGREES(R16/2))</f>
        <v>105.26988444974097</v>
      </c>
    </row>
    <row r="17" spans="1:27" x14ac:dyDescent="0.25">
      <c r="A17">
        <v>4</v>
      </c>
      <c r="B17" s="1">
        <f>($F$17*COS(RADIANS(D17)))+$F$18</f>
        <v>3.9999809618945488</v>
      </c>
      <c r="C17" s="1">
        <f>($F$17*SIN(RADIANS(D17)))+$F$19</f>
        <v>0.12718155080466043</v>
      </c>
      <c r="D17">
        <v>1</v>
      </c>
      <c r="E17" s="3" t="s">
        <v>14</v>
      </c>
      <c r="F17">
        <f>C8</f>
        <v>0.125</v>
      </c>
      <c r="G17" t="s">
        <v>1</v>
      </c>
      <c r="H17" s="4">
        <f t="shared" si="0"/>
        <v>4.3642914909115538E-3</v>
      </c>
      <c r="I17" s="4">
        <f t="shared" ref="I17:I80" si="5">(B17+B16)*((B16*C17)-(B17*C16))*(1/6)</f>
        <v>1.1638082946483603E-2</v>
      </c>
      <c r="J17" s="4">
        <f t="shared" ref="J17:J80" si="6">(C17+C16)*((B16*C17)-(B17*C16))*(1/6)</f>
        <v>3.6686459878055308E-4</v>
      </c>
      <c r="K17" s="4">
        <f t="shared" si="1"/>
        <v>3.4694546728368975E-5</v>
      </c>
      <c r="L17" s="4">
        <f t="shared" si="2"/>
        <v>3.4914165751872818E-2</v>
      </c>
      <c r="M17" s="4">
        <f t="shared" si="3"/>
        <v>1.1005911696365506E-3</v>
      </c>
      <c r="N17" s="4">
        <f t="shared" si="4"/>
        <v>3.4948860298601184E-2</v>
      </c>
    </row>
    <row r="18" spans="1:27" x14ac:dyDescent="0.25">
      <c r="A18">
        <v>5</v>
      </c>
      <c r="B18" s="1">
        <f t="shared" ref="B18:B81" si="7">($F$17*COS(RADIANS(D18)))+$F$18</f>
        <v>3.9999238533773869</v>
      </c>
      <c r="C18" s="1">
        <f t="shared" ref="C18:C81" si="8">($F$17*SIN(RADIANS(D18)))+$F$19</f>
        <v>0.12936243708781262</v>
      </c>
      <c r="D18">
        <v>2</v>
      </c>
      <c r="E18" s="3" t="s">
        <v>15</v>
      </c>
      <c r="F18">
        <f>C3-C8</f>
        <v>3.875</v>
      </c>
      <c r="G18" t="s">
        <v>1</v>
      </c>
      <c r="H18" s="4">
        <f t="shared" si="0"/>
        <v>4.3653833812212772E-3</v>
      </c>
      <c r="I18" s="4">
        <f t="shared" si="5"/>
        <v>1.1640883843980059E-2</v>
      </c>
      <c r="J18" s="4">
        <f t="shared" si="6"/>
        <v>3.7330428709934471E-4</v>
      </c>
      <c r="K18" s="4">
        <f t="shared" si="1"/>
        <v>3.5914229062854326E-5</v>
      </c>
      <c r="L18" s="4">
        <f t="shared" si="2"/>
        <v>3.4922236019647224E-2</v>
      </c>
      <c r="M18" s="4">
        <f t="shared" si="3"/>
        <v>1.1198995138188815E-3</v>
      </c>
      <c r="N18" s="4">
        <f t="shared" si="4"/>
        <v>3.4958150248710081E-2</v>
      </c>
    </row>
    <row r="19" spans="1:27" x14ac:dyDescent="0.25">
      <c r="A19">
        <v>6</v>
      </c>
      <c r="B19" s="1">
        <f t="shared" si="7"/>
        <v>3.9998286918443218</v>
      </c>
      <c r="C19" s="1">
        <f t="shared" si="8"/>
        <v>0.13154199453036797</v>
      </c>
      <c r="D19">
        <v>3</v>
      </c>
      <c r="E19" s="3" t="s">
        <v>16</v>
      </c>
      <c r="F19">
        <f>C4-C8</f>
        <v>0.125</v>
      </c>
      <c r="G19" t="s">
        <v>1</v>
      </c>
      <c r="H19" s="4">
        <f t="shared" si="0"/>
        <v>4.3651870660588177E-3</v>
      </c>
      <c r="I19" s="4">
        <f t="shared" si="5"/>
        <v>1.1640138780690968E-2</v>
      </c>
      <c r="J19" s="4">
        <f t="shared" si="6"/>
        <v>3.7963221679236967E-4</v>
      </c>
      <c r="K19" s="4">
        <f t="shared" si="1"/>
        <v>3.7143761933686961E-5</v>
      </c>
      <c r="L19" s="4">
        <f t="shared" si="2"/>
        <v>3.4919336190734514E-2</v>
      </c>
      <c r="M19" s="4">
        <f t="shared" si="3"/>
        <v>1.138861384475529E-3</v>
      </c>
      <c r="N19" s="4">
        <f t="shared" si="4"/>
        <v>3.49564799526682E-2</v>
      </c>
    </row>
    <row r="20" spans="1:27" x14ac:dyDescent="0.25">
      <c r="A20">
        <v>7</v>
      </c>
      <c r="B20" s="1">
        <f t="shared" si="7"/>
        <v>3.9996955062824782</v>
      </c>
      <c r="C20" s="1">
        <f t="shared" si="8"/>
        <v>0.13371955921801565</v>
      </c>
      <c r="D20">
        <v>4</v>
      </c>
      <c r="H20" s="4">
        <f t="shared" si="0"/>
        <v>4.3637026052238403E-3</v>
      </c>
      <c r="I20" s="4">
        <f t="shared" si="5"/>
        <v>1.1635848194639021E-2</v>
      </c>
      <c r="J20" s="4">
        <f t="shared" si="6"/>
        <v>3.8584084438584838E-4</v>
      </c>
      <c r="K20" s="4">
        <f t="shared" si="1"/>
        <v>3.8381640361871646E-5</v>
      </c>
      <c r="L20" s="4">
        <f t="shared" si="2"/>
        <v>3.4905468452754551E-2</v>
      </c>
      <c r="M20" s="4">
        <f t="shared" si="3"/>
        <v>1.15745363650211E-3</v>
      </c>
      <c r="N20" s="4">
        <f t="shared" si="4"/>
        <v>3.4943850093116423E-2</v>
      </c>
      <c r="R20" t="s">
        <v>101</v>
      </c>
      <c r="Z20" s="1" t="s">
        <v>102</v>
      </c>
      <c r="AA20" s="1"/>
    </row>
    <row r="21" spans="1:27" x14ac:dyDescent="0.25">
      <c r="A21">
        <v>8</v>
      </c>
      <c r="B21" s="1">
        <f t="shared" si="7"/>
        <v>3.9995243372614682</v>
      </c>
      <c r="C21" s="1">
        <f t="shared" si="8"/>
        <v>0.13589446784345727</v>
      </c>
      <c r="D21">
        <v>5</v>
      </c>
      <c r="H21" s="4">
        <f t="shared" si="0"/>
        <v>4.3609304508975266E-3</v>
      </c>
      <c r="I21" s="4">
        <f t="shared" si="5"/>
        <v>1.1628013799711514E-2</v>
      </c>
      <c r="J21" s="4">
        <f t="shared" si="6"/>
        <v>3.9192267353382903E-4</v>
      </c>
      <c r="K21" s="4">
        <f t="shared" si="1"/>
        <v>3.9626303373610931E-5</v>
      </c>
      <c r="L21" s="4">
        <f t="shared" si="2"/>
        <v>3.4880639528194458E-2</v>
      </c>
      <c r="M21" s="4">
        <f t="shared" si="3"/>
        <v>1.1756532925802246E-3</v>
      </c>
      <c r="N21" s="4">
        <f t="shared" si="4"/>
        <v>3.492026583156807E-2</v>
      </c>
      <c r="R21" s="1" t="s">
        <v>11</v>
      </c>
      <c r="S21" s="1" t="s">
        <v>12</v>
      </c>
      <c r="Z21" s="1" t="s">
        <v>11</v>
      </c>
      <c r="AA21" s="1" t="s">
        <v>12</v>
      </c>
    </row>
    <row r="22" spans="1:27" x14ac:dyDescent="0.25">
      <c r="A22">
        <v>9</v>
      </c>
      <c r="B22" s="1">
        <f t="shared" si="7"/>
        <v>3.9993152369210341</v>
      </c>
      <c r="C22" s="1">
        <f t="shared" si="8"/>
        <v>0.13806605790845669</v>
      </c>
      <c r="D22">
        <v>6</v>
      </c>
      <c r="H22" s="4">
        <f t="shared" si="0"/>
        <v>4.3568714475047954E-3</v>
      </c>
      <c r="I22" s="4">
        <f t="shared" si="5"/>
        <v>1.1616638584642385E-2</v>
      </c>
      <c r="J22" s="4">
        <f t="shared" si="6"/>
        <v>3.9787026413063873E-4</v>
      </c>
      <c r="K22" s="4">
        <f t="shared" si="1"/>
        <v>4.0876136117907283E-5</v>
      </c>
      <c r="L22" s="4">
        <f t="shared" si="2"/>
        <v>3.4844860669117156E-2</v>
      </c>
      <c r="M22" s="4">
        <f t="shared" si="3"/>
        <v>1.1934375728624262E-3</v>
      </c>
      <c r="N22" s="4">
        <f t="shared" si="4"/>
        <v>3.488573680523506E-2</v>
      </c>
      <c r="R22" s="1">
        <v>-1</v>
      </c>
      <c r="S22" s="1">
        <v>-1</v>
      </c>
      <c r="Z22" s="50">
        <f>I12</f>
        <v>0.75817489151579698</v>
      </c>
      <c r="AA22" s="4">
        <f>MIN(G14:G513)-1</f>
        <v>-1</v>
      </c>
    </row>
    <row r="23" spans="1:27" x14ac:dyDescent="0.25">
      <c r="A23">
        <v>10</v>
      </c>
      <c r="B23" s="1">
        <f t="shared" si="7"/>
        <v>3.9990682689551651</v>
      </c>
      <c r="C23" s="1">
        <f t="shared" si="8"/>
        <v>0.14023366792564343</v>
      </c>
      <c r="D23">
        <v>7</v>
      </c>
      <c r="H23" s="4">
        <f t="shared" si="0"/>
        <v>4.3515268314573974E-3</v>
      </c>
      <c r="I23" s="4">
        <f t="shared" si="5"/>
        <v>1.1601726811368855E-2</v>
      </c>
      <c r="J23" s="4">
        <f t="shared" si="6"/>
        <v>4.0367624138477464E-4</v>
      </c>
      <c r="K23" s="4">
        <f t="shared" si="1"/>
        <v>4.2129472146722309E-5</v>
      </c>
      <c r="L23" s="4">
        <f t="shared" si="2"/>
        <v>3.479814764895927E-2</v>
      </c>
      <c r="M23" s="4">
        <f t="shared" si="3"/>
        <v>1.2107839244896185E-3</v>
      </c>
      <c r="N23" s="4">
        <f t="shared" si="4"/>
        <v>3.4840277121105989E-2</v>
      </c>
      <c r="R23" s="1" cm="1">
        <f t="array" ref="R23">MAX(ABS(B14:C290))</f>
        <v>8</v>
      </c>
      <c r="S23" s="1">
        <f>R23</f>
        <v>8</v>
      </c>
      <c r="Z23" s="50">
        <f>Z22</f>
        <v>0.75817489151579698</v>
      </c>
      <c r="AA23" s="4">
        <f>MAX(C14:C513)+1</f>
        <v>9</v>
      </c>
    </row>
    <row r="24" spans="1:27" x14ac:dyDescent="0.25">
      <c r="A24">
        <v>11</v>
      </c>
      <c r="B24" s="1">
        <f t="shared" si="7"/>
        <v>3.9987835085926964</v>
      </c>
      <c r="C24" s="1">
        <f t="shared" si="8"/>
        <v>0.14239663762000818</v>
      </c>
      <c r="D24">
        <v>8</v>
      </c>
      <c r="H24" s="4">
        <f t="shared" si="0"/>
        <v>4.3448982307772721E-3</v>
      </c>
      <c r="I24" s="4">
        <f t="shared" si="5"/>
        <v>1.1583284012762188E-2</v>
      </c>
      <c r="J24" s="4">
        <f t="shared" si="6"/>
        <v>4.0933330484311387E-4</v>
      </c>
      <c r="K24" s="4">
        <f t="shared" si="1"/>
        <v>4.3384595854038944E-5</v>
      </c>
      <c r="L24" s="4">
        <f t="shared" si="2"/>
        <v>3.474052075142197E-2</v>
      </c>
      <c r="M24" s="4">
        <f t="shared" si="3"/>
        <v>1.2276700508998635E-3</v>
      </c>
      <c r="N24" s="4">
        <f t="shared" si="4"/>
        <v>3.478390534727601E-2</v>
      </c>
      <c r="Z24" s="1"/>
      <c r="AA24" s="1"/>
    </row>
    <row r="25" spans="1:27" x14ac:dyDescent="0.25">
      <c r="A25">
        <v>12</v>
      </c>
      <c r="B25" s="1">
        <f t="shared" si="7"/>
        <v>3.9984610425743923</v>
      </c>
      <c r="C25" s="1">
        <f t="shared" si="8"/>
        <v>0.14455430813002887</v>
      </c>
      <c r="D25">
        <v>9</v>
      </c>
      <c r="H25" s="4">
        <f t="shared" si="0"/>
        <v>4.3369876646003891E-3</v>
      </c>
      <c r="I25" s="4">
        <f t="shared" si="5"/>
        <v>1.1561316989734779E-2</v>
      </c>
      <c r="J25" s="4">
        <f t="shared" si="6"/>
        <v>4.1483423735444197E-4</v>
      </c>
      <c r="K25" s="4">
        <f t="shared" si="1"/>
        <v>4.4639745069730322E-5</v>
      </c>
      <c r="L25" s="4">
        <f t="shared" si="2"/>
        <v>3.467200475646777E-2</v>
      </c>
      <c r="M25" s="4">
        <f t="shared" si="3"/>
        <v>1.2440739408880789E-3</v>
      </c>
      <c r="N25" s="4">
        <f t="shared" si="4"/>
        <v>3.4716644501537497E-2</v>
      </c>
      <c r="Z25" s="1" t="s">
        <v>103</v>
      </c>
      <c r="AA25" s="1"/>
    </row>
    <row r="26" spans="1:27" x14ac:dyDescent="0.25">
      <c r="A26">
        <v>13</v>
      </c>
      <c r="B26" s="1">
        <f t="shared" si="7"/>
        <v>3.9981009691265261</v>
      </c>
      <c r="C26" s="1">
        <f t="shared" si="8"/>
        <v>0.14670602220836629</v>
      </c>
      <c r="D26">
        <v>10</v>
      </c>
      <c r="H26" s="4">
        <f t="shared" si="0"/>
        <v>4.3277975425616844E-3</v>
      </c>
      <c r="I26" s="4">
        <f t="shared" si="5"/>
        <v>1.1535833807727118E-2</v>
      </c>
      <c r="J26" s="4">
        <f t="shared" si="6"/>
        <v>4.2017191396140363E-4</v>
      </c>
      <c r="K26" s="4">
        <f t="shared" si="1"/>
        <v>4.5893113803703111E-5</v>
      </c>
      <c r="L26" s="4">
        <f t="shared" si="2"/>
        <v>3.459262892344183E-2</v>
      </c>
      <c r="M26" s="4">
        <f t="shared" si="3"/>
        <v>1.2599738973765433E-3</v>
      </c>
      <c r="N26" s="4">
        <f t="shared" si="4"/>
        <v>3.4638522037245531E-2</v>
      </c>
      <c r="Z26" s="1" t="s">
        <v>11</v>
      </c>
      <c r="AA26" s="1" t="s">
        <v>12</v>
      </c>
    </row>
    <row r="27" spans="1:27" x14ac:dyDescent="0.25">
      <c r="A27">
        <v>14</v>
      </c>
      <c r="B27" s="1">
        <f t="shared" si="7"/>
        <v>3.997703397930958</v>
      </c>
      <c r="C27" s="1">
        <f t="shared" si="8"/>
        <v>0.1488511244220681</v>
      </c>
      <c r="D27">
        <v>11</v>
      </c>
      <c r="H27" s="4">
        <f t="shared" si="0"/>
        <v>4.3173306640615361E-3</v>
      </c>
      <c r="I27" s="4">
        <f t="shared" si="5"/>
        <v>1.150684379257814E-2</v>
      </c>
      <c r="J27" s="4">
        <f t="shared" si="6"/>
        <v>4.2533931071003534E-4</v>
      </c>
      <c r="K27" s="4">
        <f t="shared" si="1"/>
        <v>4.7142855135350995E-5</v>
      </c>
      <c r="L27" s="4">
        <f t="shared" si="2"/>
        <v>3.450242697133795E-2</v>
      </c>
      <c r="M27" s="4">
        <f t="shared" si="3"/>
        <v>1.2753485658564959E-3</v>
      </c>
      <c r="N27" s="4">
        <f t="shared" si="4"/>
        <v>3.4549569826473302E-2</v>
      </c>
      <c r="Z27" s="4">
        <f>MIN(B14:B513)-1</f>
        <v>-1</v>
      </c>
      <c r="AA27" s="50">
        <f>J12</f>
        <v>2.7490620102724668</v>
      </c>
    </row>
    <row r="28" spans="1:27" x14ac:dyDescent="0.25">
      <c r="A28">
        <v>15</v>
      </c>
      <c r="B28" s="1">
        <f t="shared" si="7"/>
        <v>3.9972684500917257</v>
      </c>
      <c r="C28" s="1">
        <f t="shared" si="8"/>
        <v>0.15098896135221992</v>
      </c>
      <c r="D28">
        <v>12</v>
      </c>
      <c r="H28" s="4">
        <f t="shared" si="0"/>
        <v>4.3055902174124472E-3</v>
      </c>
      <c r="I28" s="4">
        <f t="shared" si="5"/>
        <v>1.1474357525778127E-2</v>
      </c>
      <c r="J28" s="4">
        <f t="shared" si="6"/>
        <v>4.303295133659612E-4</v>
      </c>
      <c r="K28" s="4">
        <f t="shared" si="1"/>
        <v>4.8387084242913775E-5</v>
      </c>
      <c r="L28" s="4">
        <f t="shared" si="2"/>
        <v>3.4401437056217503E-2</v>
      </c>
      <c r="M28" s="4">
        <f t="shared" si="3"/>
        <v>1.2901769624610383E-3</v>
      </c>
      <c r="N28" s="4">
        <f t="shared" si="4"/>
        <v>3.4449824140460418E-2</v>
      </c>
      <c r="Z28" s="4">
        <f>MAX(B14:B513)+1</f>
        <v>5</v>
      </c>
      <c r="AA28" s="50">
        <f>AA27</f>
        <v>2.7490620102724668</v>
      </c>
    </row>
    <row r="29" spans="1:27" x14ac:dyDescent="0.25">
      <c r="A29">
        <v>16</v>
      </c>
      <c r="B29" s="1">
        <f t="shared" si="7"/>
        <v>3.9967962580981542</v>
      </c>
      <c r="C29" s="1">
        <f t="shared" si="8"/>
        <v>0.15311888179298314</v>
      </c>
      <c r="D29">
        <v>13</v>
      </c>
      <c r="H29" s="4">
        <f t="shared" si="0"/>
        <v>4.2925797788682662E-3</v>
      </c>
      <c r="I29" s="4">
        <f t="shared" si="5"/>
        <v>1.1438386839113442E-2</v>
      </c>
      <c r="J29" s="4">
        <f t="shared" si="6"/>
        <v>4.3513572602678038E-4</v>
      </c>
      <c r="K29" s="4">
        <f t="shared" si="1"/>
        <v>4.9623881566967099E-5</v>
      </c>
      <c r="L29" s="4">
        <f t="shared" si="2"/>
        <v>3.4289701745821646E-2</v>
      </c>
      <c r="M29" s="4">
        <f t="shared" si="3"/>
        <v>1.3044385016311338E-3</v>
      </c>
      <c r="N29" s="4">
        <f t="shared" si="4"/>
        <v>3.433932562738861E-2</v>
      </c>
      <c r="Z29" s="1"/>
      <c r="AA29" s="1"/>
    </row>
    <row r="30" spans="1:27" x14ac:dyDescent="0.25">
      <c r="A30">
        <v>17</v>
      </c>
      <c r="B30" s="1">
        <f t="shared" si="7"/>
        <v>3.9962869657844995</v>
      </c>
      <c r="C30" s="1">
        <f t="shared" si="8"/>
        <v>0.15524023694995848</v>
      </c>
      <c r="D30">
        <v>14</v>
      </c>
      <c r="H30" s="4">
        <f t="shared" si="0"/>
        <v>4.2783033115344482E-3</v>
      </c>
      <c r="I30" s="4">
        <f t="shared" si="5"/>
        <v>1.1398944808702531E-2</v>
      </c>
      <c r="J30" s="4">
        <f t="shared" si="6"/>
        <v>4.3975127961992378E-4</v>
      </c>
      <c r="K30" s="4">
        <f t="shared" si="1"/>
        <v>5.0851296101830885E-5</v>
      </c>
      <c r="L30" s="4">
        <f t="shared" si="2"/>
        <v>3.4167267991389201E-2</v>
      </c>
      <c r="M30" s="4">
        <f t="shared" si="3"/>
        <v>1.3181130233359539E-3</v>
      </c>
      <c r="N30" s="4">
        <f t="shared" si="4"/>
        <v>3.4218119287491029E-2</v>
      </c>
      <c r="Z30" s="1" t="s">
        <v>104</v>
      </c>
      <c r="AA30" s="1"/>
    </row>
    <row r="31" spans="1:27" x14ac:dyDescent="0.25">
      <c r="A31">
        <v>18</v>
      </c>
      <c r="B31" s="1">
        <f t="shared" si="7"/>
        <v>3.9957407282861337</v>
      </c>
      <c r="C31" s="1">
        <f t="shared" si="8"/>
        <v>0.15735238063781509</v>
      </c>
      <c r="D31">
        <v>15</v>
      </c>
      <c r="H31" s="4">
        <f t="shared" si="0"/>
        <v>4.2627651641612974E-3</v>
      </c>
      <c r="I31" s="4">
        <f t="shared" si="5"/>
        <v>1.1356045748432211E-2</v>
      </c>
      <c r="J31" s="4">
        <f t="shared" si="6"/>
        <v>4.4416964027571841E-4</v>
      </c>
      <c r="K31" s="4">
        <f t="shared" si="1"/>
        <v>5.2067348808339832E-5</v>
      </c>
      <c r="L31" s="4">
        <f t="shared" si="2"/>
        <v>3.4034187096722256E-2</v>
      </c>
      <c r="M31" s="4">
        <f t="shared" si="3"/>
        <v>1.3311808198104775E-3</v>
      </c>
      <c r="N31" s="4">
        <f t="shared" si="4"/>
        <v>3.4086254445530595E-2</v>
      </c>
      <c r="Z31" s="1" t="s">
        <v>11</v>
      </c>
      <c r="AA31" s="1" t="s">
        <v>12</v>
      </c>
    </row>
    <row r="32" spans="1:27" x14ac:dyDescent="0.25">
      <c r="A32">
        <v>19</v>
      </c>
      <c r="B32" s="1">
        <f t="shared" si="7"/>
        <v>3.9951577119922899</v>
      </c>
      <c r="C32" s="1">
        <f t="shared" si="8"/>
        <v>0.15945466947712489</v>
      </c>
      <c r="D32">
        <v>16</v>
      </c>
      <c r="H32" s="4">
        <f t="shared" si="0"/>
        <v>4.2459700698192493E-3</v>
      </c>
      <c r="I32" s="4">
        <f t="shared" si="5"/>
        <v>1.1309705202795835E-2</v>
      </c>
      <c r="J32" s="4">
        <f t="shared" si="6"/>
        <v>4.4838441756525399E-4</v>
      </c>
      <c r="K32" s="4">
        <f t="shared" si="1"/>
        <v>5.3270036141019813E-5</v>
      </c>
      <c r="L32" s="4">
        <f t="shared" si="2"/>
        <v>3.3890514684521221E-2</v>
      </c>
      <c r="M32" s="4">
        <f t="shared" si="3"/>
        <v>1.3436226617730687E-3</v>
      </c>
      <c r="N32" s="4">
        <f t="shared" si="4"/>
        <v>3.3943784720662243E-2</v>
      </c>
      <c r="Z32" s="4">
        <f>(COS(RADIANS(Z16))*(Z27-I12))-(SIN(RADIANS(Z16))*(AA27-J12))+I12</f>
        <v>-0.93792936018715023</v>
      </c>
      <c r="AA32" s="1">
        <f>(SIN(RADIANS(Z16))*(Z27-I12))+(COS(RADIANS(Z16))*(AA27-J12))+J12</f>
        <v>2.2860184739697016</v>
      </c>
    </row>
    <row r="33" spans="1:27" x14ac:dyDescent="0.25">
      <c r="A33">
        <v>20</v>
      </c>
      <c r="B33" s="1">
        <f t="shared" si="7"/>
        <v>3.9945380944953794</v>
      </c>
      <c r="C33" s="1">
        <f t="shared" si="8"/>
        <v>0.1615464630903421</v>
      </c>
      <c r="D33">
        <v>17</v>
      </c>
      <c r="H33" s="4">
        <f t="shared" si="0"/>
        <v>4.2279231444564691E-3</v>
      </c>
      <c r="I33" s="4">
        <f t="shared" si="5"/>
        <v>1.125993993913867E-2</v>
      </c>
      <c r="J33" s="4">
        <f t="shared" si="6"/>
        <v>4.5238937259291093E-4</v>
      </c>
      <c r="K33" s="4">
        <f t="shared" si="1"/>
        <v>5.4457333682375111E-5</v>
      </c>
      <c r="L33" s="4">
        <f t="shared" si="2"/>
        <v>3.3736310660023423E-2</v>
      </c>
      <c r="M33" s="4">
        <f t="shared" si="3"/>
        <v>1.3554198240868717E-3</v>
      </c>
      <c r="N33" s="4">
        <f t="shared" si="4"/>
        <v>3.3790767993705798E-2</v>
      </c>
      <c r="Z33" s="4">
        <f>(COS(RADIANS(Z16))*(Z28-I12))-(SIN(RADIANS(Z16))*(AA28-J12))+I12</f>
        <v>4.8502465256850362</v>
      </c>
      <c r="AA33" s="1">
        <f>(SIN(RADIANS(Z16))*(Z28-I12))+(COS(RADIANS(Z16))*(AA28-J12))+J12</f>
        <v>3.8662146371746795</v>
      </c>
    </row>
    <row r="34" spans="1:27" x14ac:dyDescent="0.25">
      <c r="A34">
        <v>21</v>
      </c>
      <c r="B34" s="1">
        <f t="shared" si="7"/>
        <v>3.9938820645368942</v>
      </c>
      <c r="C34" s="1">
        <f t="shared" si="8"/>
        <v>0.16362712429686843</v>
      </c>
      <c r="D34">
        <v>18</v>
      </c>
      <c r="H34" s="4">
        <f t="shared" si="0"/>
        <v>4.2086298853413751E-3</v>
      </c>
      <c r="I34" s="4">
        <f t="shared" si="5"/>
        <v>1.1206767939322241E-2</v>
      </c>
      <c r="J34" s="4">
        <f t="shared" si="6"/>
        <v>4.5617842593382647E-4</v>
      </c>
      <c r="K34" s="4">
        <f t="shared" si="1"/>
        <v>5.5627199876687217E-5</v>
      </c>
      <c r="L34" s="4">
        <f t="shared" si="2"/>
        <v>3.3571639171999818E-2</v>
      </c>
      <c r="M34" s="4">
        <f t="shared" si="3"/>
        <v>1.3665541108303905E-3</v>
      </c>
      <c r="N34" s="4">
        <f t="shared" si="4"/>
        <v>3.3627266371876505E-2</v>
      </c>
      <c r="Z34" s="1"/>
      <c r="AA34" s="1"/>
    </row>
    <row r="35" spans="1:27" x14ac:dyDescent="0.25">
      <c r="A35">
        <v>22</v>
      </c>
      <c r="B35" s="1">
        <f t="shared" si="7"/>
        <v>3.9931898219499145</v>
      </c>
      <c r="C35" s="1">
        <f t="shared" si="8"/>
        <v>0.16569601930714459</v>
      </c>
      <c r="D35">
        <v>19</v>
      </c>
      <c r="H35" s="4">
        <f t="shared" si="0"/>
        <v>4.1880961693875896E-3</v>
      </c>
      <c r="I35" s="4">
        <f t="shared" si="5"/>
        <v>1.1150208390806236E-2</v>
      </c>
      <c r="J35" s="4">
        <f t="shared" si="6"/>
        <v>4.5974566540621533E-4</v>
      </c>
      <c r="K35" s="4">
        <f t="shared" si="1"/>
        <v>5.6777579855346941E-5</v>
      </c>
      <c r="L35" s="4">
        <f t="shared" si="2"/>
        <v>3.339656857112646E-2</v>
      </c>
      <c r="M35" s="4">
        <f t="shared" si="3"/>
        <v>1.3770078797418915E-3</v>
      </c>
      <c r="N35" s="4">
        <f t="shared" si="4"/>
        <v>3.3453346150981805E-2</v>
      </c>
      <c r="Z35" s="1" t="s">
        <v>105</v>
      </c>
      <c r="AA35" s="1"/>
    </row>
    <row r="36" spans="1:27" x14ac:dyDescent="0.25">
      <c r="A36">
        <v>23</v>
      </c>
      <c r="B36" s="1">
        <f t="shared" si="7"/>
        <v>3.9924615775982386</v>
      </c>
      <c r="C36" s="1">
        <f t="shared" si="8"/>
        <v>0.16775251791570858</v>
      </c>
      <c r="D36">
        <v>20</v>
      </c>
      <c r="H36" s="4">
        <f t="shared" si="0"/>
        <v>4.1663282513637601E-3</v>
      </c>
      <c r="I36" s="4">
        <f t="shared" si="5"/>
        <v>1.1090281677160006E-2</v>
      </c>
      <c r="J36" s="4">
        <f t="shared" si="6"/>
        <v>4.630853536691645E-4</v>
      </c>
      <c r="K36" s="4">
        <f t="shared" si="1"/>
        <v>5.7906409345504275E-5</v>
      </c>
      <c r="L36" s="4">
        <f t="shared" si="2"/>
        <v>3.3211171365788925E-2</v>
      </c>
      <c r="M36" s="4">
        <f t="shared" si="3"/>
        <v>1.386764066004708E-3</v>
      </c>
      <c r="N36" s="4">
        <f t="shared" si="4"/>
        <v>3.326907777513443E-2</v>
      </c>
      <c r="Z36" s="1" t="s">
        <v>11</v>
      </c>
      <c r="AA36" s="1" t="s">
        <v>12</v>
      </c>
    </row>
    <row r="37" spans="1:27" x14ac:dyDescent="0.25">
      <c r="A37">
        <v>24</v>
      </c>
      <c r="B37" s="1">
        <f t="shared" si="7"/>
        <v>3.9916975533121501</v>
      </c>
      <c r="C37" s="1">
        <f t="shared" si="8"/>
        <v>0.16979599369316253</v>
      </c>
      <c r="D37">
        <v>21</v>
      </c>
      <c r="H37" s="4">
        <f t="shared" si="0"/>
        <v>4.1433327619888605E-3</v>
      </c>
      <c r="I37" s="4">
        <f t="shared" si="5"/>
        <v>1.1027009368011171E-2</v>
      </c>
      <c r="J37" s="4">
        <f t="shared" si="6"/>
        <v>4.6619193563653762E-4</v>
      </c>
      <c r="K37" s="4">
        <f t="shared" si="1"/>
        <v>5.9011618653522489E-5</v>
      </c>
      <c r="L37" s="4">
        <f t="shared" si="2"/>
        <v>3.3015524175365317E-2</v>
      </c>
      <c r="M37" s="4">
        <f t="shared" si="3"/>
        <v>1.3958062053409301E-3</v>
      </c>
      <c r="N37" s="4">
        <f t="shared" si="4"/>
        <v>3.3074535794018839E-2</v>
      </c>
      <c r="Z37" s="1">
        <f>(COS(RADIANS(Z16))*(Z22-I12))-(SIN(RADIANS(Z16))*(AA22-J12))+I12</f>
        <v>1.7455504588908126</v>
      </c>
      <c r="AA37" s="4">
        <f>(SIN(RADIANS(Z16))*(Z22-I12))+(COS(RADIANS(Z16))*(AA22-J12))+J12</f>
        <v>-0.86764304347729881</v>
      </c>
    </row>
    <row r="38" spans="1:27" x14ac:dyDescent="0.25">
      <c r="A38">
        <v>25</v>
      </c>
      <c r="B38" s="1">
        <f t="shared" si="7"/>
        <v>3.9908979818208485</v>
      </c>
      <c r="C38" s="1">
        <f t="shared" si="8"/>
        <v>0.17182582417698899</v>
      </c>
      <c r="D38">
        <v>22</v>
      </c>
      <c r="H38" s="4">
        <f t="shared" si="0"/>
        <v>4.1191167059113631E-3</v>
      </c>
      <c r="I38" s="4">
        <f t="shared" si="5"/>
        <v>1.0960414208433265E-2</v>
      </c>
      <c r="J38" s="4">
        <f t="shared" si="6"/>
        <v>4.6906004569758345E-4</v>
      </c>
      <c r="K38" s="4">
        <f t="shared" si="1"/>
        <v>6.0091136714433825E-5</v>
      </c>
      <c r="L38" s="4">
        <f t="shared" si="2"/>
        <v>3.2809707681018339E-2</v>
      </c>
      <c r="M38" s="4">
        <f t="shared" si="3"/>
        <v>1.4041184563812154E-3</v>
      </c>
      <c r="N38" s="4">
        <f t="shared" si="4"/>
        <v>3.2869798817732776E-2</v>
      </c>
      <c r="Z38" s="1">
        <f>(COS(RADIANS(Z16))*(Z23-I12))-(SIN(RADIANS(Z16))*(AA23-J12))+I12</f>
        <v>-0.88810981311748394</v>
      </c>
      <c r="AA38" s="4">
        <f>(SIN(RADIANS(Z16))*(Z23-I12))+(COS(RADIANS(Z16))*(AA23-J12))+J12</f>
        <v>8.7793167663096767</v>
      </c>
    </row>
    <row r="39" spans="1:27" x14ac:dyDescent="0.25">
      <c r="A39">
        <v>26</v>
      </c>
      <c r="B39" s="1">
        <f t="shared" si="7"/>
        <v>3.9900631066815548</v>
      </c>
      <c r="C39" s="1">
        <f t="shared" si="8"/>
        <v>0.17384139106115923</v>
      </c>
      <c r="D39">
        <v>23</v>
      </c>
      <c r="H39" s="4">
        <f t="shared" si="0"/>
        <v>4.0936874595770001E-3</v>
      </c>
      <c r="I39" s="4">
        <f t="shared" si="5"/>
        <v>1.0890520107791431E-2</v>
      </c>
      <c r="J39" s="4">
        <f t="shared" si="6"/>
        <v>4.7168451473577038E-4</v>
      </c>
      <c r="K39" s="4">
        <f t="shared" si="1"/>
        <v>6.1142895198446938E-5</v>
      </c>
      <c r="L39" s="4">
        <f t="shared" si="2"/>
        <v>3.2593806574078975E-2</v>
      </c>
      <c r="M39" s="4">
        <f t="shared" si="3"/>
        <v>1.4116856222816207E-3</v>
      </c>
      <c r="N39" s="4">
        <f t="shared" si="4"/>
        <v>3.2654949469277425E-2</v>
      </c>
    </row>
    <row r="40" spans="1:27" x14ac:dyDescent="0.25">
      <c r="A40">
        <v>27</v>
      </c>
      <c r="B40" s="1">
        <f t="shared" si="7"/>
        <v>3.9891931822053253</v>
      </c>
      <c r="C40" s="1">
        <f t="shared" si="8"/>
        <v>0.17584208038447502</v>
      </c>
      <c r="D40">
        <v>24</v>
      </c>
      <c r="H40" s="4">
        <f t="shared" si="0"/>
        <v>4.0670527689800062E-3</v>
      </c>
      <c r="I40" s="4">
        <f t="shared" si="5"/>
        <v>1.0817352128039505E-2</v>
      </c>
      <c r="J40" s="4">
        <f t="shared" si="6"/>
        <v>4.7406037693650257E-4</v>
      </c>
      <c r="K40" s="4">
        <f t="shared" si="1"/>
        <v>6.2164832665204348E-5</v>
      </c>
      <c r="L40" s="4">
        <f t="shared" si="2"/>
        <v>3.2367909502028565E-2</v>
      </c>
      <c r="M40" s="4">
        <f t="shared" si="3"/>
        <v>1.4184931715561545E-3</v>
      </c>
      <c r="N40" s="4">
        <f t="shared" si="4"/>
        <v>3.2430074334693769E-2</v>
      </c>
    </row>
    <row r="41" spans="1:27" x14ac:dyDescent="0.25">
      <c r="A41">
        <v>28</v>
      </c>
      <c r="B41" s="1">
        <f t="shared" si="7"/>
        <v>3.9882884733795811</v>
      </c>
      <c r="C41" s="1">
        <f t="shared" si="8"/>
        <v>0.17782728271758744</v>
      </c>
      <c r="D41">
        <v>25</v>
      </c>
      <c r="H41" s="4">
        <f t="shared" si="0"/>
        <v>4.0392207473056163E-3</v>
      </c>
      <c r="I41" s="4">
        <f t="shared" si="5"/>
        <v>1.074093647149617E-2</v>
      </c>
      <c r="J41" s="4">
        <f t="shared" si="6"/>
        <v>4.7618287637607128E-4</v>
      </c>
      <c r="K41" s="4">
        <f t="shared" si="1"/>
        <v>6.315489875648285E-5</v>
      </c>
      <c r="L41" s="4">
        <f t="shared" si="2"/>
        <v>3.2132109012190276E-2</v>
      </c>
      <c r="M41" s="4">
        <f t="shared" si="3"/>
        <v>1.424527258099248E-3</v>
      </c>
      <c r="N41" s="4">
        <f t="shared" si="4"/>
        <v>3.2195263910946757E-2</v>
      </c>
    </row>
    <row r="42" spans="1:27" x14ac:dyDescent="0.25">
      <c r="A42">
        <v>29</v>
      </c>
      <c r="B42" s="1">
        <f t="shared" si="7"/>
        <v>3.9873492557873957</v>
      </c>
      <c r="C42" s="1">
        <f t="shared" si="8"/>
        <v>0.17979639334863468</v>
      </c>
      <c r="D42">
        <v>26</v>
      </c>
      <c r="H42" s="4">
        <f t="shared" si="0"/>
        <v>4.0101998724568766E-3</v>
      </c>
      <c r="I42" s="4">
        <f t="shared" si="5"/>
        <v>1.066130046808922E-2</v>
      </c>
      <c r="J42" s="4">
        <f t="shared" si="6"/>
        <v>4.7804747338277449E-4</v>
      </c>
      <c r="K42" s="4">
        <f t="shared" si="1"/>
        <v>6.4111058417646517E-5</v>
      </c>
      <c r="L42" s="4">
        <f t="shared" si="2"/>
        <v>3.1886501493125739E-2</v>
      </c>
      <c r="M42" s="4">
        <f t="shared" si="3"/>
        <v>1.4297747403685063E-3</v>
      </c>
      <c r="N42" s="4">
        <f t="shared" si="4"/>
        <v>3.1950612551543384E-2</v>
      </c>
    </row>
    <row r="43" spans="1:27" x14ac:dyDescent="0.25">
      <c r="A43">
        <v>30</v>
      </c>
      <c r="B43" s="1">
        <f t="shared" si="7"/>
        <v>3.9863758155235458</v>
      </c>
      <c r="C43" s="1">
        <f t="shared" si="8"/>
        <v>0.18174881246744334</v>
      </c>
      <c r="D43">
        <v>27</v>
      </c>
      <c r="H43" s="4">
        <f t="shared" si="0"/>
        <v>3.9799989844737094E-3</v>
      </c>
      <c r="I43" s="4">
        <f t="shared" si="5"/>
        <v>1.0578472562096701E-2</v>
      </c>
      <c r="J43" s="4">
        <f t="shared" si="6"/>
        <v>4.7964985066310958E-4</v>
      </c>
      <c r="K43" s="4">
        <f t="shared" si="1"/>
        <v>6.5031296138241162E-5</v>
      </c>
      <c r="L43" s="4">
        <f t="shared" si="2"/>
        <v>3.16311871138533E-2</v>
      </c>
      <c r="M43" s="4">
        <f t="shared" si="3"/>
        <v>1.4342231997044395E-3</v>
      </c>
      <c r="N43" s="4">
        <f t="shared" si="4"/>
        <v>3.1696218409991539E-2</v>
      </c>
    </row>
    <row r="44" spans="1:27" x14ac:dyDescent="0.25">
      <c r="A44">
        <v>31</v>
      </c>
      <c r="B44" s="1">
        <f t="shared" si="7"/>
        <v>3.9853684491073658</v>
      </c>
      <c r="C44" s="1">
        <f t="shared" si="8"/>
        <v>0.18368394534823634</v>
      </c>
      <c r="D44">
        <v>28</v>
      </c>
      <c r="H44" s="4">
        <f t="shared" si="0"/>
        <v>3.9486272828389568E-3</v>
      </c>
      <c r="I44" s="4">
        <f t="shared" si="5"/>
        <v>1.0492482298378864E-2</v>
      </c>
      <c r="J44" s="4">
        <f t="shared" si="6"/>
        <v>4.8098591918469127E-4</v>
      </c>
      <c r="K44" s="4">
        <f t="shared" si="1"/>
        <v>6.591362020179902E-5</v>
      </c>
      <c r="L44" s="4">
        <f t="shared" si="2"/>
        <v>3.1366269760900158E-2</v>
      </c>
      <c r="M44" s="4">
        <f t="shared" si="3"/>
        <v>1.4378609577605402E-3</v>
      </c>
      <c r="N44" s="4">
        <f t="shared" si="4"/>
        <v>3.1432183381101958E-2</v>
      </c>
    </row>
    <row r="45" spans="1:27" x14ac:dyDescent="0.25">
      <c r="A45">
        <v>32</v>
      </c>
      <c r="B45" s="1">
        <f t="shared" si="7"/>
        <v>3.9843274633924244</v>
      </c>
      <c r="C45" s="1">
        <f t="shared" si="8"/>
        <v>0.18560120253079213</v>
      </c>
      <c r="D45">
        <v>29</v>
      </c>
      <c r="H45" s="4">
        <f t="shared" si="0"/>
        <v>3.9160943236769552E-3</v>
      </c>
      <c r="I45" s="4">
        <f t="shared" si="5"/>
        <v>1.0403360308123954E-2</v>
      </c>
      <c r="J45" s="4">
        <f t="shared" si="6"/>
        <v>4.8205182380908941E-4</v>
      </c>
      <c r="K45" s="4">
        <f t="shared" si="1"/>
        <v>6.6756066934995181E-5</v>
      </c>
      <c r="L45" s="4">
        <f t="shared" si="2"/>
        <v>3.1091856973289287E-2</v>
      </c>
      <c r="M45" s="4">
        <f t="shared" si="3"/>
        <v>1.4406770930221688E-3</v>
      </c>
      <c r="N45" s="4">
        <f t="shared" si="4"/>
        <v>3.1158613040224284E-2</v>
      </c>
    </row>
    <row r="46" spans="1:27" x14ac:dyDescent="0.25">
      <c r="A46">
        <v>33</v>
      </c>
      <c r="B46" s="1">
        <f t="shared" si="7"/>
        <v>3.9832531754730547</v>
      </c>
      <c r="C46" s="1">
        <f t="shared" si="8"/>
        <v>0.1875</v>
      </c>
      <c r="D46">
        <v>30</v>
      </c>
      <c r="H46" s="4">
        <f t="shared" si="0"/>
        <v>3.8824100168421416E-3</v>
      </c>
      <c r="I46" s="4">
        <f t="shared" si="5"/>
        <v>1.0311138294109616E-2</v>
      </c>
      <c r="J46" s="4">
        <f t="shared" si="6"/>
        <v>4.8284394866713199E-4</v>
      </c>
      <c r="K46" s="4">
        <f t="shared" si="1"/>
        <v>6.7556704946102308E-5</v>
      </c>
      <c r="L46" s="4">
        <f t="shared" si="2"/>
        <v>3.0808059875499078E-2</v>
      </c>
      <c r="M46" s="4">
        <f t="shared" si="3"/>
        <v>1.4426614563911744E-3</v>
      </c>
      <c r="N46" s="4">
        <f t="shared" si="4"/>
        <v>3.087561658044518E-2</v>
      </c>
    </row>
    <row r="47" spans="1:27" x14ac:dyDescent="0.25">
      <c r="A47">
        <v>34</v>
      </c>
      <c r="B47" s="1">
        <f t="shared" si="7"/>
        <v>3.9821459125877641</v>
      </c>
      <c r="C47" s="1">
        <f t="shared" si="8"/>
        <v>0.18937975936375678</v>
      </c>
      <c r="D47">
        <v>31</v>
      </c>
      <c r="H47" s="4">
        <f t="shared" si="0"/>
        <v>3.8475846229006905E-3</v>
      </c>
      <c r="I47" s="4">
        <f t="shared" si="5"/>
        <v>1.0215849015496662E-2</v>
      </c>
      <c r="J47" s="4">
        <f t="shared" si="6"/>
        <v>4.8335892227016771E-4</v>
      </c>
      <c r="K47" s="4">
        <f t="shared" si="1"/>
        <v>6.8313639342733331E-5</v>
      </c>
      <c r="L47" s="4">
        <f t="shared" si="2"/>
        <v>3.0514993108478983E-2</v>
      </c>
      <c r="M47" s="4">
        <f t="shared" si="3"/>
        <v>1.4438046858165033E-3</v>
      </c>
      <c r="N47" s="4">
        <f t="shared" si="4"/>
        <v>3.0583306747821715E-2</v>
      </c>
    </row>
    <row r="48" spans="1:27" x14ac:dyDescent="0.25">
      <c r="A48">
        <v>35</v>
      </c>
      <c r="B48" s="1">
        <f t="shared" si="7"/>
        <v>3.9810060120195532</v>
      </c>
      <c r="C48" s="1">
        <f t="shared" si="8"/>
        <v>0.19123990802915061</v>
      </c>
      <c r="D48">
        <v>32</v>
      </c>
      <c r="H48" s="4">
        <f t="shared" si="0"/>
        <v>3.8116287500050139E-3</v>
      </c>
      <c r="I48" s="4">
        <f t="shared" si="5"/>
        <v>1.0117526272163668E-2</v>
      </c>
      <c r="J48" s="4">
        <f t="shared" si="6"/>
        <v>4.8359362235071728E-4</v>
      </c>
      <c r="K48" s="4">
        <f t="shared" si="1"/>
        <v>6.9025015918792676E-5</v>
      </c>
      <c r="L48" s="4">
        <f t="shared" si="2"/>
        <v>3.0212774758780658E-2</v>
      </c>
      <c r="M48" s="4">
        <f t="shared" si="3"/>
        <v>1.4440982199512853E-3</v>
      </c>
      <c r="N48" s="4">
        <f t="shared" si="4"/>
        <v>3.0281799774699452E-2</v>
      </c>
    </row>
    <row r="49" spans="1:14" x14ac:dyDescent="0.25">
      <c r="A49">
        <v>36</v>
      </c>
      <c r="B49" s="1">
        <f t="shared" si="7"/>
        <v>3.9798338209931781</v>
      </c>
      <c r="C49" s="1">
        <f t="shared" si="8"/>
        <v>0.19307987937687837</v>
      </c>
      <c r="D49">
        <v>33</v>
      </c>
      <c r="H49" s="4">
        <f t="shared" si="0"/>
        <v>3.7745533506622353E-3</v>
      </c>
      <c r="I49" s="4">
        <f t="shared" si="5"/>
        <v>1.001620488859453E-2</v>
      </c>
      <c r="J49" s="4">
        <f t="shared" si="6"/>
        <v>4.8354518042640824E-4</v>
      </c>
      <c r="K49" s="4">
        <f t="shared" si="1"/>
        <v>6.9689025300584195E-5</v>
      </c>
      <c r="L49" s="4">
        <f t="shared" si="2"/>
        <v>2.9901526285875751E-2</v>
      </c>
      <c r="M49" s="4">
        <f t="shared" si="3"/>
        <v>1.4435343108187566E-3</v>
      </c>
      <c r="N49" s="4">
        <f t="shared" si="4"/>
        <v>2.9971215311176337E-2</v>
      </c>
    </row>
    <row r="50" spans="1:14" x14ac:dyDescent="0.25">
      <c r="A50">
        <v>37</v>
      </c>
      <c r="B50" s="1">
        <f t="shared" si="7"/>
        <v>3.9786296965693801</v>
      </c>
      <c r="C50" s="1">
        <f t="shared" si="8"/>
        <v>0.19489911293384338</v>
      </c>
      <c r="D50">
        <v>34</v>
      </c>
      <c r="H50" s="4">
        <f t="shared" si="0"/>
        <v>3.736369718398358E-3</v>
      </c>
      <c r="I50" s="4">
        <f t="shared" si="5"/>
        <v>9.9119206973329391E-3</v>
      </c>
      <c r="J50" s="4">
        <f t="shared" si="6"/>
        <v>4.8321098608149665E-4</v>
      </c>
      <c r="K50" s="4">
        <f t="shared" si="1"/>
        <v>7.0303907042068862E-5</v>
      </c>
      <c r="L50" s="4">
        <f t="shared" si="2"/>
        <v>2.9581372447737411E-2</v>
      </c>
      <c r="M50" s="4">
        <f t="shared" si="3"/>
        <v>1.4421060354710463E-3</v>
      </c>
      <c r="N50" s="4">
        <f t="shared" si="4"/>
        <v>2.9651676354779478E-2</v>
      </c>
    </row>
    <row r="51" spans="1:14" x14ac:dyDescent="0.25">
      <c r="A51">
        <v>38</v>
      </c>
      <c r="B51" s="1">
        <f t="shared" si="7"/>
        <v>3.9773940055361239</v>
      </c>
      <c r="C51" s="1">
        <f t="shared" si="8"/>
        <v>0.19669705454388076</v>
      </c>
      <c r="D51">
        <v>35</v>
      </c>
      <c r="H51" s="4">
        <f t="shared" si="0"/>
        <v>3.6970894843171842E-3</v>
      </c>
      <c r="I51" s="4">
        <f t="shared" si="5"/>
        <v>9.8047105220108437E-3</v>
      </c>
      <c r="J51" s="4">
        <f t="shared" si="6"/>
        <v>4.8258869096026822E-4</v>
      </c>
      <c r="K51" s="4">
        <f t="shared" si="1"/>
        <v>7.0867953659275109E-5</v>
      </c>
      <c r="L51" s="4">
        <f t="shared" si="2"/>
        <v>2.9252441224742454E-2</v>
      </c>
      <c r="M51" s="4">
        <f t="shared" si="3"/>
        <v>1.4398073066252814E-3</v>
      </c>
      <c r="N51" s="4">
        <f t="shared" si="4"/>
        <v>2.932330917840173E-2</v>
      </c>
    </row>
    <row r="52" spans="1:14" x14ac:dyDescent="0.25">
      <c r="A52">
        <v>39</v>
      </c>
      <c r="B52" s="1">
        <f t="shared" si="7"/>
        <v>3.9761271242968683</v>
      </c>
      <c r="C52" s="1">
        <f t="shared" si="8"/>
        <v>0.19847315653655914</v>
      </c>
      <c r="D52">
        <v>36</v>
      </c>
      <c r="H52" s="4">
        <f t="shared" si="0"/>
        <v>3.656724613559148E-3</v>
      </c>
      <c r="I52" s="4">
        <f t="shared" si="5"/>
        <v>9.694612159974355E-3</v>
      </c>
      <c r="J52" s="4">
        <f t="shared" si="6"/>
        <v>4.8167621246773622E-4</v>
      </c>
      <c r="K52" s="4">
        <f t="shared" si="1"/>
        <v>7.1379514594063442E-5</v>
      </c>
      <c r="L52" s="4">
        <f t="shared" si="2"/>
        <v>2.8914863742001102E-2</v>
      </c>
      <c r="M52" s="4">
        <f t="shared" si="3"/>
        <v>1.4366328822652873E-3</v>
      </c>
      <c r="N52" s="4">
        <f t="shared" si="4"/>
        <v>2.8986243256595167E-2</v>
      </c>
    </row>
    <row r="53" spans="1:14" x14ac:dyDescent="0.25">
      <c r="A53">
        <v>40</v>
      </c>
      <c r="B53" s="1">
        <f t="shared" si="7"/>
        <v>3.9748294387559118</v>
      </c>
      <c r="C53" s="1">
        <f t="shared" si="8"/>
        <v>0.20022687789400603</v>
      </c>
      <c r="D53">
        <v>37</v>
      </c>
      <c r="H53" s="4">
        <f t="shared" si="0"/>
        <v>3.615287401654399E-3</v>
      </c>
      <c r="I53" s="4">
        <f t="shared" si="5"/>
        <v>9.5816643645020242E-3</v>
      </c>
      <c r="J53" s="4">
        <f t="shared" si="6"/>
        <v>4.8047173717199912E-4</v>
      </c>
      <c r="K53" s="4">
        <f t="shared" si="1"/>
        <v>7.1837000097352421E-5</v>
      </c>
      <c r="L53" s="4">
        <f t="shared" si="2"/>
        <v>2.856877419013569E-2</v>
      </c>
      <c r="M53" s="4">
        <f t="shared" si="3"/>
        <v>1.4325783741944622E-3</v>
      </c>
      <c r="N53" s="4">
        <f t="shared" si="4"/>
        <v>2.8640611190233041E-2</v>
      </c>
    </row>
    <row r="54" spans="1:14" x14ac:dyDescent="0.25">
      <c r="A54">
        <v>41</v>
      </c>
      <c r="B54" s="1">
        <f t="shared" si="7"/>
        <v>3.9735013442008404</v>
      </c>
      <c r="C54" s="1">
        <f t="shared" si="8"/>
        <v>0.20195768441570727</v>
      </c>
      <c r="D54">
        <v>38</v>
      </c>
      <c r="H54" s="4">
        <f t="shared" si="0"/>
        <v>3.5727904707794078E-3</v>
      </c>
      <c r="I54" s="4">
        <f t="shared" si="5"/>
        <v>9.4659068266501716E-3</v>
      </c>
      <c r="J54" s="4">
        <f t="shared" si="6"/>
        <v>4.7897372390491024E-4</v>
      </c>
      <c r="K54" s="4">
        <f t="shared" si="1"/>
        <v>7.2238885022332352E-5</v>
      </c>
      <c r="L54" s="4">
        <f t="shared" si="2"/>
        <v>2.8214309744649568E-2</v>
      </c>
      <c r="M54" s="4">
        <f t="shared" si="3"/>
        <v>1.4276402555326794E-3</v>
      </c>
      <c r="N54" s="4">
        <f t="shared" si="4"/>
        <v>2.82865486296719E-2</v>
      </c>
    </row>
    <row r="55" spans="1:14" x14ac:dyDescent="0.25">
      <c r="A55">
        <v>42</v>
      </c>
      <c r="B55" s="1">
        <f t="shared" si="7"/>
        <v>3.9721432451821213</v>
      </c>
      <c r="C55" s="1">
        <f t="shared" si="8"/>
        <v>0.20366504888122966</v>
      </c>
      <c r="D55">
        <v>39</v>
      </c>
      <c r="H55" s="4">
        <f t="shared" si="0"/>
        <v>3.5292467659108762E-3</v>
      </c>
      <c r="I55" s="4">
        <f t="shared" si="5"/>
        <v>9.3473801567190221E-3</v>
      </c>
      <c r="J55" s="4">
        <f t="shared" si="6"/>
        <v>4.7718090655604818E-4</v>
      </c>
      <c r="K55" s="4">
        <f t="shared" si="1"/>
        <v>7.2583712518057867E-5</v>
      </c>
      <c r="L55" s="4">
        <f t="shared" si="2"/>
        <v>2.7851610483905023E-2</v>
      </c>
      <c r="M55" s="4">
        <f t="shared" si="3"/>
        <v>1.4218158671455725E-3</v>
      </c>
      <c r="N55" s="4">
        <f t="shared" si="4"/>
        <v>2.7924194196423082E-2</v>
      </c>
    </row>
    <row r="56" spans="1:14" x14ac:dyDescent="0.25">
      <c r="A56">
        <v>43</v>
      </c>
      <c r="B56" s="1">
        <f t="shared" si="7"/>
        <v>3.9707555553898723</v>
      </c>
      <c r="C56" s="1">
        <f t="shared" si="8"/>
        <v>0.20534845121081741</v>
      </c>
      <c r="D56">
        <v>40</v>
      </c>
      <c r="H56" s="4">
        <f t="shared" si="0"/>
        <v>3.4846695508830572E-3</v>
      </c>
      <c r="I56" s="4">
        <f t="shared" si="5"/>
        <v>9.2261258653662612E-3</v>
      </c>
      <c r="J56" s="4">
        <f t="shared" si="6"/>
        <v>4.7509229655695362E-4</v>
      </c>
      <c r="K56" s="4">
        <f t="shared" si="1"/>
        <v>7.2870097614232302E-5</v>
      </c>
      <c r="L56" s="4">
        <f t="shared" si="2"/>
        <v>2.7480819305827669E-2</v>
      </c>
      <c r="M56" s="4">
        <f t="shared" si="3"/>
        <v>1.4151034230008637E-3</v>
      </c>
      <c r="N56" s="4">
        <f t="shared" si="4"/>
        <v>2.7553689403441901E-2</v>
      </c>
    </row>
    <row r="57" spans="1:14" x14ac:dyDescent="0.25">
      <c r="A57">
        <v>44</v>
      </c>
      <c r="B57" s="1">
        <f t="shared" si="7"/>
        <v>3.9693386975278466</v>
      </c>
      <c r="C57" s="1">
        <f t="shared" si="8"/>
        <v>0.20700737862381341</v>
      </c>
      <c r="D57">
        <v>41</v>
      </c>
      <c r="H57" s="4">
        <f t="shared" si="0"/>
        <v>3.4390724043475984E-3</v>
      </c>
      <c r="I57" s="4">
        <f t="shared" si="5"/>
        <v>9.1021863443760953E-3</v>
      </c>
      <c r="J57" s="4">
        <f t="shared" si="6"/>
        <v>4.7270718505204427E-4</v>
      </c>
      <c r="K57" s="4">
        <f t="shared" si="1"/>
        <v>7.3096730688072025E-5</v>
      </c>
      <c r="L57" s="4">
        <f t="shared" si="2"/>
        <v>2.7102081843399642E-2</v>
      </c>
      <c r="M57" s="4">
        <f t="shared" si="3"/>
        <v>1.4075020144451989E-3</v>
      </c>
      <c r="N57" s="4">
        <f t="shared" si="4"/>
        <v>2.7175178574087713E-2</v>
      </c>
    </row>
    <row r="58" spans="1:14" x14ac:dyDescent="0.25">
      <c r="A58">
        <v>45</v>
      </c>
      <c r="B58" s="1">
        <f t="shared" si="7"/>
        <v>3.9678931031846743</v>
      </c>
      <c r="C58" s="1">
        <f t="shared" si="8"/>
        <v>0.20864132579485728</v>
      </c>
      <c r="D58">
        <v>42</v>
      </c>
      <c r="H58" s="4">
        <f t="shared" si="0"/>
        <v>3.3924692156370728E-3</v>
      </c>
      <c r="I58" s="4">
        <f t="shared" si="5"/>
        <v>8.9756048470976124E-3</v>
      </c>
      <c r="J58" s="4">
        <f t="shared" si="6"/>
        <v>4.7002514475325777E-4</v>
      </c>
      <c r="K58" s="4">
        <f t="shared" si="1"/>
        <v>7.3262380804410877E-5</v>
      </c>
      <c r="L58" s="4">
        <f t="shared" si="2"/>
        <v>2.6715546379020932E-2</v>
      </c>
      <c r="M58" s="4">
        <f t="shared" si="3"/>
        <v>1.399011613397258E-3</v>
      </c>
      <c r="N58" s="4">
        <f t="shared" si="4"/>
        <v>2.6788808759825342E-2</v>
      </c>
    </row>
    <row r="59" spans="1:14" x14ac:dyDescent="0.25">
      <c r="A59">
        <v>46</v>
      </c>
      <c r="B59" s="1">
        <f t="shared" si="7"/>
        <v>3.9664192127023963</v>
      </c>
      <c r="C59" s="1">
        <f t="shared" si="8"/>
        <v>0.21024979500781232</v>
      </c>
      <c r="D59">
        <v>43</v>
      </c>
      <c r="H59" s="4">
        <f t="shared" si="0"/>
        <v>3.3448741805340299E-3</v>
      </c>
      <c r="I59" s="4">
        <f t="shared" si="5"/>
        <v>8.8464254685679412E-3</v>
      </c>
      <c r="J59" s="4">
        <f t="shared" si="6"/>
        <v>4.6704603147593692E-4</v>
      </c>
      <c r="K59" s="4">
        <f t="shared" si="1"/>
        <v>7.3365898920475613E-5</v>
      </c>
      <c r="L59" s="4">
        <f t="shared" si="2"/>
        <v>2.632136375782371E-2</v>
      </c>
      <c r="M59" s="4">
        <f t="shared" si="3"/>
        <v>1.3896330744547155E-3</v>
      </c>
      <c r="N59" s="4">
        <f t="shared" si="4"/>
        <v>2.6394729656744186E-2</v>
      </c>
    </row>
    <row r="60" spans="1:14" x14ac:dyDescent="0.25">
      <c r="A60">
        <v>47</v>
      </c>
      <c r="B60" s="1">
        <f t="shared" si="7"/>
        <v>3.9649174750423315</v>
      </c>
      <c r="C60" s="1">
        <f t="shared" si="8"/>
        <v>0.21183229630737466</v>
      </c>
      <c r="D60">
        <v>44</v>
      </c>
      <c r="H60" s="4">
        <f t="shared" si="0"/>
        <v>3.2963017969473429E-3</v>
      </c>
      <c r="I60" s="4">
        <f t="shared" si="5"/>
        <v>8.7146931253357773E-3</v>
      </c>
      <c r="J60" s="4">
        <f t="shared" si="6"/>
        <v>4.6376998535384778E-4</v>
      </c>
      <c r="K60" s="4">
        <f t="shared" si="1"/>
        <v>7.3406220947043398E-5</v>
      </c>
      <c r="L60" s="4">
        <f t="shared" si="2"/>
        <v>2.5919687300024346E-2</v>
      </c>
      <c r="M60" s="4">
        <f t="shared" si="3"/>
        <v>1.3793681359141302E-3</v>
      </c>
      <c r="N60" s="4">
        <f t="shared" si="4"/>
        <v>2.5993093520971389E-2</v>
      </c>
    </row>
    <row r="61" spans="1:14" x14ac:dyDescent="0.25">
      <c r="A61">
        <v>48</v>
      </c>
      <c r="B61" s="1">
        <f t="shared" si="7"/>
        <v>3.9633883476483183</v>
      </c>
      <c r="C61" s="1">
        <f t="shared" si="8"/>
        <v>0.21338834764831843</v>
      </c>
      <c r="D61">
        <v>45</v>
      </c>
      <c r="H61" s="4">
        <f t="shared" si="0"/>
        <v>3.2467668604956867E-3</v>
      </c>
      <c r="I61" s="4">
        <f t="shared" si="5"/>
        <v>8.5804535349956641E-3</v>
      </c>
      <c r="J61" s="4">
        <f t="shared" si="6"/>
        <v>4.601974317313266E-4</v>
      </c>
      <c r="K61" s="4">
        <f t="shared" si="1"/>
        <v>7.3382370657951716E-5</v>
      </c>
      <c r="L61" s="4">
        <f t="shared" si="2"/>
        <v>2.5510672712382661E-2</v>
      </c>
      <c r="M61" s="4">
        <f t="shared" si="3"/>
        <v>1.3682194197035581E-3</v>
      </c>
      <c r="N61" s="4">
        <f t="shared" si="4"/>
        <v>2.5584055083040614E-2</v>
      </c>
    </row>
    <row r="62" spans="1:14" x14ac:dyDescent="0.25">
      <c r="A62">
        <v>49</v>
      </c>
      <c r="B62" s="1">
        <f t="shared" si="7"/>
        <v>3.9618322963073744</v>
      </c>
      <c r="C62" s="1">
        <f t="shared" si="8"/>
        <v>0.21491747504233139</v>
      </c>
      <c r="D62">
        <v>46</v>
      </c>
      <c r="H62" s="4">
        <f t="shared" si="0"/>
        <v>3.1962844600003648E-3</v>
      </c>
      <c r="I62" s="4">
        <f t="shared" si="5"/>
        <v>8.4437531954498872E-3</v>
      </c>
      <c r="J62" s="4">
        <f t="shared" si="6"/>
        <v>4.563290817312652E-4</v>
      </c>
      <c r="K62" s="4">
        <f t="shared" si="1"/>
        <v>7.3293462440303936E-5</v>
      </c>
      <c r="L62" s="4">
        <f t="shared" si="2"/>
        <v>2.5094477998856949E-2</v>
      </c>
      <c r="M62" s="4">
        <f t="shared" si="3"/>
        <v>1.356190430230172E-3</v>
      </c>
      <c r="N62" s="4">
        <f t="shared" si="4"/>
        <v>2.5167771461297252E-2</v>
      </c>
    </row>
    <row r="63" spans="1:14" x14ac:dyDescent="0.25">
      <c r="A63">
        <v>50</v>
      </c>
      <c r="B63" s="1">
        <f t="shared" si="7"/>
        <v>3.9602497950078122</v>
      </c>
      <c r="C63" s="1">
        <f t="shared" si="8"/>
        <v>0.21641921270239631</v>
      </c>
      <c r="D63">
        <v>47</v>
      </c>
      <c r="H63" s="4">
        <f t="shared" si="0"/>
        <v>3.1448699728897078E-3</v>
      </c>
      <c r="I63" s="4">
        <f t="shared" si="5"/>
        <v>8.3046393639148088E-3</v>
      </c>
      <c r="J63" s="4">
        <f t="shared" si="6"/>
        <v>4.5216593249803265E-4</v>
      </c>
      <c r="K63" s="4">
        <f t="shared" si="1"/>
        <v>7.313870387806032E-5</v>
      </c>
      <c r="L63" s="4">
        <f t="shared" si="2"/>
        <v>2.4671263370543189E-2</v>
      </c>
      <c r="M63" s="4">
        <f t="shared" si="3"/>
        <v>1.3432855521466802E-3</v>
      </c>
      <c r="N63" s="4">
        <f t="shared" si="4"/>
        <v>2.4744402074421249E-2</v>
      </c>
    </row>
    <row r="64" spans="1:14" x14ac:dyDescent="0.25">
      <c r="A64">
        <v>51</v>
      </c>
      <c r="B64" s="1">
        <f t="shared" si="7"/>
        <v>3.9586413257948574</v>
      </c>
      <c r="C64" s="1">
        <f t="shared" si="8"/>
        <v>0.21789310318467428</v>
      </c>
      <c r="D64">
        <v>48</v>
      </c>
      <c r="H64" s="4">
        <f t="shared" si="0"/>
        <v>3.0925390605144876E-3</v>
      </c>
      <c r="I64" s="4">
        <f t="shared" si="5"/>
        <v>8.1631600356812002E-3</v>
      </c>
      <c r="J64" s="4">
        <f t="shared" si="6"/>
        <v>4.4770926711442424E-4</v>
      </c>
      <c r="K64" s="4">
        <f t="shared" si="1"/>
        <v>7.2917398162004147E-5</v>
      </c>
      <c r="L64" s="4">
        <f t="shared" si="2"/>
        <v>2.4241191154964911E-2</v>
      </c>
      <c r="M64" s="4">
        <f t="shared" si="3"/>
        <v>1.3295100470406636E-3</v>
      </c>
      <c r="N64" s="4">
        <f t="shared" si="4"/>
        <v>2.4314108553126917E-2</v>
      </c>
    </row>
    <row r="65" spans="1:14" x14ac:dyDescent="0.25">
      <c r="A65">
        <v>52</v>
      </c>
      <c r="B65" s="1">
        <f t="shared" si="7"/>
        <v>3.9570073786238136</v>
      </c>
      <c r="C65" s="1">
        <f t="shared" si="8"/>
        <v>0.21933869752784652</v>
      </c>
      <c r="D65">
        <v>49</v>
      </c>
      <c r="H65" s="4">
        <f t="shared" si="0"/>
        <v>3.0393076633777327E-3</v>
      </c>
      <c r="I65" s="4">
        <f t="shared" si="5"/>
        <v>8.0193639226485633E-3</v>
      </c>
      <c r="J65" s="4">
        <f t="shared" si="6"/>
        <v>4.4296065419266998E-4</v>
      </c>
      <c r="K65" s="4">
        <f t="shared" si="1"/>
        <v>7.262894631954357E-5</v>
      </c>
      <c r="L65" s="4">
        <f t="shared" si="2"/>
        <v>2.3804425704811141E-2</v>
      </c>
      <c r="M65" s="4">
        <f t="shared" si="3"/>
        <v>1.3148700490540777E-3</v>
      </c>
      <c r="N65" s="4">
        <f t="shared" si="4"/>
        <v>2.3877054651130686E-2</v>
      </c>
    </row>
    <row r="66" spans="1:14" x14ac:dyDescent="0.25">
      <c r="A66">
        <v>53</v>
      </c>
      <c r="B66" s="1">
        <f t="shared" si="7"/>
        <v>3.9553484512108175</v>
      </c>
      <c r="C66" s="1">
        <f t="shared" si="8"/>
        <v>0.22075555538987224</v>
      </c>
      <c r="D66">
        <v>50</v>
      </c>
      <c r="H66" s="4">
        <f t="shared" si="0"/>
        <v>2.9851919962783358E-3</v>
      </c>
      <c r="I66" s="4">
        <f t="shared" si="5"/>
        <v>7.8733004316428566E-3</v>
      </c>
      <c r="J66" s="4">
        <f t="shared" si="6"/>
        <v>4.3792194713935585E-4</v>
      </c>
      <c r="K66" s="4">
        <f t="shared" si="1"/>
        <v>7.2272849258118692E-5</v>
      </c>
      <c r="L66" s="4">
        <f t="shared" si="2"/>
        <v>2.3361133306187842E-2</v>
      </c>
      <c r="M66" s="4">
        <f t="shared" si="3"/>
        <v>1.2993725594399243E-3</v>
      </c>
      <c r="N66" s="4">
        <f t="shared" si="4"/>
        <v>2.3433406155445962E-2</v>
      </c>
    </row>
    <row r="67" spans="1:14" x14ac:dyDescent="0.25">
      <c r="A67">
        <v>54</v>
      </c>
      <c r="B67" s="1">
        <f t="shared" si="7"/>
        <v>3.9536650488812297</v>
      </c>
      <c r="C67" s="1">
        <f t="shared" si="8"/>
        <v>0.22214324518212136</v>
      </c>
      <c r="D67">
        <v>51</v>
      </c>
      <c r="H67" s="4">
        <f t="shared" si="0"/>
        <v>2.9302085433731695E-3</v>
      </c>
      <c r="I67" s="4">
        <f t="shared" si="5"/>
        <v>7.7250196425411501E-3</v>
      </c>
      <c r="J67" s="4">
        <f t="shared" si="6"/>
        <v>4.3259528309526172E-4</v>
      </c>
      <c r="K67" s="4">
        <f t="shared" si="1"/>
        <v>7.184870961652504E-5</v>
      </c>
      <c r="L67" s="4">
        <f t="shared" si="2"/>
        <v>2.2911482086489996E-2</v>
      </c>
      <c r="M67" s="4">
        <f t="shared" si="3"/>
        <v>1.2830254400668358E-3</v>
      </c>
      <c r="N67" s="4">
        <f t="shared" si="4"/>
        <v>2.2983330796106521E-2</v>
      </c>
    </row>
    <row r="68" spans="1:14" x14ac:dyDescent="0.25">
      <c r="A68">
        <v>55</v>
      </c>
      <c r="B68" s="1">
        <f t="shared" si="7"/>
        <v>3.9519576844157074</v>
      </c>
      <c r="C68" s="1">
        <f t="shared" si="8"/>
        <v>0.22350134420084025</v>
      </c>
      <c r="D68">
        <v>52</v>
      </c>
      <c r="H68" s="4">
        <f t="shared" si="0"/>
        <v>2.8743740531542716E-3</v>
      </c>
      <c r="I68" s="4">
        <f t="shared" si="5"/>
        <v>7.574572286205089E-3</v>
      </c>
      <c r="J68" s="4">
        <f t="shared" si="6"/>
        <v>4.2698308155032479E-4</v>
      </c>
      <c r="K68" s="4">
        <f t="shared" si="1"/>
        <v>7.1356233418703907E-5</v>
      </c>
      <c r="L68" s="4">
        <f t="shared" si="2"/>
        <v>2.2455641921936841E-2</v>
      </c>
      <c r="M68" s="4">
        <f t="shared" si="3"/>
        <v>1.2658374058801883E-3</v>
      </c>
      <c r="N68" s="4">
        <f t="shared" si="4"/>
        <v>2.2526998155355544E-2</v>
      </c>
    </row>
    <row r="69" spans="1:14" x14ac:dyDescent="0.25">
      <c r="A69">
        <v>56</v>
      </c>
      <c r="B69" s="1">
        <f t="shared" si="7"/>
        <v>3.9502268778940062</v>
      </c>
      <c r="C69" s="1">
        <f t="shared" si="8"/>
        <v>0.2248294387559116</v>
      </c>
      <c r="D69">
        <v>53</v>
      </c>
      <c r="H69" s="4">
        <f t="shared" si="0"/>
        <v>2.8177055333483692E-3</v>
      </c>
      <c r="I69" s="4">
        <f t="shared" si="5"/>
        <v>7.4220097222533797E-3</v>
      </c>
      <c r="J69" s="4">
        <f t="shared" si="6"/>
        <v>4.2108804263588215E-4</v>
      </c>
      <c r="K69" s="4">
        <f t="shared" si="1"/>
        <v>7.0795231525253941E-5</v>
      </c>
      <c r="L69" s="4">
        <f t="shared" si="2"/>
        <v>2.1993784344896045E-2</v>
      </c>
      <c r="M69" s="4">
        <f t="shared" si="3"/>
        <v>1.2478180163344114E-3</v>
      </c>
      <c r="N69" s="4">
        <f t="shared" si="4"/>
        <v>2.2064579576421297E-2</v>
      </c>
    </row>
    <row r="70" spans="1:14" x14ac:dyDescent="0.25">
      <c r="A70">
        <v>57</v>
      </c>
      <c r="B70" s="1">
        <f t="shared" si="7"/>
        <v>3.9484731565365592</v>
      </c>
      <c r="C70" s="1">
        <f t="shared" si="8"/>
        <v>0.22612712429686843</v>
      </c>
      <c r="D70">
        <v>54</v>
      </c>
      <c r="H70" s="4">
        <f t="shared" si="0"/>
        <v>2.7602202457355784E-3</v>
      </c>
      <c r="I70" s="4">
        <f t="shared" si="5"/>
        <v>7.2673839166758521E-3</v>
      </c>
      <c r="J70" s="4">
        <f t="shared" si="6"/>
        <v>4.1491314509520543E-4</v>
      </c>
      <c r="K70" s="4">
        <f t="shared" si="1"/>
        <v>7.0165620878129051E-5</v>
      </c>
      <c r="L70" s="4">
        <f t="shared" si="2"/>
        <v>2.1526082451040544E-2</v>
      </c>
      <c r="M70" s="4">
        <f t="shared" si="3"/>
        <v>1.2289776658079953E-3</v>
      </c>
      <c r="N70" s="4">
        <f t="shared" si="4"/>
        <v>2.1596248071918674E-2</v>
      </c>
    </row>
    <row r="71" spans="1:14" x14ac:dyDescent="0.25">
      <c r="A71">
        <v>58</v>
      </c>
      <c r="B71" s="1">
        <f t="shared" si="7"/>
        <v>3.9466970545438809</v>
      </c>
      <c r="C71" s="1">
        <f t="shared" si="8"/>
        <v>0.22739400553612399</v>
      </c>
      <c r="D71">
        <v>55</v>
      </c>
      <c r="H71" s="4">
        <f t="shared" si="0"/>
        <v>2.7019357008913336E-3</v>
      </c>
      <c r="I71" s="4">
        <f t="shared" si="5"/>
        <v>7.1107474193106684E-3</v>
      </c>
      <c r="J71" s="4">
        <f t="shared" si="6"/>
        <v>4.0846164393477859E-4</v>
      </c>
      <c r="K71" s="4">
        <f t="shared" si="1"/>
        <v>6.9467425534635758E-5</v>
      </c>
      <c r="L71" s="4">
        <f t="shared" si="2"/>
        <v>2.1052710806436999E-2</v>
      </c>
      <c r="M71" s="4">
        <f t="shared" si="3"/>
        <v>1.2093275730171648E-3</v>
      </c>
      <c r="N71" s="4">
        <f t="shared" si="4"/>
        <v>2.1122178231971635E-2</v>
      </c>
    </row>
    <row r="72" spans="1:14" x14ac:dyDescent="0.25">
      <c r="A72">
        <v>59</v>
      </c>
      <c r="B72" s="1">
        <f t="shared" si="7"/>
        <v>3.9448991129338435</v>
      </c>
      <c r="C72" s="1">
        <f t="shared" si="8"/>
        <v>0.2286296965693802</v>
      </c>
      <c r="D72">
        <v>56</v>
      </c>
      <c r="H72" s="4">
        <f t="shared" si="0"/>
        <v>2.6428696528524864E-3</v>
      </c>
      <c r="I72" s="4">
        <f t="shared" si="5"/>
        <v>6.9521533411979544E-3</v>
      </c>
      <c r="J72" s="4">
        <f t="shared" si="6"/>
        <v>4.0173706775869318E-4</v>
      </c>
      <c r="K72" s="4">
        <f t="shared" si="1"/>
        <v>6.8700777487253238E-5</v>
      </c>
      <c r="L72" s="4">
        <f t="shared" si="2"/>
        <v>2.0573845354640078E-2</v>
      </c>
      <c r="M72" s="4">
        <f t="shared" si="3"/>
        <v>1.1888797694441587E-3</v>
      </c>
      <c r="N72" s="4">
        <f t="shared" si="4"/>
        <v>2.0642546132127331E-2</v>
      </c>
    </row>
    <row r="73" spans="1:14" x14ac:dyDescent="0.25">
      <c r="A73">
        <v>60</v>
      </c>
      <c r="B73" s="1">
        <f t="shared" si="7"/>
        <v>3.9430798793768784</v>
      </c>
      <c r="C73" s="1">
        <f t="shared" si="8"/>
        <v>0.22983382099317801</v>
      </c>
      <c r="D73">
        <v>57</v>
      </c>
      <c r="H73" s="4">
        <f t="shared" si="0"/>
        <v>2.5830400937098541E-3</v>
      </c>
      <c r="I73" s="4">
        <f t="shared" si="5"/>
        <v>6.7916553318265495E-3</v>
      </c>
      <c r="J73" s="4">
        <f t="shared" si="6"/>
        <v>3.9474321578911317E-4</v>
      </c>
      <c r="K73" s="4">
        <f t="shared" si="1"/>
        <v>6.7865917266328948E-5</v>
      </c>
      <c r="L73" s="4">
        <f t="shared" si="2"/>
        <v>2.0089663323875979E-2</v>
      </c>
      <c r="M73" s="4">
        <f t="shared" si="3"/>
        <v>1.1676470867979236E-3</v>
      </c>
      <c r="N73" s="4">
        <f t="shared" si="4"/>
        <v>2.0157529241142308E-2</v>
      </c>
    </row>
    <row r="74" spans="1:14" x14ac:dyDescent="0.25">
      <c r="A74">
        <v>61</v>
      </c>
      <c r="B74" s="1">
        <f t="shared" si="7"/>
        <v>3.9412399080291505</v>
      </c>
      <c r="C74" s="1">
        <f t="shared" si="8"/>
        <v>0.23100601201955323</v>
      </c>
      <c r="D74">
        <v>58</v>
      </c>
      <c r="H74" s="4">
        <f t="shared" si="0"/>
        <v>2.522465248126271E-3</v>
      </c>
      <c r="I74" s="4">
        <f t="shared" si="5"/>
        <v>6.6293075562820049E-3</v>
      </c>
      <c r="J74" s="4">
        <f t="shared" si="6"/>
        <v>3.8748415457564276E-4</v>
      </c>
      <c r="K74" s="4">
        <f t="shared" si="1"/>
        <v>6.6963194323122429E-5</v>
      </c>
      <c r="L74" s="4">
        <f t="shared" si="2"/>
        <v>1.9600343134372627E-2</v>
      </c>
      <c r="M74" s="4">
        <f t="shared" si="3"/>
        <v>1.1456431435248155E-3</v>
      </c>
      <c r="N74" s="4">
        <f t="shared" si="4"/>
        <v>1.966730632869575E-2</v>
      </c>
    </row>
    <row r="75" spans="1:14" x14ac:dyDescent="0.25">
      <c r="A75">
        <v>62</v>
      </c>
      <c r="B75" s="1">
        <f t="shared" si="7"/>
        <v>3.9393797593637569</v>
      </c>
      <c r="C75" s="1">
        <f t="shared" si="8"/>
        <v>0.23214591258776404</v>
      </c>
      <c r="D75">
        <v>59</v>
      </c>
      <c r="H75" s="4">
        <f t="shared" si="0"/>
        <v>2.461163567786806E-3</v>
      </c>
      <c r="I75" s="4">
        <f t="shared" si="5"/>
        <v>6.4651646723238665E-3</v>
      </c>
      <c r="J75" s="4">
        <f t="shared" si="6"/>
        <v>3.799642143979569E-4</v>
      </c>
      <c r="K75" s="4">
        <f t="shared" si="1"/>
        <v>6.599306719138042E-5</v>
      </c>
      <c r="L75" s="4">
        <f t="shared" si="2"/>
        <v>1.9106064305951926E-2</v>
      </c>
      <c r="M75" s="4">
        <f t="shared" si="3"/>
        <v>1.1228823303915494E-3</v>
      </c>
      <c r="N75" s="4">
        <f t="shared" si="4"/>
        <v>1.9172057373143307E-2</v>
      </c>
    </row>
    <row r="76" spans="1:14" x14ac:dyDescent="0.25">
      <c r="A76">
        <v>63</v>
      </c>
      <c r="B76" s="1">
        <f t="shared" si="7"/>
        <v>3.9375</v>
      </c>
      <c r="C76" s="1">
        <f t="shared" si="8"/>
        <v>0.23325317547305482</v>
      </c>
      <c r="D76">
        <v>60</v>
      </c>
      <c r="H76" s="4">
        <f t="shared" si="0"/>
        <v>2.3991537257769813E-3</v>
      </c>
      <c r="I76" s="4">
        <f t="shared" si="5"/>
        <v>6.2992818073916157E-3</v>
      </c>
      <c r="J76" s="4">
        <f t="shared" si="6"/>
        <v>3.7218798536477432E-4</v>
      </c>
      <c r="K76" s="4">
        <f t="shared" si="1"/>
        <v>6.4956103425862878E-5</v>
      </c>
      <c r="L76" s="4">
        <f t="shared" si="2"/>
        <v>1.8607007365914193E-2</v>
      </c>
      <c r="M76" s="4">
        <f t="shared" si="3"/>
        <v>1.0993797951589269E-3</v>
      </c>
      <c r="N76" s="4">
        <f t="shared" si="4"/>
        <v>1.8671963469340056E-2</v>
      </c>
    </row>
    <row r="77" spans="1:14" x14ac:dyDescent="0.25">
      <c r="A77">
        <v>64</v>
      </c>
      <c r="B77" s="1">
        <f t="shared" si="7"/>
        <v>3.9356012025307923</v>
      </c>
      <c r="C77" s="1">
        <f t="shared" si="8"/>
        <v>0.23432746339242447</v>
      </c>
      <c r="D77">
        <v>61</v>
      </c>
      <c r="H77" s="4">
        <f t="shared" si="0"/>
        <v>2.3364546108954332E-3</v>
      </c>
      <c r="I77" s="4">
        <f t="shared" si="5"/>
        <v>6.1317145355664834E-3</v>
      </c>
      <c r="J77" s="4">
        <f t="shared" si="6"/>
        <v>3.6416031321422711E-4</v>
      </c>
      <c r="K77" s="4">
        <f t="shared" si="1"/>
        <v>6.3852979317039461E-5</v>
      </c>
      <c r="L77" s="4">
        <f t="shared" si="2"/>
        <v>1.8103353757326E-2</v>
      </c>
      <c r="M77" s="4">
        <f t="shared" si="3"/>
        <v>1.075151426370802E-3</v>
      </c>
      <c r="N77" s="4">
        <f t="shared" si="4"/>
        <v>1.816720673664304E-2</v>
      </c>
    </row>
    <row r="78" spans="1:14" x14ac:dyDescent="0.25">
      <c r="A78">
        <v>65</v>
      </c>
      <c r="B78" s="1">
        <f t="shared" si="7"/>
        <v>3.9336839453482364</v>
      </c>
      <c r="C78" s="1">
        <f t="shared" si="8"/>
        <v>0.23536844910736587</v>
      </c>
      <c r="D78">
        <v>62</v>
      </c>
      <c r="H78" s="4">
        <f t="shared" si="0"/>
        <v>2.2730853219000147E-3</v>
      </c>
      <c r="I78" s="4">
        <f t="shared" si="5"/>
        <v>5.962518854496536E-3</v>
      </c>
      <c r="J78" s="4">
        <f t="shared" si="6"/>
        <v>3.5588629481990235E-4</v>
      </c>
      <c r="K78" s="4">
        <f t="shared" si="1"/>
        <v>6.2684479381508391E-5</v>
      </c>
      <c r="L78" s="4">
        <f t="shared" si="2"/>
        <v>1.7595285747763423E-2</v>
      </c>
      <c r="M78" s="4">
        <f t="shared" si="3"/>
        <v>1.0502138362804595E-3</v>
      </c>
      <c r="N78" s="4">
        <f t="shared" si="4"/>
        <v>1.765797022714493E-2</v>
      </c>
    </row>
    <row r="79" spans="1:14" x14ac:dyDescent="0.25">
      <c r="A79">
        <v>66</v>
      </c>
      <c r="B79" s="1">
        <f t="shared" si="7"/>
        <v>3.9317488124674433</v>
      </c>
      <c r="C79" s="1">
        <f t="shared" si="8"/>
        <v>0.23637581552354597</v>
      </c>
      <c r="D79">
        <v>63</v>
      </c>
      <c r="H79" s="4">
        <f t="shared" si="0"/>
        <v>2.2090651616897827E-3</v>
      </c>
      <c r="I79" s="4">
        <f t="shared" si="5"/>
        <v>5.7917511623014027E-3</v>
      </c>
      <c r="J79" s="4">
        <f t="shared" si="6"/>
        <v>3.4737127340770426E-4</v>
      </c>
      <c r="K79" s="4">
        <f t="shared" si="1"/>
        <v>6.1451495628308717E-5</v>
      </c>
      <c r="L79" s="4">
        <f t="shared" si="2"/>
        <v>1.7082986338588142E-2</v>
      </c>
      <c r="M79" s="4">
        <f t="shared" si="3"/>
        <v>1.0245843429392124E-3</v>
      </c>
      <c r="N79" s="4">
        <f t="shared" si="4"/>
        <v>1.7144437834216451E-2</v>
      </c>
    </row>
    <row r="80" spans="1:14" x14ac:dyDescent="0.25">
      <c r="A80">
        <v>67</v>
      </c>
      <c r="B80" s="1">
        <f t="shared" si="7"/>
        <v>3.9297963933486346</v>
      </c>
      <c r="C80" s="1">
        <f t="shared" si="8"/>
        <v>0.23734925578739588</v>
      </c>
      <c r="D80">
        <v>64</v>
      </c>
      <c r="H80" s="4">
        <f t="shared" ref="H80:H143" si="9">((B79*C80)-(B80*C79))*0.5</f>
        <v>2.1444136314260343E-3</v>
      </c>
      <c r="I80" s="4">
        <f t="shared" si="5"/>
        <v>5.6194682344746618E-3</v>
      </c>
      <c r="J80" s="4">
        <f t="shared" si="6"/>
        <v>3.3862083348915127E-4</v>
      </c>
      <c r="K80" s="4">
        <f t="shared" ref="K80:K143" si="10">(((C79*C79)+(C79*C80)+(C80*C80))*((B79*C80)-(B80*C79)))/12</f>
        <v>6.0155026601849625E-5</v>
      </c>
      <c r="L80" s="4">
        <f t="shared" ref="L80:L143" si="11">(((B79*B79)+(B79*B80)+(B80*B80))*((B79*C80)-(B80*C79)))/12</f>
        <v>1.6566639174837798E-2</v>
      </c>
      <c r="M80" s="4">
        <f t="shared" ref="M80:M143" si="12">(((B79*C80)+(2*B79*C79)+(2*B80*C80)+(B80*C79))*((B79*C80)-(B80*C79)))/24</f>
        <v>9.9828095147336303E-4</v>
      </c>
      <c r="N80" s="4">
        <f t="shared" ref="N80:N143" si="13">K80+L80</f>
        <v>1.6626794201439647E-2</v>
      </c>
    </row>
    <row r="81" spans="1:14" x14ac:dyDescent="0.25">
      <c r="A81">
        <v>68</v>
      </c>
      <c r="B81" s="1">
        <f t="shared" si="7"/>
        <v>3.9278272827175873</v>
      </c>
      <c r="C81" s="1">
        <f t="shared" si="8"/>
        <v>0.23828847337958126</v>
      </c>
      <c r="D81">
        <v>65</v>
      </c>
      <c r="H81" s="4">
        <f t="shared" si="9"/>
        <v>2.0791504245908921E-3</v>
      </c>
      <c r="I81" s="4">
        <f t="shared" ref="I81:I144" si="14">(B81+B80)*((B80*C81)-(B81*C80))*(1/6)</f>
        <v>5.4457272007895109E-3</v>
      </c>
      <c r="J81" s="4">
        <f t="shared" ref="J81:J144" si="15">(C81+C80)*((B80*C81)-(B81*C80))*(1/6)</f>
        <v>3.2964079551632271E-4</v>
      </c>
      <c r="K81" s="4">
        <f t="shared" si="10"/>
        <v>5.8796176202580268E-5</v>
      </c>
      <c r="L81" s="4">
        <f t="shared" si="11"/>
        <v>1.6046428455774347E-2</v>
      </c>
      <c r="M81" s="4">
        <f t="shared" si="12"/>
        <v>9.7132233457449674E-4</v>
      </c>
      <c r="N81" s="4">
        <f t="shared" si="13"/>
        <v>1.6105224631976927E-2</v>
      </c>
    </row>
    <row r="82" spans="1:14" x14ac:dyDescent="0.25">
      <c r="A82">
        <v>69</v>
      </c>
      <c r="B82" s="1">
        <f t="shared" ref="B82:B106" si="16">($F$17*COS(RADIANS(D82)))+$F$18</f>
        <v>3.9258420803844749</v>
      </c>
      <c r="C82" s="1">
        <f t="shared" ref="C82:C106" si="17">($F$17*SIN(RADIANS(D82)))+$F$19</f>
        <v>0.23919318220532509</v>
      </c>
      <c r="D82">
        <v>66</v>
      </c>
      <c r="H82" s="4">
        <f t="shared" si="9"/>
        <v>2.0132954209894915E-3</v>
      </c>
      <c r="I82" s="4">
        <f t="shared" si="14"/>
        <v>5.2705855222329456E-3</v>
      </c>
      <c r="J82" s="4">
        <f t="shared" si="15"/>
        <v>3.2043721026519113E-4</v>
      </c>
      <c r="K82" s="4">
        <f t="shared" si="10"/>
        <v>5.7376152287261883E-5</v>
      </c>
      <c r="L82" s="4">
        <f t="shared" si="11"/>
        <v>1.5522538846191073E-2</v>
      </c>
      <c r="M82" s="4">
        <f t="shared" si="12"/>
        <v>9.4372781223247962E-4</v>
      </c>
      <c r="N82" s="4">
        <f t="shared" si="13"/>
        <v>1.5579914998478335E-2</v>
      </c>
    </row>
    <row r="83" spans="1:14" x14ac:dyDescent="0.25">
      <c r="A83">
        <v>70</v>
      </c>
      <c r="B83" s="1">
        <f t="shared" si="16"/>
        <v>3.9238413910611594</v>
      </c>
      <c r="C83" s="1">
        <f t="shared" si="17"/>
        <v>0.24006310668155506</v>
      </c>
      <c r="D83">
        <v>67</v>
      </c>
      <c r="H83" s="4">
        <f t="shared" si="9"/>
        <v>1.9468686806939917E-3</v>
      </c>
      <c r="I83" s="4">
        <f t="shared" si="14"/>
        <v>5.0941009679729317E-3</v>
      </c>
      <c r="J83" s="4">
        <f t="shared" si="15"/>
        <v>3.1101635295316626E-4</v>
      </c>
      <c r="K83" s="4">
        <f t="shared" si="10"/>
        <v>5.5896265051011414E-5</v>
      </c>
      <c r="L83" s="4">
        <f t="shared" si="11"/>
        <v>1.4995155388516446E-2</v>
      </c>
      <c r="M83" s="4">
        <f t="shared" si="12"/>
        <v>9.1551733073779362E-4</v>
      </c>
      <c r="N83" s="4">
        <f t="shared" si="13"/>
        <v>1.5051051653567458E-2</v>
      </c>
    </row>
    <row r="84" spans="1:14" x14ac:dyDescent="0.25">
      <c r="A84">
        <v>71</v>
      </c>
      <c r="B84" s="1">
        <f t="shared" si="16"/>
        <v>3.921825824176989</v>
      </c>
      <c r="C84" s="1">
        <f t="shared" si="17"/>
        <v>0.24089798182084843</v>
      </c>
      <c r="D84">
        <v>68</v>
      </c>
      <c r="H84" s="4">
        <f t="shared" si="9"/>
        <v>1.8798904379328518E-3</v>
      </c>
      <c r="I84" s="4">
        <f t="shared" si="14"/>
        <v>4.9163315923764859E-3</v>
      </c>
      <c r="J84" s="4">
        <f t="shared" si="15"/>
        <v>3.0138471709781475E-4</v>
      </c>
      <c r="K84" s="4">
        <f t="shared" si="10"/>
        <v>5.4357925193951482E-5</v>
      </c>
      <c r="L84" s="4">
        <f t="shared" si="11"/>
        <v>1.4464463415791806E-2</v>
      </c>
      <c r="M84" s="4">
        <f t="shared" si="12"/>
        <v>8.8671144098308131E-4</v>
      </c>
      <c r="N84" s="4">
        <f t="shared" si="13"/>
        <v>1.4518821340985756E-2</v>
      </c>
    </row>
    <row r="85" spans="1:14" x14ac:dyDescent="0.25">
      <c r="A85">
        <v>72</v>
      </c>
      <c r="B85" s="1">
        <f t="shared" si="16"/>
        <v>3.9197959936931626</v>
      </c>
      <c r="C85" s="1">
        <f t="shared" si="17"/>
        <v>0.2416975533121502</v>
      </c>
      <c r="D85">
        <v>69</v>
      </c>
      <c r="H85" s="4">
        <f t="shared" si="9"/>
        <v>1.8123810949275954E-3</v>
      </c>
      <c r="I85" s="4">
        <f t="shared" si="14"/>
        <v>4.7373357120932087E-3</v>
      </c>
      <c r="J85" s="4">
        <f t="shared" si="15"/>
        <v>2.9154900812383759E-4</v>
      </c>
      <c r="K85" s="4">
        <f t="shared" si="10"/>
        <v>5.2762641875783564E-5</v>
      </c>
      <c r="L85" s="4">
        <f t="shared" si="11"/>
        <v>1.393064846558849E-2</v>
      </c>
      <c r="M85" s="4">
        <f t="shared" si="12"/>
        <v>8.573312760939948E-4</v>
      </c>
      <c r="N85" s="4">
        <f t="shared" si="13"/>
        <v>1.3983411107464273E-2</v>
      </c>
    </row>
    <row r="86" spans="1:14" x14ac:dyDescent="0.25">
      <c r="A86">
        <v>73</v>
      </c>
      <c r="B86" s="1">
        <f t="shared" si="16"/>
        <v>3.9177525179157087</v>
      </c>
      <c r="C86" s="1">
        <f t="shared" si="17"/>
        <v>0.24246157759823855</v>
      </c>
      <c r="D86">
        <v>70</v>
      </c>
      <c r="H86" s="4">
        <f t="shared" si="9"/>
        <v>1.7443612156783361E-3</v>
      </c>
      <c r="I86" s="4">
        <f t="shared" si="14"/>
        <v>4.5571718832159939E-3</v>
      </c>
      <c r="J86" s="4">
        <f t="shared" si="15"/>
        <v>2.8151613672553746E-4</v>
      </c>
      <c r="K86" s="4">
        <f t="shared" si="10"/>
        <v>5.1112020462082273E-5</v>
      </c>
      <c r="L86" s="4">
        <f t="shared" si="11"/>
        <v>1.3393896194920818E-2</v>
      </c>
      <c r="M86" s="4">
        <f t="shared" si="12"/>
        <v>8.2739852841973822E-4</v>
      </c>
      <c r="N86" s="4">
        <f t="shared" si="13"/>
        <v>1.34450082153829E-2</v>
      </c>
    </row>
    <row r="87" spans="1:14" x14ac:dyDescent="0.25">
      <c r="A87">
        <v>74</v>
      </c>
      <c r="B87" s="1">
        <f t="shared" si="16"/>
        <v>3.9156960193071444</v>
      </c>
      <c r="C87" s="1">
        <f t="shared" si="17"/>
        <v>0.24318982194991459</v>
      </c>
      <c r="D87">
        <v>71</v>
      </c>
      <c r="H87" s="4">
        <f t="shared" si="9"/>
        <v>1.6758515196988455E-3</v>
      </c>
      <c r="I87" s="4">
        <f t="shared" si="14"/>
        <v>4.3758988785292056E-3</v>
      </c>
      <c r="J87" s="4">
        <f t="shared" si="15"/>
        <v>2.7129321199221456E-4</v>
      </c>
      <c r="K87" s="4">
        <f t="shared" si="10"/>
        <v>4.9407760066592282E-5</v>
      </c>
      <c r="L87" s="4">
        <f t="shared" si="11"/>
        <v>1.2854392296205677E-2</v>
      </c>
      <c r="M87" s="4">
        <f t="shared" si="12"/>
        <v>7.9693542591411466E-4</v>
      </c>
      <c r="N87" s="4">
        <f t="shared" si="13"/>
        <v>1.290380005627227E-2</v>
      </c>
    </row>
    <row r="88" spans="1:14" x14ac:dyDescent="0.25">
      <c r="A88">
        <v>75</v>
      </c>
      <c r="B88" s="1">
        <f t="shared" si="16"/>
        <v>3.9136271242968683</v>
      </c>
      <c r="C88" s="1">
        <f t="shared" si="17"/>
        <v>0.24388206453689421</v>
      </c>
      <c r="D88">
        <v>72</v>
      </c>
      <c r="H88" s="4">
        <f t="shared" si="9"/>
        <v>1.6068728757065442E-3</v>
      </c>
      <c r="I88" s="4">
        <f t="shared" si="14"/>
        <v>4.1935756648662599E-3</v>
      </c>
      <c r="J88" s="4">
        <f t="shared" si="15"/>
        <v>2.6088753430495663E-4</v>
      </c>
      <c r="K88" s="4">
        <f t="shared" si="10"/>
        <v>4.7651650894434368E-5</v>
      </c>
      <c r="L88" s="4">
        <f t="shared" si="11"/>
        <v>1.231232241435286E-2</v>
      </c>
      <c r="M88" s="4">
        <f t="shared" si="12"/>
        <v>7.659647079407291E-4</v>
      </c>
      <c r="N88" s="4">
        <f t="shared" si="13"/>
        <v>1.2359974065247295E-2</v>
      </c>
    </row>
    <row r="89" spans="1:14" x14ac:dyDescent="0.25">
      <c r="A89">
        <v>76</v>
      </c>
      <c r="B89" s="1">
        <f t="shared" si="16"/>
        <v>3.911546463090342</v>
      </c>
      <c r="C89" s="1">
        <f t="shared" si="17"/>
        <v>0.24453809449537944</v>
      </c>
      <c r="D89">
        <v>73</v>
      </c>
      <c r="H89" s="4">
        <f t="shared" si="9"/>
        <v>1.5374462952643109E-3</v>
      </c>
      <c r="I89" s="4">
        <f t="shared" si="14"/>
        <v>4.010261380576201E-3</v>
      </c>
      <c r="J89" s="4">
        <f t="shared" si="15"/>
        <v>2.5030658801219151E-4</v>
      </c>
      <c r="K89" s="4">
        <f t="shared" si="10"/>
        <v>4.5845571391357663E-5</v>
      </c>
      <c r="L89" s="4">
        <f t="shared" si="11"/>
        <v>1.1767872065003E-2</v>
      </c>
      <c r="M89" s="4">
        <f t="shared" si="12"/>
        <v>7.3450960053252903E-4</v>
      </c>
      <c r="N89" s="4">
        <f t="shared" si="13"/>
        <v>1.1813717636394357E-2</v>
      </c>
    </row>
    <row r="90" spans="1:14" x14ac:dyDescent="0.25">
      <c r="A90">
        <v>77</v>
      </c>
      <c r="B90" s="1">
        <f t="shared" si="16"/>
        <v>3.9094546694771251</v>
      </c>
      <c r="C90" s="1">
        <f t="shared" si="17"/>
        <v>0.24515771199228986</v>
      </c>
      <c r="D90">
        <v>74</v>
      </c>
      <c r="H90" s="4">
        <f t="shared" si="9"/>
        <v>1.4675929263812115E-3</v>
      </c>
      <c r="I90" s="4">
        <f t="shared" si="14"/>
        <v>3.8260153131251529E-3</v>
      </c>
      <c r="J90" s="4">
        <f t="shared" si="15"/>
        <v>2.3955803389328202E-4</v>
      </c>
      <c r="K90" s="4">
        <f t="shared" si="10"/>
        <v>4.3991485204941302E-5</v>
      </c>
      <c r="L90" s="4">
        <f t="shared" si="11"/>
        <v>1.1221226554006293E-2</v>
      </c>
      <c r="M90" s="4">
        <f t="shared" si="12"/>
        <v>7.0259379114126074E-4</v>
      </c>
      <c r="N90" s="4">
        <f t="shared" si="13"/>
        <v>1.1265218039211234E-2</v>
      </c>
    </row>
    <row r="91" spans="1:14" x14ac:dyDescent="0.25">
      <c r="A91">
        <v>78</v>
      </c>
      <c r="B91" s="1">
        <f t="shared" si="16"/>
        <v>3.907352380637815</v>
      </c>
      <c r="C91" s="1">
        <f t="shared" si="17"/>
        <v>0.24574072828613353</v>
      </c>
      <c r="D91">
        <v>75</v>
      </c>
      <c r="H91" s="4">
        <f t="shared" si="9"/>
        <v>1.3973340470702644E-3</v>
      </c>
      <c r="I91" s="4">
        <f t="shared" si="14"/>
        <v>3.6408968768348281E-3</v>
      </c>
      <c r="J91" s="4">
        <f t="shared" si="15"/>
        <v>2.286497014182433E-4</v>
      </c>
      <c r="K91" s="4">
        <f t="shared" si="10"/>
        <v>4.209143796383773E-5</v>
      </c>
      <c r="L91" s="4">
        <f t="shared" si="11"/>
        <v>1.0672570898164117E-2</v>
      </c>
      <c r="M91" s="4">
        <f t="shared" si="12"/>
        <v>6.7024140290861123E-4</v>
      </c>
      <c r="N91" s="4">
        <f t="shared" si="13"/>
        <v>1.0714662336127955E-2</v>
      </c>
    </row>
    <row r="92" spans="1:14" x14ac:dyDescent="0.25">
      <c r="A92">
        <v>79</v>
      </c>
      <c r="B92" s="1">
        <f t="shared" si="16"/>
        <v>3.9052402369499584</v>
      </c>
      <c r="C92" s="1">
        <f t="shared" si="17"/>
        <v>0.24628696578449955</v>
      </c>
      <c r="D92">
        <v>76</v>
      </c>
      <c r="H92" s="4">
        <f t="shared" si="9"/>
        <v>1.3266910588664582E-3</v>
      </c>
      <c r="I92" s="4">
        <f t="shared" si="14"/>
        <v>3.4549655907732653E-3</v>
      </c>
      <c r="J92" s="4">
        <f t="shared" si="15"/>
        <v>2.1758958081272999E-4</v>
      </c>
      <c r="K92" s="4">
        <f t="shared" si="10"/>
        <v>4.014755388173876E-5</v>
      </c>
      <c r="L92" s="4">
        <f t="shared" si="11"/>
        <v>1.0122089747292669E-2</v>
      </c>
      <c r="M92" s="4">
        <f t="shared" si="12"/>
        <v>6.3747696849366384E-4</v>
      </c>
      <c r="N92" s="4">
        <f t="shared" si="13"/>
        <v>1.0162237301174408E-2</v>
      </c>
    </row>
    <row r="93" spans="1:14" x14ac:dyDescent="0.25">
      <c r="A93">
        <v>80</v>
      </c>
      <c r="B93" s="1">
        <f t="shared" si="16"/>
        <v>3.9031188817929832</v>
      </c>
      <c r="C93" s="1">
        <f t="shared" si="17"/>
        <v>0.24679625809815442</v>
      </c>
      <c r="D93">
        <v>77</v>
      </c>
      <c r="H93" s="4">
        <f t="shared" si="9"/>
        <v>1.2556854803085216E-3</v>
      </c>
      <c r="I93" s="4">
        <f t="shared" si="14"/>
        <v>3.2682810568133852E-3</v>
      </c>
      <c r="J93" s="4">
        <f t="shared" si="15"/>
        <v>2.0638581493772154E-4</v>
      </c>
      <c r="K93" s="4">
        <f t="shared" si="10"/>
        <v>3.816203219317846E-5</v>
      </c>
      <c r="L93" s="4">
        <f t="shared" si="11"/>
        <v>9.5699673076676088E-3</v>
      </c>
      <c r="M93" s="4">
        <f t="shared" si="12"/>
        <v>6.0432540349181164E-4</v>
      </c>
      <c r="N93" s="4">
        <f t="shared" si="13"/>
        <v>9.6081293398607871E-3</v>
      </c>
    </row>
    <row r="94" spans="1:14" x14ac:dyDescent="0.25">
      <c r="A94">
        <v>81</v>
      </c>
      <c r="B94" s="1">
        <f t="shared" si="16"/>
        <v>3.90098896135222</v>
      </c>
      <c r="C94" s="1">
        <f t="shared" si="17"/>
        <v>0.24726845009172571</v>
      </c>
      <c r="D94">
        <v>78</v>
      </c>
      <c r="H94" s="4">
        <f t="shared" si="9"/>
        <v>1.1843389403833893E-3</v>
      </c>
      <c r="I94" s="4">
        <f t="shared" si="14"/>
        <v>3.0809029378627622E-3</v>
      </c>
      <c r="J94" s="4">
        <f t="shared" si="15"/>
        <v>1.9504669099281035E-4</v>
      </c>
      <c r="K94" s="4">
        <f t="shared" si="10"/>
        <v>3.6137143428555968E-5</v>
      </c>
      <c r="L94" s="4">
        <f t="shared" si="11"/>
        <v>9.0163872668717043E-3</v>
      </c>
      <c r="M94" s="4">
        <f t="shared" si="12"/>
        <v>5.7081197947840654E-4</v>
      </c>
      <c r="N94" s="4">
        <f t="shared" si="13"/>
        <v>9.0525244103002601E-3</v>
      </c>
    </row>
    <row r="95" spans="1:14" x14ac:dyDescent="0.25">
      <c r="A95">
        <v>82</v>
      </c>
      <c r="B95" s="1">
        <f t="shared" si="16"/>
        <v>3.8988511244220683</v>
      </c>
      <c r="C95" s="1">
        <f t="shared" si="17"/>
        <v>0.247703397930958</v>
      </c>
      <c r="D95">
        <v>79</v>
      </c>
      <c r="H95" s="4">
        <f t="shared" si="9"/>
        <v>1.1126731719382499E-3</v>
      </c>
      <c r="I95" s="4">
        <f t="shared" si="14"/>
        <v>2.8928909362831959E-3</v>
      </c>
      <c r="J95" s="4">
        <f t="shared" si="15"/>
        <v>1.8358063205317892E-4</v>
      </c>
      <c r="K95" s="4">
        <f t="shared" si="10"/>
        <v>3.4075225536329164E-5</v>
      </c>
      <c r="L95" s="4">
        <f t="shared" si="11"/>
        <v>8.4615327201106368E-3</v>
      </c>
      <c r="M95" s="4">
        <f t="shared" si="12"/>
        <v>5.3696229671354424E-4</v>
      </c>
      <c r="N95" s="4">
        <f t="shared" si="13"/>
        <v>8.4956079456469658E-3</v>
      </c>
    </row>
    <row r="96" spans="1:14" x14ac:dyDescent="0.25">
      <c r="A96">
        <v>83</v>
      </c>
      <c r="B96" s="1">
        <f t="shared" si="16"/>
        <v>3.8967060222083663</v>
      </c>
      <c r="C96" s="1">
        <f t="shared" si="17"/>
        <v>0.24810096912652602</v>
      </c>
      <c r="D96">
        <v>80</v>
      </c>
      <c r="H96" s="4">
        <f t="shared" si="9"/>
        <v>1.0407100050606743E-3</v>
      </c>
      <c r="I96" s="4">
        <f t="shared" si="14"/>
        <v>2.7043047725068448E-3</v>
      </c>
      <c r="J96" s="4">
        <f t="shared" si="15"/>
        <v>1.7199618844983288E-4</v>
      </c>
      <c r="K96" s="4">
        <f t="shared" si="10"/>
        <v>3.197867986056739E-5</v>
      </c>
      <c r="L96" s="4">
        <f t="shared" si="11"/>
        <v>7.9055860980263275E-3</v>
      </c>
      <c r="M96" s="4">
        <f t="shared" si="12"/>
        <v>5.0280225654250024E-4</v>
      </c>
      <c r="N96" s="4">
        <f t="shared" si="13"/>
        <v>7.9375647778868949E-3</v>
      </c>
    </row>
    <row r="97" spans="1:14" x14ac:dyDescent="0.25">
      <c r="A97">
        <v>84</v>
      </c>
      <c r="B97" s="1">
        <f t="shared" si="16"/>
        <v>3.8945543081300289</v>
      </c>
      <c r="C97" s="1">
        <f t="shared" si="17"/>
        <v>0.24846104257439222</v>
      </c>
      <c r="D97">
        <v>81</v>
      </c>
      <c r="H97" s="4">
        <f t="shared" si="9"/>
        <v>9.6847136042815807E-4</v>
      </c>
      <c r="I97" s="4">
        <f t="shared" si="14"/>
        <v>2.5152041638575886E-3</v>
      </c>
      <c r="J97" s="4">
        <f t="shared" si="15"/>
        <v>1.6030202900297707E-4</v>
      </c>
      <c r="K97" s="4">
        <f t="shared" si="10"/>
        <v>2.9849966982425994E-5</v>
      </c>
      <c r="L97" s="4">
        <f t="shared" si="11"/>
        <v>7.348729096041254E-3</v>
      </c>
      <c r="M97" s="4">
        <f t="shared" si="12"/>
        <v>4.6835803352688953E-4</v>
      </c>
      <c r="N97" s="4">
        <f t="shared" si="13"/>
        <v>7.3785790630236797E-3</v>
      </c>
    </row>
    <row r="98" spans="1:14" x14ac:dyDescent="0.25">
      <c r="A98">
        <v>85</v>
      </c>
      <c r="B98" s="1">
        <f t="shared" si="16"/>
        <v>3.8923966376200081</v>
      </c>
      <c r="C98" s="1">
        <f t="shared" si="17"/>
        <v>0.2487835085926963</v>
      </c>
      <c r="D98">
        <v>82</v>
      </c>
      <c r="H98" s="4">
        <f t="shared" si="9"/>
        <v>8.9597924263173923E-4</v>
      </c>
      <c r="I98" s="4">
        <f t="shared" si="14"/>
        <v>2.3256488035945412E-3</v>
      </c>
      <c r="J98" s="4">
        <f t="shared" si="15"/>
        <v>1.4850693211914903E-4</v>
      </c>
      <c r="K98" s="4">
        <f t="shared" si="10"/>
        <v>2.7691602434537155E-5</v>
      </c>
      <c r="L98" s="4">
        <f t="shared" si="11"/>
        <v>6.7911426052902337E-3</v>
      </c>
      <c r="M98" s="4">
        <f t="shared" si="12"/>
        <v>4.3365604734335264E-4</v>
      </c>
      <c r="N98" s="4">
        <f t="shared" si="13"/>
        <v>6.8188342077247707E-3</v>
      </c>
    </row>
    <row r="99" spans="1:14" x14ac:dyDescent="0.25">
      <c r="A99">
        <v>86</v>
      </c>
      <c r="B99" s="1">
        <f t="shared" si="16"/>
        <v>3.8902336679256435</v>
      </c>
      <c r="C99" s="1">
        <f t="shared" si="17"/>
        <v>0.24906826895516526</v>
      </c>
      <c r="D99">
        <v>83</v>
      </c>
      <c r="H99" s="4">
        <f t="shared" si="9"/>
        <v>8.2325573347269421E-4</v>
      </c>
      <c r="I99" s="4">
        <f t="shared" si="14"/>
        <v>2.1356983401796012E-3</v>
      </c>
      <c r="J99" s="4">
        <f t="shared" si="15"/>
        <v>1.3661977676194978E-4</v>
      </c>
      <c r="K99" s="4">
        <f t="shared" si="10"/>
        <v>2.5506152297445901E-5</v>
      </c>
      <c r="L99" s="4">
        <f t="shared" si="11"/>
        <v>6.2330066451507758E-3</v>
      </c>
      <c r="M99" s="4">
        <f t="shared" si="12"/>
        <v>3.9872293448390015E-4</v>
      </c>
      <c r="N99" s="4">
        <f t="shared" si="13"/>
        <v>6.258512797448222E-3</v>
      </c>
    </row>
    <row r="100" spans="1:14" x14ac:dyDescent="0.25">
      <c r="A100">
        <v>87</v>
      </c>
      <c r="B100" s="1">
        <f t="shared" si="16"/>
        <v>3.8880660579084565</v>
      </c>
      <c r="C100" s="1">
        <f t="shared" si="17"/>
        <v>0.24931523692103416</v>
      </c>
      <c r="D100">
        <v>84</v>
      </c>
      <c r="H100" s="4">
        <f t="shared" si="9"/>
        <v>7.5032298523647345E-4</v>
      </c>
      <c r="I100" s="4">
        <f t="shared" si="14"/>
        <v>1.9454123567839616E-3</v>
      </c>
      <c r="J100" s="4">
        <f t="shared" si="15"/>
        <v>1.2464953330721648E-4</v>
      </c>
      <c r="K100" s="4">
        <f t="shared" si="10"/>
        <v>2.3296228687663579E-5</v>
      </c>
      <c r="L100" s="4">
        <f t="shared" si="11"/>
        <v>5.6745002974200034E-3</v>
      </c>
      <c r="M100" s="4">
        <f t="shared" si="12"/>
        <v>3.6358551979455222E-4</v>
      </c>
      <c r="N100" s="4">
        <f t="shared" si="13"/>
        <v>5.6977965261076667E-3</v>
      </c>
    </row>
    <row r="101" spans="1:14" x14ac:dyDescent="0.25">
      <c r="A101">
        <v>88</v>
      </c>
      <c r="B101" s="1">
        <f t="shared" si="16"/>
        <v>3.8858944678434573</v>
      </c>
      <c r="C101" s="1">
        <f t="shared" si="17"/>
        <v>0.24952433726146819</v>
      </c>
      <c r="D101">
        <v>85</v>
      </c>
      <c r="H101" s="4">
        <f t="shared" si="9"/>
        <v>6.7720321394465488E-4</v>
      </c>
      <c r="I101" s="4">
        <f t="shared" si="14"/>
        <v>1.7548503510393582E-3</v>
      </c>
      <c r="J101" s="4">
        <f t="shared" si="15"/>
        <v>1.1260525429305788E-4</v>
      </c>
      <c r="K101" s="4">
        <f t="shared" si="10"/>
        <v>2.1064485147069846E-5</v>
      </c>
      <c r="L101" s="4">
        <f t="shared" si="11"/>
        <v>5.1158016421580825E-3</v>
      </c>
      <c r="M101" s="4">
        <f t="shared" si="12"/>
        <v>3.2827078788724207E-4</v>
      </c>
      <c r="N101" s="4">
        <f t="shared" si="13"/>
        <v>5.136866127305152E-3</v>
      </c>
    </row>
    <row r="102" spans="1:14" x14ac:dyDescent="0.25">
      <c r="A102">
        <v>89</v>
      </c>
      <c r="B102" s="1">
        <f t="shared" si="16"/>
        <v>3.8837195592180156</v>
      </c>
      <c r="C102" s="1">
        <f t="shared" si="17"/>
        <v>0.24969550628247802</v>
      </c>
      <c r="D102">
        <v>86</v>
      </c>
      <c r="H102" s="4">
        <f t="shared" si="9"/>
        <v>6.0391869258791253E-4</v>
      </c>
      <c r="I102" s="4">
        <f t="shared" si="14"/>
        <v>1.5640717150452233E-3</v>
      </c>
      <c r="J102" s="4">
        <f t="shared" si="15"/>
        <v>1.0049606507566741E-4</v>
      </c>
      <c r="K102" s="4">
        <f t="shared" si="10"/>
        <v>1.8813611943701069E-5</v>
      </c>
      <c r="L102" s="4">
        <f t="shared" si="11"/>
        <v>4.5570876952325838E-3</v>
      </c>
      <c r="M102" s="4">
        <f t="shared" si="12"/>
        <v>2.9280585446093607E-4</v>
      </c>
      <c r="N102" s="4">
        <f t="shared" si="13"/>
        <v>4.5759013071762847E-3</v>
      </c>
    </row>
    <row r="103" spans="1:14" x14ac:dyDescent="0.25">
      <c r="A103">
        <v>90</v>
      </c>
      <c r="B103" s="1">
        <f t="shared" si="16"/>
        <v>3.8815419945303682</v>
      </c>
      <c r="C103" s="1">
        <f t="shared" si="17"/>
        <v>0.24982869184432172</v>
      </c>
      <c r="D103">
        <v>87</v>
      </c>
      <c r="H103" s="4">
        <f t="shared" si="9"/>
        <v>5.3049174434138813E-4</v>
      </c>
      <c r="I103" s="4">
        <f t="shared" si="14"/>
        <v>1.3731357156383658E-3</v>
      </c>
      <c r="J103" s="4">
        <f t="shared" si="15"/>
        <v>8.8331154401673039E-5</v>
      </c>
      <c r="K103" s="4">
        <f t="shared" si="10"/>
        <v>1.6546331294127664E-5</v>
      </c>
      <c r="L103" s="4">
        <f t="shared" si="11"/>
        <v>3.9985343475836569E-3</v>
      </c>
      <c r="M103" s="4">
        <f t="shared" si="12"/>
        <v>2.5721793756701698E-4</v>
      </c>
      <c r="N103" s="4">
        <f t="shared" si="13"/>
        <v>4.0150806788777846E-3</v>
      </c>
    </row>
    <row r="104" spans="1:14" x14ac:dyDescent="0.25">
      <c r="A104">
        <v>91</v>
      </c>
      <c r="B104" s="1">
        <f t="shared" si="16"/>
        <v>3.8793624370878126</v>
      </c>
      <c r="C104" s="1">
        <f t="shared" si="17"/>
        <v>0.24992385337738698</v>
      </c>
      <c r="D104">
        <v>88</v>
      </c>
      <c r="H104" s="4">
        <f t="shared" si="9"/>
        <v>4.5694473576496364E-4</v>
      </c>
      <c r="I104" s="4">
        <f t="shared" si="14"/>
        <v>1.1821014749343016E-3</v>
      </c>
      <c r="J104" s="4">
        <f t="shared" si="15"/>
        <v>7.6119764908067232E-5</v>
      </c>
      <c r="K104" s="4">
        <f t="shared" si="10"/>
        <v>1.4265392517846866E-5</v>
      </c>
      <c r="L104" s="4">
        <f t="shared" si="11"/>
        <v>3.4403163062359434E-3</v>
      </c>
      <c r="M104" s="4">
        <f t="shared" si="12"/>
        <v>2.2153432885432743E-4</v>
      </c>
      <c r="N104" s="4">
        <f t="shared" si="13"/>
        <v>3.4545816987537905E-3</v>
      </c>
    </row>
    <row r="105" spans="1:14" x14ac:dyDescent="0.25">
      <c r="A105">
        <v>92</v>
      </c>
      <c r="B105" s="1">
        <f t="shared" si="16"/>
        <v>3.8771815508046603</v>
      </c>
      <c r="C105" s="1">
        <f t="shared" si="17"/>
        <v>0.24998096189454891</v>
      </c>
      <c r="D105">
        <v>89</v>
      </c>
      <c r="H105" s="4">
        <f t="shared" si="9"/>
        <v>3.8330006998954502E-4</v>
      </c>
      <c r="I105" s="4">
        <f t="shared" si="14"/>
        <v>9.9102795114538967E-4</v>
      </c>
      <c r="J105" s="4">
        <f t="shared" si="15"/>
        <v>6.3871183560614529E-5</v>
      </c>
      <c r="K105" s="4">
        <f t="shared" si="10"/>
        <v>1.1973567134237854E-5</v>
      </c>
      <c r="L105" s="4">
        <f t="shared" si="11"/>
        <v>2.8826070370703426E-3</v>
      </c>
      <c r="M105" s="4">
        <f t="shared" si="12"/>
        <v>1.8578236482837531E-4</v>
      </c>
      <c r="N105" s="4">
        <f t="shared" si="13"/>
        <v>2.8945806042045804E-3</v>
      </c>
    </row>
    <row r="106" spans="1:14" x14ac:dyDescent="0.25">
      <c r="A106">
        <v>93</v>
      </c>
      <c r="B106" s="1">
        <f t="shared" si="16"/>
        <v>3.875</v>
      </c>
      <c r="C106" s="1">
        <f t="shared" si="17"/>
        <v>0.25</v>
      </c>
      <c r="D106">
        <v>90</v>
      </c>
      <c r="H106" s="4">
        <f t="shared" si="9"/>
        <v>3.0958017989402009E-4</v>
      </c>
      <c r="I106" s="4">
        <f t="shared" si="14"/>
        <v>7.9997391968973674E-4</v>
      </c>
      <c r="J106" s="4">
        <f t="shared" si="15"/>
        <v>5.159473204229988E-5</v>
      </c>
      <c r="K106" s="4">
        <f t="shared" si="10"/>
        <v>9.6736439128755247E-6</v>
      </c>
      <c r="L106" s="4">
        <f t="shared" si="11"/>
        <v>2.3255787093931593E-3</v>
      </c>
      <c r="M106" s="4">
        <f t="shared" si="12"/>
        <v>1.4998939816064904E-4</v>
      </c>
      <c r="N106" s="4">
        <f t="shared" si="13"/>
        <v>2.3352523533060349E-3</v>
      </c>
    </row>
    <row r="107" spans="1:14" x14ac:dyDescent="0.25">
      <c r="A107">
        <v>94</v>
      </c>
      <c r="B107" s="1">
        <f>C5</f>
        <v>0.5</v>
      </c>
      <c r="C107" s="1">
        <f>C4</f>
        <v>0.25</v>
      </c>
      <c r="E107" t="s">
        <v>17</v>
      </c>
      <c r="H107" s="4">
        <f t="shared" si="9"/>
        <v>0.421875</v>
      </c>
      <c r="I107" s="4">
        <f t="shared" si="14"/>
        <v>0.615234375</v>
      </c>
      <c r="J107" s="4">
        <f t="shared" si="15"/>
        <v>7.03125E-2</v>
      </c>
      <c r="K107" s="4">
        <f t="shared" si="10"/>
        <v>1.318359375E-2</v>
      </c>
      <c r="L107" s="4">
        <f t="shared" si="11"/>
        <v>1.2095947265625</v>
      </c>
      <c r="M107" s="4">
        <f t="shared" si="12"/>
        <v>0.1153564453125</v>
      </c>
      <c r="N107" s="4">
        <f t="shared" si="13"/>
        <v>1.2227783203125</v>
      </c>
    </row>
    <row r="108" spans="1:14" x14ac:dyDescent="0.25">
      <c r="A108">
        <v>95</v>
      </c>
      <c r="B108" s="1">
        <f>($F$109*COS(RADIANS(D108)))+$F$110</f>
        <v>0.49563689839067915</v>
      </c>
      <c r="C108" s="1">
        <f>($F$109*SIN(RADIANS(D108)))+$F$111</f>
        <v>0.25003807621090218</v>
      </c>
      <c r="D108">
        <v>269</v>
      </c>
      <c r="E108" t="s">
        <v>18</v>
      </c>
      <c r="H108" s="4">
        <f t="shared" si="9"/>
        <v>5.5490675389065214E-4</v>
      </c>
      <c r="I108" s="4">
        <f t="shared" si="14"/>
        <v>1.8416187977990961E-4</v>
      </c>
      <c r="J108" s="4">
        <f t="shared" si="15"/>
        <v>9.2491501897306097E-5</v>
      </c>
      <c r="K108" s="4">
        <f t="shared" si="10"/>
        <v>1.7343477286490674E-5</v>
      </c>
      <c r="L108" s="4">
        <f t="shared" si="11"/>
        <v>6.8759826193399607E-5</v>
      </c>
      <c r="M108" s="4">
        <f t="shared" si="12"/>
        <v>3.4532978187579034E-5</v>
      </c>
      <c r="N108" s="4">
        <f t="shared" si="13"/>
        <v>8.6103303479890278E-5</v>
      </c>
    </row>
    <row r="109" spans="1:14" x14ac:dyDescent="0.25">
      <c r="A109">
        <v>96</v>
      </c>
      <c r="B109" s="1">
        <f t="shared" ref="B109:B172" si="18">($F$109*COS(RADIANS(D109)))+$F$110</f>
        <v>0.49127512582437483</v>
      </c>
      <c r="C109" s="1">
        <f t="shared" ref="C109:C172" si="19">($F$109*SIN(RADIANS(D109)))+$F$111</f>
        <v>0.25015229324522603</v>
      </c>
      <c r="D109">
        <v>268</v>
      </c>
      <c r="E109" s="3" t="s">
        <v>14</v>
      </c>
      <c r="F109">
        <f>C7</f>
        <v>0.25</v>
      </c>
      <c r="G109" t="s">
        <v>1</v>
      </c>
      <c r="H109" s="4">
        <f t="shared" si="9"/>
        <v>5.7360969899194342E-4</v>
      </c>
      <c r="I109" s="4">
        <f t="shared" si="14"/>
        <v>1.8870076971384223E-4</v>
      </c>
      <c r="J109" s="4">
        <f t="shared" si="15"/>
        <v>9.563801575413291E-5</v>
      </c>
      <c r="K109" s="4">
        <f t="shared" si="10"/>
        <v>1.7938955724584993E-5</v>
      </c>
      <c r="L109" s="4">
        <f t="shared" si="11"/>
        <v>6.9837101685080619E-5</v>
      </c>
      <c r="M109" s="4">
        <f t="shared" si="12"/>
        <v>3.5394853488021536E-5</v>
      </c>
      <c r="N109" s="4">
        <f t="shared" si="13"/>
        <v>8.7776057409665612E-5</v>
      </c>
    </row>
    <row r="110" spans="1:14" x14ac:dyDescent="0.25">
      <c r="A110">
        <v>97</v>
      </c>
      <c r="B110" s="1">
        <f t="shared" si="18"/>
        <v>0.4869160109392639</v>
      </c>
      <c r="C110" s="1">
        <f t="shared" si="19"/>
        <v>0.25034261631135657</v>
      </c>
      <c r="D110">
        <v>267</v>
      </c>
      <c r="E110" s="3" t="s">
        <v>15</v>
      </c>
      <c r="F110">
        <f>C5</f>
        <v>0.5</v>
      </c>
      <c r="G110" t="s">
        <v>1</v>
      </c>
      <c r="H110" s="4">
        <f t="shared" si="9"/>
        <v>5.9197178664523176E-4</v>
      </c>
      <c r="I110" s="4">
        <f t="shared" si="14"/>
        <v>1.9302051830350045E-4</v>
      </c>
      <c r="J110" s="4">
        <f t="shared" si="15"/>
        <v>9.8759621939017953E-5</v>
      </c>
      <c r="K110" s="4">
        <f t="shared" si="10"/>
        <v>1.8535758912284023E-5</v>
      </c>
      <c r="L110" s="4">
        <f t="shared" si="11"/>
        <v>7.0804578772518852E-5</v>
      </c>
      <c r="M110" s="4">
        <f t="shared" si="12"/>
        <v>3.6227149605597419E-5</v>
      </c>
      <c r="N110" s="4">
        <f t="shared" si="13"/>
        <v>8.9340337684802872E-5</v>
      </c>
    </row>
    <row r="111" spans="1:14" x14ac:dyDescent="0.25">
      <c r="A111">
        <v>98</v>
      </c>
      <c r="B111" s="1">
        <f t="shared" si="18"/>
        <v>0.48256088156396859</v>
      </c>
      <c r="C111" s="1">
        <f t="shared" si="19"/>
        <v>0.25060898743504395</v>
      </c>
      <c r="D111">
        <v>266</v>
      </c>
      <c r="E111" s="3" t="s">
        <v>16</v>
      </c>
      <c r="F111">
        <f>F110</f>
        <v>0.5</v>
      </c>
      <c r="G111" t="s">
        <v>1</v>
      </c>
      <c r="H111" s="4">
        <f t="shared" si="9"/>
        <v>6.0998742358057273E-4</v>
      </c>
      <c r="I111" s="4">
        <f t="shared" si="14"/>
        <v>1.9712290395964888E-4</v>
      </c>
      <c r="J111" s="4">
        <f t="shared" si="15"/>
        <v>1.0185805936927429E-4</v>
      </c>
      <c r="K111" s="4">
        <f t="shared" si="10"/>
        <v>1.9134736126691457E-5</v>
      </c>
      <c r="L111" s="4">
        <f t="shared" si="11"/>
        <v>7.1665269711342791E-5</v>
      </c>
      <c r="M111" s="4">
        <f t="shared" si="12"/>
        <v>3.7030858592873484E-5</v>
      </c>
      <c r="N111" s="4">
        <f t="shared" si="13"/>
        <v>9.0800005838034251E-5</v>
      </c>
    </row>
    <row r="112" spans="1:14" x14ac:dyDescent="0.25">
      <c r="A112">
        <v>99</v>
      </c>
      <c r="B112" s="1">
        <f t="shared" si="18"/>
        <v>0.47821106431308547</v>
      </c>
      <c r="C112" s="1">
        <f t="shared" si="19"/>
        <v>0.25095132547706361</v>
      </c>
      <c r="D112">
        <v>265</v>
      </c>
      <c r="H112" s="4">
        <f t="shared" si="9"/>
        <v>6.2765112206060458E-4</v>
      </c>
      <c r="I112" s="4">
        <f t="shared" si="14"/>
        <v>2.0100986329136113E-4</v>
      </c>
      <c r="J112" s="4">
        <f t="shared" si="15"/>
        <v>1.0493496439345074E-4</v>
      </c>
      <c r="K112" s="4">
        <f t="shared" si="10"/>
        <v>1.9736708156132657E-5</v>
      </c>
      <c r="L112" s="4">
        <f t="shared" si="11"/>
        <v>7.2422233882698316E-5</v>
      </c>
      <c r="M112" s="4">
        <f t="shared" si="12"/>
        <v>3.7806924780719088E-5</v>
      </c>
      <c r="N112" s="4">
        <f t="shared" si="13"/>
        <v>9.215894203883097E-5</v>
      </c>
    </row>
    <row r="113" spans="1:14" x14ac:dyDescent="0.25">
      <c r="A113">
        <v>100</v>
      </c>
      <c r="B113" s="1">
        <f t="shared" si="18"/>
        <v>0.47386788418308667</v>
      </c>
      <c r="C113" s="1">
        <f t="shared" si="19"/>
        <v>0.25136952615793162</v>
      </c>
      <c r="D113">
        <v>264</v>
      </c>
      <c r="H113" s="4">
        <f t="shared" si="9"/>
        <v>6.4495750155160042E-4</v>
      </c>
      <c r="I113" s="4">
        <f t="shared" si="14"/>
        <v>2.0468348663398866E-4</v>
      </c>
      <c r="J113" s="4">
        <f t="shared" si="15"/>
        <v>1.0799186714925957E-4</v>
      </c>
      <c r="K113" s="4">
        <f t="shared" si="10"/>
        <v>2.0342467203433682E-5</v>
      </c>
      <c r="L113" s="4">
        <f t="shared" si="11"/>
        <v>7.3078571438846065E-5</v>
      </c>
      <c r="M113" s="4">
        <f t="shared" si="12"/>
        <v>3.8556244935194443E-5</v>
      </c>
      <c r="N113" s="4">
        <f t="shared" si="13"/>
        <v>9.342103864227975E-5</v>
      </c>
    </row>
    <row r="114" spans="1:14" x14ac:dyDescent="0.25">
      <c r="A114">
        <v>101</v>
      </c>
      <c r="B114" s="1">
        <f t="shared" si="18"/>
        <v>0.4695326641487132</v>
      </c>
      <c r="C114" s="1">
        <f t="shared" si="19"/>
        <v>0.25186346208966948</v>
      </c>
      <c r="D114">
        <v>263</v>
      </c>
      <c r="H114" s="4">
        <f t="shared" si="9"/>
        <v>6.6190129036272638E-4</v>
      </c>
      <c r="I114" s="4">
        <f t="shared" si="14"/>
        <v>2.0814601342324064E-4</v>
      </c>
      <c r="J114" s="4">
        <f t="shared" si="15"/>
        <v>1.1103018809139261E-4</v>
      </c>
      <c r="K114" s="4">
        <f t="shared" si="10"/>
        <v>2.0952776730673773E-5</v>
      </c>
      <c r="L114" s="4">
        <f t="shared" si="11"/>
        <v>7.3637417026241122E-5</v>
      </c>
      <c r="M114" s="4">
        <f t="shared" si="12"/>
        <v>3.9279668566588594E-5</v>
      </c>
      <c r="N114" s="4">
        <f t="shared" si="13"/>
        <v>9.4590193756914891E-5</v>
      </c>
    </row>
    <row r="115" spans="1:14" x14ac:dyDescent="0.25">
      <c r="A115">
        <v>102</v>
      </c>
      <c r="B115" s="1">
        <f t="shared" si="18"/>
        <v>0.46520672475998354</v>
      </c>
      <c r="C115" s="1">
        <f t="shared" si="19"/>
        <v>0.25243298281460747</v>
      </c>
      <c r="D115">
        <v>262</v>
      </c>
      <c r="H115" s="4">
        <f t="shared" si="9"/>
        <v>6.7847732725178495E-4</v>
      </c>
      <c r="I115" s="4">
        <f t="shared" si="14"/>
        <v>2.1139982742124645E-4</v>
      </c>
      <c r="J115" s="4">
        <f t="shared" si="15"/>
        <v>1.1405123469374362E-4</v>
      </c>
      <c r="K115" s="4">
        <f t="shared" si="10"/>
        <v>2.1568371241821729E-5</v>
      </c>
      <c r="L115" s="4">
        <f t="shared" si="11"/>
        <v>7.4101933597850979E-5</v>
      </c>
      <c r="M115" s="4">
        <f t="shared" si="12"/>
        <v>3.9977998384349362E-5</v>
      </c>
      <c r="N115" s="4">
        <f t="shared" si="13"/>
        <v>9.5670304839672707E-5</v>
      </c>
    </row>
    <row r="116" spans="1:14" x14ac:dyDescent="0.25">
      <c r="A116">
        <v>103</v>
      </c>
      <c r="B116" s="1">
        <f t="shared" si="18"/>
        <v>0.46089138373994226</v>
      </c>
      <c r="C116" s="1">
        <f t="shared" si="19"/>
        <v>0.25307791485121556</v>
      </c>
      <c r="D116">
        <v>261</v>
      </c>
      <c r="H116" s="4">
        <f t="shared" si="9"/>
        <v>6.9468056299724912E-4</v>
      </c>
      <c r="I116" s="4">
        <f t="shared" si="14"/>
        <v>2.1444745180113864E-4</v>
      </c>
      <c r="J116" s="4">
        <f t="shared" si="15"/>
        <v>1.1705619833057956E-4</v>
      </c>
      <c r="K116" s="4">
        <f t="shared" si="10"/>
        <v>2.218995600010579E-5</v>
      </c>
      <c r="L116" s="4">
        <f t="shared" si="11"/>
        <v>7.4475306326216869E-5</v>
      </c>
      <c r="M116" s="4">
        <f t="shared" si="12"/>
        <v>4.0651990891360013E-5</v>
      </c>
      <c r="N116" s="4">
        <f t="shared" si="13"/>
        <v>9.6665262326322662E-5</v>
      </c>
    </row>
    <row r="117" spans="1:14" x14ac:dyDescent="0.25">
      <c r="A117">
        <v>104</v>
      </c>
      <c r="B117" s="1">
        <f t="shared" si="18"/>
        <v>0.45658795558326742</v>
      </c>
      <c r="C117" s="1">
        <f t="shared" si="19"/>
        <v>0.25379806174694797</v>
      </c>
      <c r="D117">
        <v>260</v>
      </c>
      <c r="H117" s="4">
        <f t="shared" si="9"/>
        <v>7.1050606193671234E-4</v>
      </c>
      <c r="I117" s="4">
        <f t="shared" si="14"/>
        <v>2.1729154409694343E-4</v>
      </c>
      <c r="J117" s="4">
        <f t="shared" si="15"/>
        <v>1.2004615134102878E-4</v>
      </c>
      <c r="K117" s="4">
        <f t="shared" si="10"/>
        <v>2.2818206677381885E-5</v>
      </c>
      <c r="L117" s="4">
        <f t="shared" si="11"/>
        <v>7.4760736628330554E-5</v>
      </c>
      <c r="M117" s="4">
        <f t="shared" si="12"/>
        <v>4.1302357110679568E-5</v>
      </c>
      <c r="N117" s="4">
        <f t="shared" si="13"/>
        <v>9.7578943305712439E-5</v>
      </c>
    </row>
    <row r="118" spans="1:14" x14ac:dyDescent="0.25">
      <c r="A118">
        <v>105</v>
      </c>
      <c r="B118" s="1">
        <f t="shared" si="18"/>
        <v>0.45229775115586385</v>
      </c>
      <c r="C118" s="1">
        <f t="shared" si="19"/>
        <v>0.25459320413808401</v>
      </c>
      <c r="D118">
        <v>259</v>
      </c>
      <c r="H118" s="4">
        <f t="shared" si="9"/>
        <v>7.259490034697974E-4</v>
      </c>
      <c r="I118" s="4">
        <f t="shared" si="14"/>
        <v>2.1993489102507162E-4</v>
      </c>
      <c r="J118" s="4">
        <f t="shared" si="15"/>
        <v>1.2302204428066261E-4</v>
      </c>
      <c r="K118" s="4">
        <f t="shared" si="10"/>
        <v>2.3453768933116023E-5</v>
      </c>
      <c r="L118" s="4">
        <f t="shared" si="11"/>
        <v>7.4961436312693118E-5</v>
      </c>
      <c r="M118" s="4">
        <f t="shared" si="12"/>
        <v>4.1929763437411532E-5</v>
      </c>
      <c r="N118" s="4">
        <f t="shared" si="13"/>
        <v>9.8415205245809144E-5</v>
      </c>
    </row>
    <row r="119" spans="1:14" x14ac:dyDescent="0.25">
      <c r="A119">
        <v>106</v>
      </c>
      <c r="B119" s="1">
        <f t="shared" si="18"/>
        <v>0.44802207729556004</v>
      </c>
      <c r="C119" s="1">
        <f t="shared" si="19"/>
        <v>0.25546309981654858</v>
      </c>
      <c r="D119">
        <v>258</v>
      </c>
      <c r="H119" s="4">
        <f t="shared" si="9"/>
        <v>7.4100468352696069E-4</v>
      </c>
      <c r="I119" s="4">
        <f t="shared" si="14"/>
        <v>2.2238040318489828E-4</v>
      </c>
      <c r="J119" s="4">
        <f t="shared" si="15"/>
        <v>1.2598470336427795E-4</v>
      </c>
      <c r="K119" s="4">
        <f t="shared" si="10"/>
        <v>2.4097257921132731E-5</v>
      </c>
      <c r="L119" s="4">
        <f t="shared" si="11"/>
        <v>7.5080621858784728E-5</v>
      </c>
      <c r="M119" s="4">
        <f t="shared" si="12"/>
        <v>4.2534832608262659E-5</v>
      </c>
      <c r="N119" s="4">
        <f t="shared" si="13"/>
        <v>9.9177879779917459E-5</v>
      </c>
    </row>
    <row r="120" spans="1:14" x14ac:dyDescent="0.25">
      <c r="A120">
        <v>107</v>
      </c>
      <c r="B120" s="1">
        <f t="shared" si="18"/>
        <v>0.44376223641403367</v>
      </c>
      <c r="C120" s="1">
        <f t="shared" si="19"/>
        <v>0.25640748380369122</v>
      </c>
      <c r="D120">
        <v>257</v>
      </c>
      <c r="H120" s="4">
        <f t="shared" si="9"/>
        <v>7.556685160021448E-4</v>
      </c>
      <c r="I120" s="4">
        <f t="shared" si="14"/>
        <v>2.2463110964497326E-4</v>
      </c>
      <c r="J120" s="4">
        <f t="shared" si="15"/>
        <v>1.2893482810315276E-4</v>
      </c>
      <c r="K120" s="4">
        <f t="shared" si="10"/>
        <v>2.4749257722607933E-5</v>
      </c>
      <c r="L120" s="4">
        <f t="shared" si="11"/>
        <v>7.5121508838276311E-5</v>
      </c>
      <c r="M120" s="4">
        <f t="shared" si="12"/>
        <v>4.3118144780873172E-5</v>
      </c>
      <c r="N120" s="4">
        <f t="shared" si="13"/>
        <v>9.9870766560884245E-5</v>
      </c>
    </row>
    <row r="121" spans="1:14" x14ac:dyDescent="0.25">
      <c r="A121">
        <v>108</v>
      </c>
      <c r="B121" s="1">
        <f t="shared" si="18"/>
        <v>0.43951952610008305</v>
      </c>
      <c r="C121" s="1">
        <f t="shared" si="19"/>
        <v>0.25742606843100091</v>
      </c>
      <c r="D121">
        <v>256</v>
      </c>
      <c r="H121" s="4">
        <f t="shared" si="9"/>
        <v>7.6993603414997336E-4</v>
      </c>
      <c r="I121" s="4">
        <f t="shared" si="14"/>
        <v>2.2669015242237251E-4</v>
      </c>
      <c r="J121" s="4">
        <f t="shared" si="15"/>
        <v>1.3187298914025736E-4</v>
      </c>
      <c r="K121" s="4">
        <f t="shared" si="10"/>
        <v>2.5410320704317424E-5</v>
      </c>
      <c r="L121" s="4">
        <f t="shared" si="11"/>
        <v>7.5087306487064251E-5</v>
      </c>
      <c r="M121" s="4">
        <f t="shared" si="12"/>
        <v>4.3680238714913229E-5</v>
      </c>
      <c r="N121" s="4">
        <f t="shared" si="13"/>
        <v>1.0049762719138167E-4</v>
      </c>
    </row>
    <row r="122" spans="1:14" x14ac:dyDescent="0.25">
      <c r="A122">
        <v>109</v>
      </c>
      <c r="B122" s="1">
        <f t="shared" si="18"/>
        <v>0.43529523872436982</v>
      </c>
      <c r="C122" s="1">
        <f t="shared" si="19"/>
        <v>0.25851854342773295</v>
      </c>
      <c r="D122">
        <v>255</v>
      </c>
      <c r="H122" s="4">
        <f t="shared" si="9"/>
        <v>7.8380289194621144E-4</v>
      </c>
      <c r="I122" s="4">
        <f t="shared" si="14"/>
        <v>2.2856078086221698E-4</v>
      </c>
      <c r="J122" s="4">
        <f t="shared" si="15"/>
        <v>1.3479962628631372E-4</v>
      </c>
      <c r="K122" s="4">
        <f t="shared" si="10"/>
        <v>2.6080966801540448E-5</v>
      </c>
      <c r="L122" s="4">
        <f t="shared" si="11"/>
        <v>7.4981212436448037E-5</v>
      </c>
      <c r="M122" s="4">
        <f t="shared" si="12"/>
        <v>4.4221613046608102E-5</v>
      </c>
      <c r="N122" s="4">
        <f t="shared" si="13"/>
        <v>1.0106217923798848E-4</v>
      </c>
    </row>
    <row r="123" spans="1:14" x14ac:dyDescent="0.25">
      <c r="A123">
        <v>110</v>
      </c>
      <c r="B123" s="1">
        <f t="shared" si="18"/>
        <v>0.43109066104575028</v>
      </c>
      <c r="C123" s="1">
        <f t="shared" si="19"/>
        <v>0.25968457601542028</v>
      </c>
      <c r="D123">
        <v>254</v>
      </c>
      <c r="H123" s="4">
        <f t="shared" si="9"/>
        <v>7.9726486541161629E-4</v>
      </c>
      <c r="I123" s="4">
        <f t="shared" si="14"/>
        <v>2.3024634592491562E-4</v>
      </c>
      <c r="J123" s="4">
        <f t="shared" si="15"/>
        <v>1.3771504675957509E-4</v>
      </c>
      <c r="K123" s="4">
        <f t="shared" si="10"/>
        <v>2.6761682725519321E-5</v>
      </c>
      <c r="L123" s="4">
        <f t="shared" si="11"/>
        <v>7.4806407611342643E-5</v>
      </c>
      <c r="M123" s="4">
        <f t="shared" si="12"/>
        <v>4.4742727648246249E-5</v>
      </c>
      <c r="N123" s="4">
        <f t="shared" si="13"/>
        <v>1.0156809033686196E-4</v>
      </c>
    </row>
    <row r="124" spans="1:14" x14ac:dyDescent="0.25">
      <c r="A124">
        <v>111</v>
      </c>
      <c r="B124" s="1">
        <f t="shared" si="18"/>
        <v>0.4269070738193157</v>
      </c>
      <c r="C124" s="1">
        <f t="shared" si="19"/>
        <v>0.26092381100924117</v>
      </c>
      <c r="D124">
        <v>253</v>
      </c>
      <c r="H124" s="4">
        <f t="shared" si="9"/>
        <v>8.1031785389873434E-4</v>
      </c>
      <c r="I124" s="4">
        <f t="shared" si="14"/>
        <v>2.3175029438861187E-4</v>
      </c>
      <c r="J124" s="4">
        <f t="shared" si="15"/>
        <v>1.406194236318351E-4</v>
      </c>
      <c r="K124" s="4">
        <f t="shared" si="10"/>
        <v>2.7452921095817672E-5</v>
      </c>
      <c r="L124" s="4">
        <f t="shared" si="11"/>
        <v>7.4566051302773462E-5</v>
      </c>
      <c r="M124" s="4">
        <f t="shared" si="12"/>
        <v>4.5244005064032685E-5</v>
      </c>
      <c r="N124" s="4">
        <f t="shared" si="13"/>
        <v>1.0201897239859113E-4</v>
      </c>
    </row>
    <row r="125" spans="1:14" x14ac:dyDescent="0.25">
      <c r="A125">
        <v>112</v>
      </c>
      <c r="B125" s="1">
        <f t="shared" si="18"/>
        <v>0.42274575140626314</v>
      </c>
      <c r="C125" s="1">
        <f t="shared" si="19"/>
        <v>0.26223587092621159</v>
      </c>
      <c r="D125">
        <v>252</v>
      </c>
      <c r="H125" s="4">
        <f t="shared" si="9"/>
        <v>8.229578813406524E-4</v>
      </c>
      <c r="I125" s="4">
        <f t="shared" si="14"/>
        <v>2.3307616297424733E-4</v>
      </c>
      <c r="J125" s="4">
        <f t="shared" si="15"/>
        <v>1.4351279448281658E-4</v>
      </c>
      <c r="K125" s="4">
        <f t="shared" si="10"/>
        <v>2.8155099498361933E-5</v>
      </c>
      <c r="L125" s="4">
        <f t="shared" si="11"/>
        <v>7.4263276421257727E-5</v>
      </c>
      <c r="M125" s="4">
        <f t="shared" si="12"/>
        <v>4.5725832013490798E-5</v>
      </c>
      <c r="N125" s="4">
        <f t="shared" si="13"/>
        <v>1.0241837591961966E-4</v>
      </c>
    </row>
    <row r="126" spans="1:14" x14ac:dyDescent="0.25">
      <c r="A126">
        <v>113</v>
      </c>
      <c r="B126" s="1">
        <f t="shared" si="18"/>
        <v>0.41860796138571083</v>
      </c>
      <c r="C126" s="1">
        <f t="shared" si="19"/>
        <v>0.26362035610017076</v>
      </c>
      <c r="D126">
        <v>251</v>
      </c>
      <c r="H126" s="4">
        <f t="shared" si="9"/>
        <v>8.3518109746276437E-4</v>
      </c>
      <c r="I126" s="4">
        <f t="shared" si="14"/>
        <v>2.3422757240132409E-4</v>
      </c>
      <c r="J126" s="4">
        <f t="shared" si="15"/>
        <v>1.4639506026517418E-4</v>
      </c>
      <c r="K126" s="4">
        <f t="shared" si="10"/>
        <v>2.886859947048151E-5</v>
      </c>
      <c r="L126" s="4">
        <f t="shared" si="11"/>
        <v>7.3901184937262156E-5</v>
      </c>
      <c r="M126" s="4">
        <f t="shared" si="12"/>
        <v>4.6188560953631885E-5</v>
      </c>
      <c r="N126" s="4">
        <f t="shared" si="13"/>
        <v>1.0276978440774367E-4</v>
      </c>
    </row>
    <row r="127" spans="1:14" x14ac:dyDescent="0.25">
      <c r="A127">
        <v>114</v>
      </c>
      <c r="B127" s="1">
        <f t="shared" si="18"/>
        <v>0.41449496416858289</v>
      </c>
      <c r="C127" s="1">
        <f t="shared" si="19"/>
        <v>0.26507684480352289</v>
      </c>
      <c r="D127">
        <v>250</v>
      </c>
      <c r="H127" s="4">
        <f t="shared" si="9"/>
        <v>8.4698377895491006E-4</v>
      </c>
      <c r="I127" s="4">
        <f t="shared" si="14"/>
        <v>2.3520822138145558E-4</v>
      </c>
      <c r="J127" s="4">
        <f t="shared" si="15"/>
        <v>1.4926598438143123E-4</v>
      </c>
      <c r="K127" s="4">
        <f t="shared" si="10"/>
        <v>2.9593765414596975E-5</v>
      </c>
      <c r="L127" s="4">
        <f t="shared" si="11"/>
        <v>7.3482843513973323E-5</v>
      </c>
      <c r="M127" s="4">
        <f t="shared" si="12"/>
        <v>4.6632511690837315E-5</v>
      </c>
      <c r="N127" s="4">
        <f t="shared" si="13"/>
        <v>1.030766089285703E-4</v>
      </c>
    </row>
    <row r="128" spans="1:14" x14ac:dyDescent="0.25">
      <c r="A128">
        <v>115</v>
      </c>
      <c r="B128" s="1">
        <f t="shared" si="18"/>
        <v>0.41040801261367482</v>
      </c>
      <c r="C128" s="1">
        <f t="shared" si="19"/>
        <v>0.26660489337569959</v>
      </c>
      <c r="D128">
        <v>249</v>
      </c>
      <c r="H128" s="4">
        <f t="shared" si="9"/>
        <v>8.5836233060605782E-4</v>
      </c>
      <c r="I128" s="4">
        <f t="shared" si="14"/>
        <v>2.3602188055823117E-4</v>
      </c>
      <c r="J128" s="4">
        <f t="shared" si="15"/>
        <v>1.5212519197473241E-4</v>
      </c>
      <c r="K128" s="4">
        <f t="shared" si="10"/>
        <v>3.0330903442825541E-5</v>
      </c>
      <c r="L128" s="4">
        <f t="shared" si="11"/>
        <v>7.3011279337441547E-5</v>
      </c>
      <c r="M128" s="4">
        <f t="shared" si="12"/>
        <v>4.705797303362864E-5</v>
      </c>
      <c r="N128" s="4">
        <f t="shared" si="13"/>
        <v>1.0334218278026709E-4</v>
      </c>
    </row>
    <row r="129" spans="1:14" x14ac:dyDescent="0.25">
      <c r="A129">
        <v>116</v>
      </c>
      <c r="B129" s="1">
        <f t="shared" si="18"/>
        <v>0.4063483516460219</v>
      </c>
      <c r="C129" s="1">
        <f t="shared" si="19"/>
        <v>0.26820403635830314</v>
      </c>
      <c r="D129">
        <v>248</v>
      </c>
      <c r="H129" s="4">
        <f t="shared" si="9"/>
        <v>8.6931328639901218E-4</v>
      </c>
      <c r="I129" s="4">
        <f t="shared" si="14"/>
        <v>2.366723864006352E-4</v>
      </c>
      <c r="J129" s="4">
        <f t="shared" si="15"/>
        <v>1.5497216943420142E-4</v>
      </c>
      <c r="K129" s="4">
        <f t="shared" si="10"/>
        <v>3.1080280155064783E-5</v>
      </c>
      <c r="L129" s="4">
        <f t="shared" si="11"/>
        <v>7.2489476148110743E-5</v>
      </c>
      <c r="M129" s="4">
        <f t="shared" si="12"/>
        <v>4.7465204477233818E-5</v>
      </c>
      <c r="N129" s="4">
        <f t="shared" si="13"/>
        <v>1.0356975630317552E-4</v>
      </c>
    </row>
    <row r="130" spans="1:14" x14ac:dyDescent="0.25">
      <c r="A130">
        <v>117</v>
      </c>
      <c r="B130" s="1">
        <f t="shared" si="18"/>
        <v>0.40231721787768154</v>
      </c>
      <c r="C130" s="1">
        <f t="shared" si="19"/>
        <v>0.26987378663688993</v>
      </c>
      <c r="D130">
        <v>247</v>
      </c>
      <c r="H130" s="4">
        <f t="shared" si="9"/>
        <v>8.7983331056668002E-4</v>
      </c>
      <c r="I130" s="4">
        <f t="shared" si="14"/>
        <v>2.3716363505844326E-4</v>
      </c>
      <c r="J130" s="4">
        <f t="shared" si="15"/>
        <v>1.5780626411612423E-4</v>
      </c>
      <c r="K130" s="4">
        <f t="shared" si="10"/>
        <v>3.1842121353700408E-5</v>
      </c>
      <c r="L130" s="4">
        <f t="shared" si="11"/>
        <v>7.1920370477485132E-5</v>
      </c>
      <c r="M130" s="4">
        <f t="shared" si="12"/>
        <v>4.7854437911105082E-5</v>
      </c>
      <c r="N130" s="4">
        <f t="shared" si="13"/>
        <v>1.0376249183118553E-4</v>
      </c>
    </row>
    <row r="131" spans="1:14" x14ac:dyDescent="0.25">
      <c r="A131">
        <v>118</v>
      </c>
      <c r="B131" s="1">
        <f t="shared" si="18"/>
        <v>0.39831583923104996</v>
      </c>
      <c r="C131" s="1">
        <f t="shared" si="19"/>
        <v>0.27161363558934976</v>
      </c>
      <c r="D131">
        <v>246</v>
      </c>
      <c r="H131" s="4">
        <f t="shared" si="9"/>
        <v>8.8991919860775121E-4</v>
      </c>
      <c r="I131" s="4">
        <f t="shared" si="14"/>
        <v>2.3749957618702538E-4</v>
      </c>
      <c r="J131" s="4">
        <f t="shared" si="15"/>
        <v>1.6062668428125073E-4</v>
      </c>
      <c r="K131" s="4">
        <f t="shared" si="10"/>
        <v>3.2616610698392783E-5</v>
      </c>
      <c r="L131" s="4">
        <f t="shared" si="11"/>
        <v>7.1306848092739914E-5</v>
      </c>
      <c r="M131" s="4">
        <f t="shared" si="12"/>
        <v>4.8225879340395678E-5</v>
      </c>
      <c r="N131" s="4">
        <f t="shared" si="13"/>
        <v>1.039234587911327E-4</v>
      </c>
    </row>
    <row r="132" spans="1:14" x14ac:dyDescent="0.25">
      <c r="A132">
        <v>119</v>
      </c>
      <c r="B132" s="1">
        <f t="shared" si="18"/>
        <v>0.39434543456482518</v>
      </c>
      <c r="C132" s="1">
        <f t="shared" si="19"/>
        <v>0.27342305324083749</v>
      </c>
      <c r="D132">
        <v>245</v>
      </c>
      <c r="H132" s="4">
        <f t="shared" si="9"/>
        <v>8.9956787826302176E-4</v>
      </c>
      <c r="I132" s="4">
        <f t="shared" si="14"/>
        <v>2.3768420674993984E-4</v>
      </c>
      <c r="J132" s="4">
        <f t="shared" si="15"/>
        <v>1.6343249924882477E-4</v>
      </c>
      <c r="K132" s="4">
        <f t="shared" si="10"/>
        <v>3.340388830494351E-5</v>
      </c>
      <c r="L132" s="4">
        <f t="shared" si="11"/>
        <v>7.0651740651750066E-5</v>
      </c>
      <c r="M132" s="4">
        <f t="shared" si="12"/>
        <v>4.8579710612671175E-5</v>
      </c>
      <c r="N132" s="4">
        <f t="shared" si="13"/>
        <v>1.0405562895669358E-4</v>
      </c>
    </row>
    <row r="133" spans="1:14" x14ac:dyDescent="0.25">
      <c r="A133">
        <v>120</v>
      </c>
      <c r="B133" s="1">
        <f t="shared" si="18"/>
        <v>0.39040721330273054</v>
      </c>
      <c r="C133" s="1">
        <f t="shared" si="19"/>
        <v>0.2753014884252083</v>
      </c>
      <c r="D133">
        <v>244</v>
      </c>
      <c r="H133" s="4">
        <f t="shared" si="9"/>
        <v>9.0877641045123553E-4</v>
      </c>
      <c r="I133" s="4">
        <f t="shared" si="14"/>
        <v>2.3772156480705988E-4</v>
      </c>
      <c r="J133" s="4">
        <f t="shared" si="15"/>
        <v>1.6622263976725618E-4</v>
      </c>
      <c r="K133" s="4">
        <f t="shared" si="10"/>
        <v>3.4204049292577798E-5</v>
      </c>
      <c r="L133" s="4">
        <f t="shared" si="11"/>
        <v>6.9957822570190342E-5</v>
      </c>
      <c r="M133" s="4">
        <f t="shared" si="12"/>
        <v>4.8916091141115194E-5</v>
      </c>
      <c r="N133" s="4">
        <f t="shared" si="13"/>
        <v>1.0416187186276815E-4</v>
      </c>
    </row>
    <row r="134" spans="1:14" x14ac:dyDescent="0.25">
      <c r="A134">
        <v>121</v>
      </c>
      <c r="B134" s="1">
        <f t="shared" si="18"/>
        <v>0.38650237506511326</v>
      </c>
      <c r="C134" s="1">
        <f t="shared" si="19"/>
        <v>0.27724836895290805</v>
      </c>
      <c r="D134">
        <v>243</v>
      </c>
      <c r="H134" s="4">
        <f t="shared" si="9"/>
        <v>9.1754199016415294E-4</v>
      </c>
      <c r="I134" s="4">
        <f t="shared" si="14"/>
        <v>2.3761572329621477E-4</v>
      </c>
      <c r="J134" s="4">
        <f t="shared" si="15"/>
        <v>1.689958986012119E-4</v>
      </c>
      <c r="K134" s="4">
        <f t="shared" si="10"/>
        <v>3.5017142284410837E-5</v>
      </c>
      <c r="L134" s="4">
        <f t="shared" si="11"/>
        <v>6.922780810182033E-5</v>
      </c>
      <c r="M134" s="4">
        <f t="shared" si="12"/>
        <v>4.9235159615677519E-5</v>
      </c>
      <c r="N134" s="4">
        <f t="shared" si="13"/>
        <v>1.0424495038623117E-4</v>
      </c>
    </row>
    <row r="135" spans="1:14" x14ac:dyDescent="0.25">
      <c r="A135">
        <v>122</v>
      </c>
      <c r="B135" s="1">
        <f t="shared" si="18"/>
        <v>0.38263210930352731</v>
      </c>
      <c r="C135" s="1">
        <f t="shared" si="19"/>
        <v>0.27926310178526825</v>
      </c>
      <c r="D135">
        <v>242</v>
      </c>
      <c r="H135" s="4">
        <f t="shared" si="9"/>
        <v>9.2586194732142968E-4</v>
      </c>
      <c r="I135" s="4">
        <f t="shared" si="14"/>
        <v>2.3737078381653773E-4</v>
      </c>
      <c r="J135" s="4">
        <f t="shared" si="15"/>
        <v>1.7175093133478691E-4</v>
      </c>
      <c r="K135" s="4">
        <f t="shared" si="10"/>
        <v>3.5843167866291379E-5</v>
      </c>
      <c r="L135" s="4">
        <f t="shared" si="11"/>
        <v>6.8464348632523865E-5</v>
      </c>
      <c r="M135" s="4">
        <f t="shared" si="12"/>
        <v>4.9537035693830002E-5</v>
      </c>
      <c r="N135" s="4">
        <f t="shared" si="13"/>
        <v>1.0430751649881525E-4</v>
      </c>
    </row>
    <row r="136" spans="1:14" x14ac:dyDescent="0.25">
      <c r="A136">
        <v>123</v>
      </c>
      <c r="B136" s="1">
        <f t="shared" si="18"/>
        <v>0.3787975949384158</v>
      </c>
      <c r="C136" s="1">
        <f t="shared" si="19"/>
        <v>0.28134507321515101</v>
      </c>
      <c r="D136">
        <v>241</v>
      </c>
      <c r="H136" s="4">
        <f t="shared" si="9"/>
        <v>9.3373374758346644E-4</v>
      </c>
      <c r="I136" s="4">
        <f t="shared" si="14"/>
        <v>2.3699087042106668E-4</v>
      </c>
      <c r="J136" s="4">
        <f t="shared" si="15"/>
        <v>1.7448625738968973E-4</v>
      </c>
      <c r="K136" s="4">
        <f t="shared" si="10"/>
        <v>3.6682077009499586E-5</v>
      </c>
      <c r="L136" s="4">
        <f t="shared" si="11"/>
        <v>6.7670030187888641E-5</v>
      </c>
      <c r="M136" s="4">
        <f t="shared" si="12"/>
        <v>4.9821821662663469E-5</v>
      </c>
      <c r="N136" s="4">
        <f t="shared" si="13"/>
        <v>1.0435210719738822E-4</v>
      </c>
    </row>
    <row r="137" spans="1:14" x14ac:dyDescent="0.25">
      <c r="A137">
        <v>124</v>
      </c>
      <c r="B137" s="1">
        <f t="shared" si="18"/>
        <v>0.37499999999999989</v>
      </c>
      <c r="C137" s="1">
        <f t="shared" si="19"/>
        <v>0.28349364905389041</v>
      </c>
      <c r="D137">
        <v>240</v>
      </c>
      <c r="H137" s="4">
        <f t="shared" si="9"/>
        <v>9.4115499312369399E-4</v>
      </c>
      <c r="I137" s="4">
        <f t="shared" si="14"/>
        <v>2.364801234269739E-4</v>
      </c>
      <c r="J137" s="4">
        <f t="shared" si="15"/>
        <v>1.7720026125770525E-4</v>
      </c>
      <c r="K137" s="4">
        <f t="shared" si="10"/>
        <v>3.7533769463258953E-5</v>
      </c>
      <c r="L137" s="4">
        <f t="shared" si="11"/>
        <v>6.6847371153775268E-5</v>
      </c>
      <c r="M137" s="4">
        <f t="shared" si="12"/>
        <v>5.0089604064462223E-5</v>
      </c>
      <c r="N137" s="4">
        <f t="shared" si="13"/>
        <v>1.0438114061703423E-4</v>
      </c>
    </row>
    <row r="138" spans="1:14" x14ac:dyDescent="0.25">
      <c r="A138">
        <v>125</v>
      </c>
      <c r="B138" s="1">
        <f t="shared" si="18"/>
        <v>0.37124048127248638</v>
      </c>
      <c r="C138" s="1">
        <f t="shared" si="19"/>
        <v>0.28570817482447197</v>
      </c>
      <c r="D138">
        <v>239</v>
      </c>
      <c r="H138" s="4">
        <f t="shared" si="9"/>
        <v>9.4812342335866967E-4</v>
      </c>
      <c r="I138" s="4">
        <f t="shared" si="14"/>
        <v>2.3584269325096363E-4</v>
      </c>
      <c r="J138" s="4">
        <f t="shared" si="15"/>
        <v>1.7989119394585048E-4</v>
      </c>
      <c r="K138" s="4">
        <f t="shared" si="10"/>
        <v>3.8398092123246369E-5</v>
      </c>
      <c r="L138" s="4">
        <f t="shared" si="11"/>
        <v>6.599882020851237E-5</v>
      </c>
      <c r="M138" s="4">
        <f t="shared" si="12"/>
        <v>5.0340455277978575E-5</v>
      </c>
      <c r="N138" s="4">
        <f t="shared" si="13"/>
        <v>1.0439691233175873E-4</v>
      </c>
    </row>
    <row r="139" spans="1:14" x14ac:dyDescent="0.25">
      <c r="A139">
        <v>126</v>
      </c>
      <c r="B139" s="1">
        <f t="shared" si="18"/>
        <v>0.36752018394169872</v>
      </c>
      <c r="C139" s="1">
        <f t="shared" si="19"/>
        <v>0.28798797596089354</v>
      </c>
      <c r="D139">
        <v>238</v>
      </c>
      <c r="H139" s="4">
        <f t="shared" si="9"/>
        <v>9.5463691563719977E-4</v>
      </c>
      <c r="I139" s="4">
        <f t="shared" si="14"/>
        <v>2.3508273427805186E-4</v>
      </c>
      <c r="J139" s="4">
        <f t="shared" si="15"/>
        <v>1.8255717463289172E-4</v>
      </c>
      <c r="K139" s="4">
        <f t="shared" si="10"/>
        <v>3.9274837382715588E-5</v>
      </c>
      <c r="L139" s="4">
        <f t="shared" si="11"/>
        <v>6.5126754464999047E-5</v>
      </c>
      <c r="M139" s="4">
        <f t="shared" si="12"/>
        <v>5.0574435048058349E-5</v>
      </c>
      <c r="N139" s="4">
        <f t="shared" si="13"/>
        <v>1.0440159184771464E-4</v>
      </c>
    </row>
    <row r="140" spans="1:14" x14ac:dyDescent="0.25">
      <c r="A140">
        <v>127</v>
      </c>
      <c r="B140" s="1">
        <f t="shared" si="18"/>
        <v>0.36384024124624326</v>
      </c>
      <c r="C140" s="1">
        <f t="shared" si="19"/>
        <v>0.29033235801364399</v>
      </c>
      <c r="D140">
        <v>237</v>
      </c>
      <c r="H140" s="4">
        <f t="shared" si="9"/>
        <v>9.6069348588637832E-4</v>
      </c>
      <c r="I140" s="4">
        <f t="shared" si="14"/>
        <v>2.3420439877104923E-4</v>
      </c>
      <c r="J140" s="4">
        <f t="shared" si="15"/>
        <v>1.8519619253499098E-4</v>
      </c>
      <c r="K140" s="4">
        <f t="shared" si="10"/>
        <v>4.0163741473018599E-5</v>
      </c>
      <c r="L140" s="4">
        <f t="shared" si="11"/>
        <v>6.4233477820208808E-5</v>
      </c>
      <c r="M140" s="4">
        <f t="shared" si="12"/>
        <v>5.0791591956392875E-5</v>
      </c>
      <c r="N140" s="4">
        <f t="shared" si="13"/>
        <v>1.043972192932274E-4</v>
      </c>
    </row>
    <row r="141" spans="1:14" x14ac:dyDescent="0.25">
      <c r="A141">
        <v>128</v>
      </c>
      <c r="B141" s="1">
        <f t="shared" si="18"/>
        <v>0.36020177413231336</v>
      </c>
      <c r="C141" s="1">
        <f t="shared" si="19"/>
        <v>0.29274060686123954</v>
      </c>
      <c r="D141">
        <v>236</v>
      </c>
      <c r="H141" s="4">
        <f t="shared" si="9"/>
        <v>9.6629128921625618E-4</v>
      </c>
      <c r="I141" s="4">
        <f t="shared" si="14"/>
        <v>2.3321183082896063E-4</v>
      </c>
      <c r="J141" s="4">
        <f t="shared" si="15"/>
        <v>1.878061089786987E-4</v>
      </c>
      <c r="K141" s="4">
        <f t="shared" si="10"/>
        <v>4.1064482800741394E-5</v>
      </c>
      <c r="L141" s="4">
        <f t="shared" si="11"/>
        <v>6.3321219509325334E-5</v>
      </c>
      <c r="M141" s="4">
        <f t="shared" si="12"/>
        <v>5.0991964826701369E-5</v>
      </c>
      <c r="N141" s="4">
        <f t="shared" si="13"/>
        <v>1.0438570231006674E-4</v>
      </c>
    </row>
    <row r="142" spans="1:14" x14ac:dyDescent="0.25">
      <c r="A142">
        <v>129</v>
      </c>
      <c r="B142" s="1">
        <f t="shared" si="18"/>
        <v>0.35660589091223838</v>
      </c>
      <c r="C142" s="1">
        <f t="shared" si="19"/>
        <v>0.29521198892775213</v>
      </c>
      <c r="D142">
        <v>235</v>
      </c>
      <c r="H142" s="4">
        <f t="shared" si="9"/>
        <v>9.714286204817596E-4</v>
      </c>
      <c r="I142" s="4">
        <f t="shared" si="14"/>
        <v>2.3210916040166004E-4</v>
      </c>
      <c r="J142" s="4">
        <f t="shared" si="15"/>
        <v>1.903846596786566E-4</v>
      </c>
      <c r="K142" s="4">
        <f t="shared" si="10"/>
        <v>4.1976680288803987E-5</v>
      </c>
      <c r="L142" s="4">
        <f t="shared" si="11"/>
        <v>6.2392132861005666E-5</v>
      </c>
      <c r="M142" s="4">
        <f t="shared" si="12"/>
        <v>5.1175584057829346E-5</v>
      </c>
      <c r="N142" s="4">
        <f t="shared" si="13"/>
        <v>1.0436881314980965E-4</v>
      </c>
    </row>
    <row r="143" spans="1:14" x14ac:dyDescent="0.25">
      <c r="A143">
        <v>130</v>
      </c>
      <c r="B143" s="1">
        <f t="shared" si="18"/>
        <v>0.35305368692688166</v>
      </c>
      <c r="C143" s="1">
        <f t="shared" si="19"/>
        <v>0.29774575140626314</v>
      </c>
      <c r="D143">
        <v>234</v>
      </c>
      <c r="H143" s="4">
        <f t="shared" si="9"/>
        <v>9.7610391480183051E-4</v>
      </c>
      <c r="I143" s="4">
        <f t="shared" si="14"/>
        <v>2.3090049736845981E-4</v>
      </c>
      <c r="J143" s="4">
        <f t="shared" si="15"/>
        <v>1.9292945721735983E-4</v>
      </c>
      <c r="K143" s="4">
        <f t="shared" si="10"/>
        <v>4.2899891729159769E-5</v>
      </c>
      <c r="L143" s="4">
        <f t="shared" si="11"/>
        <v>6.144829424986613E-5</v>
      </c>
      <c r="M143" s="4">
        <f t="shared" si="12"/>
        <v>5.1342472878689776E-5</v>
      </c>
      <c r="N143" s="4">
        <f t="shared" si="13"/>
        <v>1.0434818597902589E-4</v>
      </c>
    </row>
    <row r="144" spans="1:14" x14ac:dyDescent="0.25">
      <c r="A144">
        <v>131</v>
      </c>
      <c r="B144" s="1">
        <f t="shared" si="18"/>
        <v>0.34954624421198793</v>
      </c>
      <c r="C144" s="1">
        <f t="shared" si="19"/>
        <v>0.30034112248817679</v>
      </c>
      <c r="D144">
        <v>233</v>
      </c>
      <c r="H144" s="4">
        <f t="shared" ref="H144:H207" si="20">((B143*C144)-(B144*C143))*0.5</f>
        <v>9.8031574803673915E-4</v>
      </c>
      <c r="I144" s="4">
        <f t="shared" si="14"/>
        <v>2.2958992568832074E-4</v>
      </c>
      <c r="J144" s="4">
        <f t="shared" si="15"/>
        <v>1.9543799372426091E-4</v>
      </c>
      <c r="K144" s="4">
        <f t="shared" ref="K144:K207" si="21">(((C143*C143)+(C143*C144)+(C144*C144))*((B143*C144)-(B144*C143)))/12</f>
        <v>4.3833612154983102E-5</v>
      </c>
      <c r="L144" s="4">
        <f t="shared" ref="L144:L207" si="22">(((B143*B143)+(B143*B144)+(B144*B144))*((B143*C144)-(B144*C143)))/12</f>
        <v>6.0491702241867623E-5</v>
      </c>
      <c r="M144" s="4">
        <f t="shared" ref="M144:M207" si="23">(((B143*C144)+(2*B143*C143)+(2*B144*C144)+(B144*C143))*((B143*C144)-(B144*C143)))/24</f>
        <v>5.1492648519411852E-5</v>
      </c>
      <c r="N144" s="4">
        <f t="shared" ref="N144:N207" si="24">K144+L144</f>
        <v>1.0432531439685073E-4</v>
      </c>
    </row>
    <row r="145" spans="1:14" x14ac:dyDescent="0.25">
      <c r="A145">
        <v>132</v>
      </c>
      <c r="B145" s="1">
        <f t="shared" si="18"/>
        <v>0.34608463116858545</v>
      </c>
      <c r="C145" s="1">
        <f t="shared" si="19"/>
        <v>0.30299731159831944</v>
      </c>
      <c r="D145">
        <v>232</v>
      </c>
      <c r="H145" s="4">
        <f t="shared" si="20"/>
        <v>9.840628372211821E-4</v>
      </c>
      <c r="I145" s="4">
        <f t="shared" ref="I145:I208" si="25">(B145+B144)*((B144*C145)-(B145*C144))*(1/6)</f>
        <v>2.2818149762855386E-4</v>
      </c>
      <c r="J145" s="4">
        <f t="shared" ref="J145:J208" si="26">(C145+C144)*((B144*C145)-(B145*C144))*(1/6)</f>
        <v>1.9790764375058088E-4</v>
      </c>
      <c r="K145" s="4">
        <f t="shared" si="21"/>
        <v>4.4777272240270422E-5</v>
      </c>
      <c r="L145" s="4">
        <f t="shared" si="22"/>
        <v>5.9524276927608274E-5</v>
      </c>
      <c r="M145" s="4">
        <f t="shared" si="23"/>
        <v>5.1626123293293852E-5</v>
      </c>
      <c r="N145" s="4">
        <f t="shared" si="24"/>
        <v>1.043015491678787E-4</v>
      </c>
    </row>
    <row r="146" spans="1:14" x14ac:dyDescent="0.25">
      <c r="A146">
        <v>133</v>
      </c>
      <c r="B146" s="1">
        <f t="shared" si="18"/>
        <v>0.34266990223754057</v>
      </c>
      <c r="C146" s="1">
        <f t="shared" si="19"/>
        <v>0.30571350963575739</v>
      </c>
      <c r="D146">
        <v>231</v>
      </c>
      <c r="H146" s="4">
        <f t="shared" si="20"/>
        <v>9.8734404095557338E-4</v>
      </c>
      <c r="I146" s="4">
        <f t="shared" si="25"/>
        <v>2.2667922807989162E-4</v>
      </c>
      <c r="J146" s="4">
        <f t="shared" si="26"/>
        <v>2.0033566733687966E-4</v>
      </c>
      <c r="K146" s="4">
        <f t="shared" si="21"/>
        <v>4.5730236735145285E-5</v>
      </c>
      <c r="L146" s="4">
        <f t="shared" si="22"/>
        <v>5.8547859438404172E-5</v>
      </c>
      <c r="M146" s="4">
        <f t="shared" si="23"/>
        <v>5.1742905584832051E-5</v>
      </c>
      <c r="N146" s="4">
        <f t="shared" si="24"/>
        <v>1.0427809617354945E-4</v>
      </c>
    </row>
    <row r="147" spans="1:14" x14ac:dyDescent="0.25">
      <c r="A147">
        <v>134</v>
      </c>
      <c r="B147" s="1">
        <f t="shared" si="18"/>
        <v>0.33930309757836513</v>
      </c>
      <c r="C147" s="1">
        <f t="shared" si="19"/>
        <v>0.30848888922025552</v>
      </c>
      <c r="D147">
        <v>230</v>
      </c>
      <c r="H147" s="4">
        <f t="shared" si="20"/>
        <v>9.9015835975329453E-4</v>
      </c>
      <c r="I147" s="4">
        <f t="shared" si="25"/>
        <v>2.2508708896458365E-4</v>
      </c>
      <c r="J147" s="4">
        <f t="shared" si="26"/>
        <v>2.0271921326926951E-4</v>
      </c>
      <c r="K147" s="4">
        <f t="shared" si="21"/>
        <v>4.6691802945084307E-5</v>
      </c>
      <c r="L147" s="4">
        <f t="shared" si="22"/>
        <v>5.756421163933354E-5</v>
      </c>
      <c r="M147" s="4">
        <f t="shared" si="23"/>
        <v>5.184300073929295E-5</v>
      </c>
      <c r="N147" s="4">
        <f t="shared" si="24"/>
        <v>1.0425601458441785E-4</v>
      </c>
    </row>
    <row r="148" spans="1:14" x14ac:dyDescent="0.25">
      <c r="A148">
        <v>135</v>
      </c>
      <c r="B148" s="1">
        <f t="shared" si="18"/>
        <v>0.33598524275237318</v>
      </c>
      <c r="C148" s="1">
        <f t="shared" si="19"/>
        <v>0.31132260494430697</v>
      </c>
      <c r="D148">
        <v>229</v>
      </c>
      <c r="H148" s="4">
        <f t="shared" si="20"/>
        <v>9.9250493634574916E-4</v>
      </c>
      <c r="I148" s="4">
        <f t="shared" si="25"/>
        <v>2.2340900374499535E-4</v>
      </c>
      <c r="J148" s="4">
        <f t="shared" si="26"/>
        <v>2.050553225207209E-4</v>
      </c>
      <c r="K148" s="4">
        <f t="shared" si="21"/>
        <v>4.7661199262563999E-5</v>
      </c>
      <c r="L148" s="4">
        <f t="shared" si="22"/>
        <v>5.6575015993287328E-5</v>
      </c>
      <c r="M148" s="4">
        <f t="shared" si="23"/>
        <v>5.1926411849964435E-5</v>
      </c>
      <c r="N148" s="4">
        <f t="shared" si="24"/>
        <v>1.0423621525585132E-4</v>
      </c>
    </row>
    <row r="149" spans="1:14" x14ac:dyDescent="0.25">
      <c r="A149">
        <v>136</v>
      </c>
      <c r="B149" s="1">
        <f t="shared" si="18"/>
        <v>0.33271734841028544</v>
      </c>
      <c r="C149" s="1">
        <f t="shared" si="19"/>
        <v>0.31421379363065138</v>
      </c>
      <c r="D149">
        <v>228</v>
      </c>
      <c r="H149" s="4">
        <f t="shared" si="20"/>
        <v>9.9438305594292536E-4</v>
      </c>
      <c r="I149" s="4">
        <f t="shared" si="25"/>
        <v>2.2164884203909239E-4</v>
      </c>
      <c r="J149" s="4">
        <f t="shared" si="26"/>
        <v>2.0734093187283294E-4</v>
      </c>
      <c r="K149" s="4">
        <f t="shared" si="21"/>
        <v>4.8637583759512973E-5</v>
      </c>
      <c r="L149" s="4">
        <f t="shared" si="22"/>
        <v>5.5581875589459629E-5</v>
      </c>
      <c r="M149" s="4">
        <f t="shared" si="23"/>
        <v>5.199314043947031E-5</v>
      </c>
      <c r="N149" s="4">
        <f t="shared" si="24"/>
        <v>1.0421945934897261E-4</v>
      </c>
    </row>
    <row r="150" spans="1:14" x14ac:dyDescent="0.25">
      <c r="A150">
        <v>137</v>
      </c>
      <c r="B150" s="1">
        <f t="shared" si="18"/>
        <v>0.32950040998437535</v>
      </c>
      <c r="C150" s="1">
        <f t="shared" si="19"/>
        <v>0.31716157459520739</v>
      </c>
      <c r="D150">
        <v>227</v>
      </c>
      <c r="H150" s="4">
        <f t="shared" si="20"/>
        <v>9.957921464514019E-4</v>
      </c>
      <c r="I150" s="4">
        <f t="shared" si="25"/>
        <v>2.1981041435001838E-4</v>
      </c>
      <c r="J150" s="4">
        <f t="shared" si="26"/>
        <v>2.0957287771405735E-4</v>
      </c>
      <c r="K150" s="4">
        <f t="shared" si="21"/>
        <v>4.9620042849193001E-5</v>
      </c>
      <c r="L150" s="4">
        <f t="shared" si="22"/>
        <v>5.4586314329628707E-5</v>
      </c>
      <c r="M150" s="4">
        <f t="shared" si="23"/>
        <v>5.2043187032233169E-5</v>
      </c>
      <c r="N150" s="4">
        <f t="shared" si="24"/>
        <v>1.042063571788217E-4</v>
      </c>
    </row>
    <row r="151" spans="1:14" x14ac:dyDescent="0.25">
      <c r="A151">
        <v>138</v>
      </c>
      <c r="B151" s="1">
        <f t="shared" si="18"/>
        <v>0.32633540738525069</v>
      </c>
      <c r="C151" s="1">
        <f t="shared" si="19"/>
        <v>0.32016504991533723</v>
      </c>
      <c r="D151">
        <v>226</v>
      </c>
      <c r="H151" s="4">
        <f t="shared" si="20"/>
        <v>9.9673177864852136E-4</v>
      </c>
      <c r="I151" s="4">
        <f t="shared" si="25"/>
        <v>2.1789746691607806E-4</v>
      </c>
      <c r="J151" s="4">
        <f t="shared" si="26"/>
        <v>2.1174790000948448E-4</v>
      </c>
      <c r="K151" s="4">
        <f t="shared" si="21"/>
        <v>5.0607590025999486E-5</v>
      </c>
      <c r="L151" s="4">
        <f t="shared" si="22"/>
        <v>5.3589777265082664E-5</v>
      </c>
      <c r="M151" s="4">
        <f t="shared" si="23"/>
        <v>5.2076551615489167E-5</v>
      </c>
      <c r="N151" s="4">
        <f t="shared" si="24"/>
        <v>1.0419736729108214E-4</v>
      </c>
    </row>
    <row r="152" spans="1:14" x14ac:dyDescent="0.25">
      <c r="A152">
        <v>139</v>
      </c>
      <c r="B152" s="1">
        <f t="shared" si="18"/>
        <v>0.32322330470336308</v>
      </c>
      <c r="C152" s="1">
        <f t="shared" si="19"/>
        <v>0.32322330470336313</v>
      </c>
      <c r="D152">
        <v>225</v>
      </c>
      <c r="H152" s="4">
        <f t="shared" si="20"/>
        <v>9.9720166631326462E-4</v>
      </c>
      <c r="I152" s="4">
        <f t="shared" si="25"/>
        <v>2.1591367668768788E-4</v>
      </c>
      <c r="J152" s="4">
        <f t="shared" si="26"/>
        <v>2.1386264643743919E-4</v>
      </c>
      <c r="K152" s="4">
        <f t="shared" si="21"/>
        <v>5.1599164691742277E-5</v>
      </c>
      <c r="L152" s="4">
        <f t="shared" si="22"/>
        <v>5.2593631076869828E-5</v>
      </c>
      <c r="M152" s="4">
        <f t="shared" si="23"/>
        <v>5.2093233986849642E-5</v>
      </c>
      <c r="N152" s="4">
        <f t="shared" si="24"/>
        <v>1.0419279576861211E-4</v>
      </c>
    </row>
    <row r="153" spans="1:14" x14ac:dyDescent="0.25">
      <c r="A153">
        <v>140</v>
      </c>
      <c r="B153" s="1">
        <f t="shared" si="18"/>
        <v>0.32016504991533723</v>
      </c>
      <c r="C153" s="1">
        <f t="shared" si="19"/>
        <v>0.32633540738525069</v>
      </c>
      <c r="D153">
        <v>224</v>
      </c>
      <c r="H153" s="4">
        <f t="shared" si="20"/>
        <v>9.9720166631325075E-4</v>
      </c>
      <c r="I153" s="4">
        <f t="shared" si="25"/>
        <v>2.1386264643743618E-4</v>
      </c>
      <c r="J153" s="4">
        <f t="shared" si="26"/>
        <v>2.1591367668768492E-4</v>
      </c>
      <c r="K153" s="4">
        <f t="shared" si="21"/>
        <v>5.2593631076869103E-5</v>
      </c>
      <c r="L153" s="4">
        <f t="shared" si="22"/>
        <v>5.1599164691741546E-5</v>
      </c>
      <c r="M153" s="4">
        <f t="shared" si="23"/>
        <v>5.209323398684891E-5</v>
      </c>
      <c r="N153" s="4">
        <f t="shared" si="24"/>
        <v>1.0419279576861064E-4</v>
      </c>
    </row>
    <row r="154" spans="1:14" x14ac:dyDescent="0.25">
      <c r="A154">
        <v>141</v>
      </c>
      <c r="B154" s="1">
        <f t="shared" si="18"/>
        <v>0.31716157459520733</v>
      </c>
      <c r="C154" s="1">
        <f t="shared" si="19"/>
        <v>0.32950040998437541</v>
      </c>
      <c r="D154">
        <v>223</v>
      </c>
      <c r="H154" s="4">
        <f t="shared" si="20"/>
        <v>9.9673177864853524E-4</v>
      </c>
      <c r="I154" s="4">
        <f t="shared" si="25"/>
        <v>2.1174790000948741E-4</v>
      </c>
      <c r="J154" s="4">
        <f t="shared" si="26"/>
        <v>2.1789746691608112E-4</v>
      </c>
      <c r="K154" s="4">
        <f t="shared" si="21"/>
        <v>5.358977726508343E-5</v>
      </c>
      <c r="L154" s="4">
        <f t="shared" si="22"/>
        <v>5.060759002600019E-5</v>
      </c>
      <c r="M154" s="4">
        <f t="shared" si="23"/>
        <v>5.2076551615489899E-5</v>
      </c>
      <c r="N154" s="4">
        <f t="shared" si="24"/>
        <v>1.0419736729108362E-4</v>
      </c>
    </row>
    <row r="155" spans="1:14" x14ac:dyDescent="0.25">
      <c r="A155">
        <v>142</v>
      </c>
      <c r="B155" s="1">
        <f t="shared" si="18"/>
        <v>0.31421379363065144</v>
      </c>
      <c r="C155" s="1">
        <f t="shared" si="19"/>
        <v>0.33271734841028544</v>
      </c>
      <c r="D155">
        <v>222</v>
      </c>
      <c r="H155" s="4">
        <f t="shared" si="20"/>
        <v>9.9579214645138109E-4</v>
      </c>
      <c r="I155" s="4">
        <f t="shared" si="25"/>
        <v>2.0957287771405296E-4</v>
      </c>
      <c r="J155" s="4">
        <f t="shared" si="26"/>
        <v>2.1981041435001382E-4</v>
      </c>
      <c r="K155" s="4">
        <f t="shared" si="21"/>
        <v>5.4586314329627582E-5</v>
      </c>
      <c r="L155" s="4">
        <f t="shared" si="22"/>
        <v>4.9620042849191964E-5</v>
      </c>
      <c r="M155" s="4">
        <f t="shared" si="23"/>
        <v>5.2043187032232092E-5</v>
      </c>
      <c r="N155" s="4">
        <f t="shared" si="24"/>
        <v>1.0420635717881955E-4</v>
      </c>
    </row>
    <row r="156" spans="1:14" x14ac:dyDescent="0.25">
      <c r="A156">
        <v>143</v>
      </c>
      <c r="B156" s="1">
        <f t="shared" si="18"/>
        <v>0.31132260494430697</v>
      </c>
      <c r="C156" s="1">
        <f t="shared" si="19"/>
        <v>0.33598524275237324</v>
      </c>
      <c r="D156">
        <v>221</v>
      </c>
      <c r="H156" s="4">
        <f t="shared" si="20"/>
        <v>9.9438305594294618E-4</v>
      </c>
      <c r="I156" s="4">
        <f t="shared" si="25"/>
        <v>2.0734093187283734E-4</v>
      </c>
      <c r="J156" s="4">
        <f t="shared" si="26"/>
        <v>2.2164884203909705E-4</v>
      </c>
      <c r="K156" s="4">
        <f t="shared" si="21"/>
        <v>5.5581875589460801E-5</v>
      </c>
      <c r="L156" s="4">
        <f t="shared" si="22"/>
        <v>4.863758375951399E-5</v>
      </c>
      <c r="M156" s="4">
        <f t="shared" si="23"/>
        <v>5.1993140439471408E-5</v>
      </c>
      <c r="N156" s="4">
        <f t="shared" si="24"/>
        <v>1.0421945934897479E-4</v>
      </c>
    </row>
    <row r="157" spans="1:14" x14ac:dyDescent="0.25">
      <c r="A157">
        <v>144</v>
      </c>
      <c r="B157" s="1">
        <f t="shared" si="18"/>
        <v>0.30848888922025552</v>
      </c>
      <c r="C157" s="1">
        <f t="shared" si="19"/>
        <v>0.33930309757836519</v>
      </c>
      <c r="D157">
        <v>220</v>
      </c>
      <c r="H157" s="4">
        <f t="shared" si="20"/>
        <v>9.9250493634574916E-4</v>
      </c>
      <c r="I157" s="4">
        <f t="shared" si="25"/>
        <v>2.050553225207209E-4</v>
      </c>
      <c r="J157" s="4">
        <f t="shared" si="26"/>
        <v>2.2340900374499535E-4</v>
      </c>
      <c r="K157" s="4">
        <f t="shared" si="21"/>
        <v>5.6575015993287349E-5</v>
      </c>
      <c r="L157" s="4">
        <f t="shared" si="22"/>
        <v>4.7661199262563999E-5</v>
      </c>
      <c r="M157" s="4">
        <f t="shared" si="23"/>
        <v>5.1926411849964435E-5</v>
      </c>
      <c r="N157" s="4">
        <f t="shared" si="24"/>
        <v>1.0423621525585135E-4</v>
      </c>
    </row>
    <row r="158" spans="1:14" x14ac:dyDescent="0.25">
      <c r="A158">
        <v>145</v>
      </c>
      <c r="B158" s="1">
        <f t="shared" si="18"/>
        <v>0.30571350963575727</v>
      </c>
      <c r="C158" s="1">
        <f t="shared" si="19"/>
        <v>0.34266990223754057</v>
      </c>
      <c r="D158">
        <v>219</v>
      </c>
      <c r="H158" s="4">
        <f t="shared" si="20"/>
        <v>9.901583597533084E-4</v>
      </c>
      <c r="I158" s="4">
        <f t="shared" si="25"/>
        <v>2.0271921326927233E-4</v>
      </c>
      <c r="J158" s="4">
        <f t="shared" si="26"/>
        <v>2.2508708896458685E-4</v>
      </c>
      <c r="K158" s="4">
        <f t="shared" si="21"/>
        <v>5.756421163933434E-5</v>
      </c>
      <c r="L158" s="4">
        <f t="shared" si="22"/>
        <v>4.6691802945084951E-5</v>
      </c>
      <c r="M158" s="4">
        <f t="shared" si="23"/>
        <v>5.1843000739293675E-5</v>
      </c>
      <c r="N158" s="4">
        <f t="shared" si="24"/>
        <v>1.0425601458441928E-4</v>
      </c>
    </row>
    <row r="159" spans="1:14" x14ac:dyDescent="0.25">
      <c r="A159">
        <v>146</v>
      </c>
      <c r="B159" s="1">
        <f t="shared" si="18"/>
        <v>0.3029973115983195</v>
      </c>
      <c r="C159" s="1">
        <f t="shared" si="19"/>
        <v>0.34608463116858545</v>
      </c>
      <c r="D159">
        <v>218</v>
      </c>
      <c r="H159" s="4">
        <f t="shared" si="20"/>
        <v>9.8734404095554562E-4</v>
      </c>
      <c r="I159" s="4">
        <f t="shared" si="25"/>
        <v>2.0033566733687402E-4</v>
      </c>
      <c r="J159" s="4">
        <f t="shared" si="26"/>
        <v>2.2667922807988525E-4</v>
      </c>
      <c r="K159" s="4">
        <f t="shared" si="21"/>
        <v>5.8547859438402526E-5</v>
      </c>
      <c r="L159" s="4">
        <f t="shared" si="22"/>
        <v>4.5730236735144005E-5</v>
      </c>
      <c r="M159" s="4">
        <f t="shared" si="23"/>
        <v>5.1742905584830587E-5</v>
      </c>
      <c r="N159" s="4">
        <f t="shared" si="24"/>
        <v>1.0427809617354652E-4</v>
      </c>
    </row>
    <row r="160" spans="1:14" x14ac:dyDescent="0.25">
      <c r="A160">
        <v>147</v>
      </c>
      <c r="B160" s="1">
        <f t="shared" si="18"/>
        <v>0.30034112248817679</v>
      </c>
      <c r="C160" s="1">
        <f t="shared" si="19"/>
        <v>0.34954624421198788</v>
      </c>
      <c r="D160">
        <v>217</v>
      </c>
      <c r="H160" s="4">
        <f t="shared" si="20"/>
        <v>9.840628372211821E-4</v>
      </c>
      <c r="I160" s="4">
        <f t="shared" si="25"/>
        <v>1.9790764375058088E-4</v>
      </c>
      <c r="J160" s="4">
        <f t="shared" si="26"/>
        <v>2.2818149762855386E-4</v>
      </c>
      <c r="K160" s="4">
        <f t="shared" si="21"/>
        <v>5.9524276927608267E-5</v>
      </c>
      <c r="L160" s="4">
        <f t="shared" si="22"/>
        <v>4.4777272240270422E-5</v>
      </c>
      <c r="M160" s="4">
        <f t="shared" si="23"/>
        <v>5.1626123293293845E-5</v>
      </c>
      <c r="N160" s="4">
        <f t="shared" si="24"/>
        <v>1.0430154916787868E-4</v>
      </c>
    </row>
    <row r="161" spans="1:14" x14ac:dyDescent="0.25">
      <c r="A161">
        <v>148</v>
      </c>
      <c r="B161" s="1">
        <f t="shared" si="18"/>
        <v>0.29774575140626314</v>
      </c>
      <c r="C161" s="1">
        <f t="shared" si="19"/>
        <v>0.35305368692688177</v>
      </c>
      <c r="D161">
        <v>216</v>
      </c>
      <c r="H161" s="4">
        <f t="shared" si="20"/>
        <v>9.8031574803676691E-4</v>
      </c>
      <c r="I161" s="4">
        <f t="shared" si="25"/>
        <v>1.9543799372426644E-4</v>
      </c>
      <c r="J161" s="4">
        <f t="shared" si="26"/>
        <v>2.295899256883273E-4</v>
      </c>
      <c r="K161" s="4">
        <f t="shared" si="21"/>
        <v>6.0491702241869331E-5</v>
      </c>
      <c r="L161" s="4">
        <f t="shared" si="22"/>
        <v>4.3833612154984349E-5</v>
      </c>
      <c r="M161" s="4">
        <f t="shared" si="23"/>
        <v>5.1492648519413309E-5</v>
      </c>
      <c r="N161" s="4">
        <f t="shared" si="24"/>
        <v>1.0432531439685369E-4</v>
      </c>
    </row>
    <row r="162" spans="1:14" x14ac:dyDescent="0.25">
      <c r="A162">
        <v>149</v>
      </c>
      <c r="B162" s="1">
        <f t="shared" si="18"/>
        <v>0.29521198892775202</v>
      </c>
      <c r="C162" s="1">
        <f t="shared" si="19"/>
        <v>0.35660589091223849</v>
      </c>
      <c r="D162">
        <v>215</v>
      </c>
      <c r="H162" s="4">
        <f t="shared" si="20"/>
        <v>9.7610391480185132E-4</v>
      </c>
      <c r="I162" s="4">
        <f t="shared" si="25"/>
        <v>1.9292945721736393E-4</v>
      </c>
      <c r="J162" s="4">
        <f t="shared" si="26"/>
        <v>2.309004973684648E-4</v>
      </c>
      <c r="K162" s="4">
        <f t="shared" si="21"/>
        <v>6.1448294249867485E-5</v>
      </c>
      <c r="L162" s="4">
        <f t="shared" si="22"/>
        <v>4.289989172916067E-5</v>
      </c>
      <c r="M162" s="4">
        <f t="shared" si="23"/>
        <v>5.134247287869088E-5</v>
      </c>
      <c r="N162" s="4">
        <f t="shared" si="24"/>
        <v>1.0434818597902816E-4</v>
      </c>
    </row>
    <row r="163" spans="1:14" x14ac:dyDescent="0.25">
      <c r="A163">
        <v>150</v>
      </c>
      <c r="B163" s="1">
        <f t="shared" si="18"/>
        <v>0.29274060686123954</v>
      </c>
      <c r="C163" s="1">
        <f t="shared" si="19"/>
        <v>0.36020177413231336</v>
      </c>
      <c r="D163">
        <v>214</v>
      </c>
      <c r="H163" s="4">
        <f t="shared" si="20"/>
        <v>9.7142862048171796E-4</v>
      </c>
      <c r="I163" s="4">
        <f t="shared" si="25"/>
        <v>1.9038465967864836E-4</v>
      </c>
      <c r="J163" s="4">
        <f t="shared" si="26"/>
        <v>2.3210916040165012E-4</v>
      </c>
      <c r="K163" s="4">
        <f t="shared" si="21"/>
        <v>6.239213286100301E-5</v>
      </c>
      <c r="L163" s="4">
        <f t="shared" si="22"/>
        <v>4.1976680288802164E-5</v>
      </c>
      <c r="M163" s="4">
        <f t="shared" si="23"/>
        <v>5.1175584057827157E-5</v>
      </c>
      <c r="N163" s="4">
        <f t="shared" si="24"/>
        <v>1.0436881314980517E-4</v>
      </c>
    </row>
    <row r="164" spans="1:14" x14ac:dyDescent="0.25">
      <c r="A164">
        <v>151</v>
      </c>
      <c r="B164" s="1">
        <f t="shared" si="18"/>
        <v>0.29033235801364399</v>
      </c>
      <c r="C164" s="1">
        <f t="shared" si="19"/>
        <v>0.36384024124624326</v>
      </c>
      <c r="D164">
        <v>213</v>
      </c>
      <c r="H164" s="4">
        <f t="shared" si="20"/>
        <v>9.6629128921625618E-4</v>
      </c>
      <c r="I164" s="4">
        <f t="shared" si="25"/>
        <v>1.878061089786987E-4</v>
      </c>
      <c r="J164" s="4">
        <f t="shared" si="26"/>
        <v>2.3321183082896063E-4</v>
      </c>
      <c r="K164" s="4">
        <f t="shared" si="21"/>
        <v>6.3321219509325334E-5</v>
      </c>
      <c r="L164" s="4">
        <f t="shared" si="22"/>
        <v>4.1064482800741408E-5</v>
      </c>
      <c r="M164" s="4">
        <f t="shared" si="23"/>
        <v>5.0991964826701369E-5</v>
      </c>
      <c r="N164" s="4">
        <f t="shared" si="24"/>
        <v>1.0438570231006674E-4</v>
      </c>
    </row>
    <row r="165" spans="1:14" x14ac:dyDescent="0.25">
      <c r="A165">
        <v>152</v>
      </c>
      <c r="B165" s="1">
        <f t="shared" si="18"/>
        <v>0.28798797596089348</v>
      </c>
      <c r="C165" s="1">
        <f t="shared" si="19"/>
        <v>0.36752018394169883</v>
      </c>
      <c r="D165">
        <v>212</v>
      </c>
      <c r="H165" s="4">
        <f t="shared" si="20"/>
        <v>9.6069348588640607E-4</v>
      </c>
      <c r="I165" s="4">
        <f t="shared" si="25"/>
        <v>1.8519619253499632E-4</v>
      </c>
      <c r="J165" s="4">
        <f t="shared" si="26"/>
        <v>2.3420439877105606E-4</v>
      </c>
      <c r="K165" s="4">
        <f t="shared" si="21"/>
        <v>6.4233477820210678E-5</v>
      </c>
      <c r="L165" s="4">
        <f t="shared" si="22"/>
        <v>4.0163741473019737E-5</v>
      </c>
      <c r="M165" s="4">
        <f t="shared" si="23"/>
        <v>5.0791591956394359E-5</v>
      </c>
      <c r="N165" s="4">
        <f t="shared" si="24"/>
        <v>1.0439721929323041E-4</v>
      </c>
    </row>
    <row r="166" spans="1:14" x14ac:dyDescent="0.25">
      <c r="A166">
        <v>153</v>
      </c>
      <c r="B166" s="1">
        <f t="shared" si="18"/>
        <v>0.28570817482447192</v>
      </c>
      <c r="C166" s="1">
        <f t="shared" si="19"/>
        <v>0.37124048127248643</v>
      </c>
      <c r="D166">
        <v>211</v>
      </c>
      <c r="H166" s="4">
        <f t="shared" si="20"/>
        <v>9.5463691563719283E-4</v>
      </c>
      <c r="I166" s="4">
        <f t="shared" si="25"/>
        <v>1.8255717463289036E-4</v>
      </c>
      <c r="J166" s="4">
        <f t="shared" si="26"/>
        <v>2.3508273427805021E-4</v>
      </c>
      <c r="K166" s="4">
        <f t="shared" si="21"/>
        <v>6.5126754464998613E-5</v>
      </c>
      <c r="L166" s="4">
        <f t="shared" si="22"/>
        <v>3.9274837382715283E-5</v>
      </c>
      <c r="M166" s="4">
        <f t="shared" si="23"/>
        <v>5.057443504805799E-5</v>
      </c>
      <c r="N166" s="4">
        <f t="shared" si="24"/>
        <v>1.044015918477139E-4</v>
      </c>
    </row>
    <row r="167" spans="1:14" x14ac:dyDescent="0.25">
      <c r="A167">
        <v>154</v>
      </c>
      <c r="B167" s="1">
        <f t="shared" si="18"/>
        <v>0.28349364905389035</v>
      </c>
      <c r="C167" s="1">
        <f t="shared" si="19"/>
        <v>0.375</v>
      </c>
      <c r="D167">
        <v>210</v>
      </c>
      <c r="H167" s="4">
        <f t="shared" si="20"/>
        <v>9.4812342335867661E-4</v>
      </c>
      <c r="I167" s="4">
        <f t="shared" si="25"/>
        <v>1.7989119394585176E-4</v>
      </c>
      <c r="J167" s="4">
        <f t="shared" si="26"/>
        <v>2.3584269325096542E-4</v>
      </c>
      <c r="K167" s="4">
        <f t="shared" si="21"/>
        <v>6.5998820208512871E-5</v>
      </c>
      <c r="L167" s="4">
        <f t="shared" si="22"/>
        <v>3.8398092123246633E-5</v>
      </c>
      <c r="M167" s="4">
        <f t="shared" si="23"/>
        <v>5.0340455277978948E-5</v>
      </c>
      <c r="N167" s="4">
        <f t="shared" si="24"/>
        <v>1.043969123317595E-4</v>
      </c>
    </row>
    <row r="168" spans="1:14" x14ac:dyDescent="0.25">
      <c r="A168">
        <v>155</v>
      </c>
      <c r="B168" s="1">
        <f t="shared" si="18"/>
        <v>0.28134507321515101</v>
      </c>
      <c r="C168" s="1">
        <f t="shared" si="19"/>
        <v>0.37879759493841575</v>
      </c>
      <c r="D168">
        <v>209</v>
      </c>
      <c r="H168" s="4">
        <f t="shared" si="20"/>
        <v>9.411549931236593E-4</v>
      </c>
      <c r="I168" s="4">
        <f t="shared" si="25"/>
        <v>1.7720026125769871E-4</v>
      </c>
      <c r="J168" s="4">
        <f t="shared" si="26"/>
        <v>2.3648012342696517E-4</v>
      </c>
      <c r="K168" s="4">
        <f t="shared" si="21"/>
        <v>6.6847371153772828E-5</v>
      </c>
      <c r="L168" s="4">
        <f t="shared" si="22"/>
        <v>3.7533769463257557E-5</v>
      </c>
      <c r="M168" s="4">
        <f t="shared" si="23"/>
        <v>5.0089604064460366E-5</v>
      </c>
      <c r="N168" s="4">
        <f t="shared" si="24"/>
        <v>1.0438114061703038E-4</v>
      </c>
    </row>
    <row r="169" spans="1:14" x14ac:dyDescent="0.25">
      <c r="A169">
        <v>156</v>
      </c>
      <c r="B169" s="1">
        <f t="shared" si="18"/>
        <v>0.27926310178526825</v>
      </c>
      <c r="C169" s="1">
        <f t="shared" si="19"/>
        <v>0.38263210930352731</v>
      </c>
      <c r="D169">
        <v>208</v>
      </c>
      <c r="H169" s="4">
        <f t="shared" si="20"/>
        <v>9.3373374758347338E-4</v>
      </c>
      <c r="I169" s="4">
        <f t="shared" si="25"/>
        <v>1.7448625738969103E-4</v>
      </c>
      <c r="J169" s="4">
        <f t="shared" si="26"/>
        <v>2.3699087042106844E-4</v>
      </c>
      <c r="K169" s="4">
        <f t="shared" si="21"/>
        <v>6.7670030187889143E-5</v>
      </c>
      <c r="L169" s="4">
        <f t="shared" si="22"/>
        <v>3.6682077009499857E-5</v>
      </c>
      <c r="M169" s="4">
        <f t="shared" si="23"/>
        <v>4.9821821662663828E-5</v>
      </c>
      <c r="N169" s="4">
        <f t="shared" si="24"/>
        <v>1.0435210719738901E-4</v>
      </c>
    </row>
    <row r="170" spans="1:14" x14ac:dyDescent="0.25">
      <c r="A170">
        <v>157</v>
      </c>
      <c r="B170" s="1">
        <f t="shared" si="18"/>
        <v>0.27724836895290805</v>
      </c>
      <c r="C170" s="1">
        <f t="shared" si="19"/>
        <v>0.38650237506511331</v>
      </c>
      <c r="D170">
        <v>207</v>
      </c>
      <c r="H170" s="4">
        <f t="shared" si="20"/>
        <v>9.2586194732143662E-4</v>
      </c>
      <c r="I170" s="4">
        <f t="shared" si="25"/>
        <v>1.7175093133478821E-4</v>
      </c>
      <c r="J170" s="4">
        <f t="shared" si="26"/>
        <v>2.3737078381653955E-4</v>
      </c>
      <c r="K170" s="4">
        <f t="shared" si="21"/>
        <v>6.846434863252438E-5</v>
      </c>
      <c r="L170" s="4">
        <f t="shared" si="22"/>
        <v>3.584316786629165E-5</v>
      </c>
      <c r="M170" s="4">
        <f t="shared" si="23"/>
        <v>4.9537035693830375E-5</v>
      </c>
      <c r="N170" s="4">
        <f t="shared" si="24"/>
        <v>1.0430751649881604E-4</v>
      </c>
    </row>
    <row r="171" spans="1:14" x14ac:dyDescent="0.25">
      <c r="A171">
        <v>158</v>
      </c>
      <c r="B171" s="1">
        <f t="shared" si="18"/>
        <v>0.2753014884252083</v>
      </c>
      <c r="C171" s="1">
        <f t="shared" si="19"/>
        <v>0.39040721330273065</v>
      </c>
      <c r="D171">
        <v>206</v>
      </c>
      <c r="H171" s="4">
        <f t="shared" si="20"/>
        <v>9.1754199016416682E-4</v>
      </c>
      <c r="I171" s="4">
        <f t="shared" si="25"/>
        <v>1.6899589860121445E-4</v>
      </c>
      <c r="J171" s="4">
        <f t="shared" si="26"/>
        <v>2.3761572329621838E-4</v>
      </c>
      <c r="K171" s="4">
        <f t="shared" si="21"/>
        <v>6.92278081018214E-5</v>
      </c>
      <c r="L171" s="4">
        <f t="shared" si="22"/>
        <v>3.5017142284411365E-5</v>
      </c>
      <c r="M171" s="4">
        <f t="shared" si="23"/>
        <v>4.9235159615678272E-5</v>
      </c>
      <c r="N171" s="4">
        <f t="shared" si="24"/>
        <v>1.0424495038623277E-4</v>
      </c>
    </row>
    <row r="172" spans="1:14" x14ac:dyDescent="0.25">
      <c r="A172">
        <v>159</v>
      </c>
      <c r="B172" s="1">
        <f t="shared" si="18"/>
        <v>0.27342305324083749</v>
      </c>
      <c r="C172" s="1">
        <f t="shared" si="19"/>
        <v>0.39434543456482518</v>
      </c>
      <c r="D172">
        <v>205</v>
      </c>
      <c r="H172" s="4">
        <f t="shared" si="20"/>
        <v>9.0877641045122165E-4</v>
      </c>
      <c r="I172" s="4">
        <f t="shared" si="25"/>
        <v>1.662226397672536E-4</v>
      </c>
      <c r="J172" s="4">
        <f t="shared" si="26"/>
        <v>2.377215648070563E-4</v>
      </c>
      <c r="K172" s="4">
        <f t="shared" si="21"/>
        <v>6.9957822570189298E-5</v>
      </c>
      <c r="L172" s="4">
        <f t="shared" si="22"/>
        <v>3.4204049292577283E-5</v>
      </c>
      <c r="M172" s="4">
        <f t="shared" si="23"/>
        <v>4.8916091141114455E-5</v>
      </c>
      <c r="N172" s="4">
        <f t="shared" si="24"/>
        <v>1.0416187186276657E-4</v>
      </c>
    </row>
    <row r="173" spans="1:14" x14ac:dyDescent="0.25">
      <c r="A173">
        <v>160</v>
      </c>
      <c r="B173" s="1">
        <f t="shared" ref="B173:B197" si="27">($F$109*COS(RADIANS(D173)))+$F$110</f>
        <v>0.27161363558934981</v>
      </c>
      <c r="C173" s="1">
        <f t="shared" ref="C173:C197" si="28">($F$109*SIN(RADIANS(D173)))+$F$111</f>
        <v>0.39831583923104996</v>
      </c>
      <c r="D173">
        <v>204</v>
      </c>
      <c r="H173" s="4">
        <f t="shared" si="20"/>
        <v>8.9956787826300788E-4</v>
      </c>
      <c r="I173" s="4">
        <f t="shared" si="25"/>
        <v>1.6343249924882227E-4</v>
      </c>
      <c r="J173" s="4">
        <f t="shared" si="26"/>
        <v>2.3768420674993618E-4</v>
      </c>
      <c r="K173" s="4">
        <f t="shared" si="21"/>
        <v>7.0651740651748982E-5</v>
      </c>
      <c r="L173" s="4">
        <f t="shared" si="22"/>
        <v>3.3403888304943002E-5</v>
      </c>
      <c r="M173" s="4">
        <f t="shared" si="23"/>
        <v>4.8579710612670436E-5</v>
      </c>
      <c r="N173" s="4">
        <f t="shared" si="24"/>
        <v>1.0405562895669199E-4</v>
      </c>
    </row>
    <row r="174" spans="1:14" x14ac:dyDescent="0.25">
      <c r="A174">
        <v>161</v>
      </c>
      <c r="B174" s="1">
        <f t="shared" si="27"/>
        <v>0.26987378663688988</v>
      </c>
      <c r="C174" s="1">
        <f t="shared" si="28"/>
        <v>0.4023172178776816</v>
      </c>
      <c r="D174">
        <v>203</v>
      </c>
      <c r="H174" s="4">
        <f t="shared" si="20"/>
        <v>8.8991919860777202E-4</v>
      </c>
      <c r="I174" s="4">
        <f t="shared" si="25"/>
        <v>1.6062668428125449E-4</v>
      </c>
      <c r="J174" s="4">
        <f t="shared" si="26"/>
        <v>2.3749957618703099E-4</v>
      </c>
      <c r="K174" s="4">
        <f t="shared" si="21"/>
        <v>7.1306848092741608E-5</v>
      </c>
      <c r="L174" s="4">
        <f t="shared" si="22"/>
        <v>3.2616610698393542E-5</v>
      </c>
      <c r="M174" s="4">
        <f t="shared" si="23"/>
        <v>4.8225879340396817E-5</v>
      </c>
      <c r="N174" s="4">
        <f t="shared" si="24"/>
        <v>1.0392345879113514E-4</v>
      </c>
    </row>
    <row r="175" spans="1:14" x14ac:dyDescent="0.25">
      <c r="A175">
        <v>162</v>
      </c>
      <c r="B175" s="1">
        <f t="shared" si="27"/>
        <v>0.26820403635830314</v>
      </c>
      <c r="C175" s="1">
        <f t="shared" si="28"/>
        <v>0.40634835164602201</v>
      </c>
      <c r="D175">
        <v>202</v>
      </c>
      <c r="H175" s="4">
        <f t="shared" si="20"/>
        <v>8.7983331056668002E-4</v>
      </c>
      <c r="I175" s="4">
        <f t="shared" si="25"/>
        <v>1.5780626411612423E-4</v>
      </c>
      <c r="J175" s="4">
        <f t="shared" si="26"/>
        <v>2.3716363505844331E-4</v>
      </c>
      <c r="K175" s="4">
        <f t="shared" si="21"/>
        <v>7.1920370477485159E-5</v>
      </c>
      <c r="L175" s="4">
        <f t="shared" si="22"/>
        <v>3.1842121353700408E-5</v>
      </c>
      <c r="M175" s="4">
        <f t="shared" si="23"/>
        <v>4.7854437911105082E-5</v>
      </c>
      <c r="N175" s="4">
        <f t="shared" si="24"/>
        <v>1.0376249183118556E-4</v>
      </c>
    </row>
    <row r="176" spans="1:14" x14ac:dyDescent="0.25">
      <c r="A176">
        <v>163</v>
      </c>
      <c r="B176" s="1">
        <f t="shared" si="27"/>
        <v>0.26660489337569959</v>
      </c>
      <c r="C176" s="1">
        <f t="shared" si="28"/>
        <v>0.41040801261367488</v>
      </c>
      <c r="D176">
        <v>201</v>
      </c>
      <c r="H176" s="4">
        <f t="shared" si="20"/>
        <v>8.6931328639900524E-4</v>
      </c>
      <c r="I176" s="4">
        <f t="shared" si="25"/>
        <v>1.549721694342002E-4</v>
      </c>
      <c r="J176" s="4">
        <f t="shared" si="26"/>
        <v>2.3667238640063336E-4</v>
      </c>
      <c r="K176" s="4">
        <f t="shared" si="21"/>
        <v>7.2489476148110201E-5</v>
      </c>
      <c r="L176" s="4">
        <f t="shared" si="22"/>
        <v>3.1080280155064533E-5</v>
      </c>
      <c r="M176" s="4">
        <f t="shared" si="23"/>
        <v>4.7465204477233445E-5</v>
      </c>
      <c r="N176" s="4">
        <f t="shared" si="24"/>
        <v>1.0356975630317473E-4</v>
      </c>
    </row>
    <row r="177" spans="1:14" x14ac:dyDescent="0.25">
      <c r="A177">
        <v>164</v>
      </c>
      <c r="B177" s="1">
        <f t="shared" si="27"/>
        <v>0.26507684480352289</v>
      </c>
      <c r="C177" s="1">
        <f t="shared" si="28"/>
        <v>0.41449496416858284</v>
      </c>
      <c r="D177">
        <v>200</v>
      </c>
      <c r="H177" s="4">
        <f t="shared" si="20"/>
        <v>8.5836233060604394E-4</v>
      </c>
      <c r="I177" s="4">
        <f t="shared" si="25"/>
        <v>1.5212519197472995E-4</v>
      </c>
      <c r="J177" s="4">
        <f t="shared" si="26"/>
        <v>2.3602188055822738E-4</v>
      </c>
      <c r="K177" s="4">
        <f t="shared" si="21"/>
        <v>7.3011279337440382E-5</v>
      </c>
      <c r="L177" s="4">
        <f t="shared" si="22"/>
        <v>3.0330903442825047E-5</v>
      </c>
      <c r="M177" s="4">
        <f t="shared" si="23"/>
        <v>4.7057973033627874E-5</v>
      </c>
      <c r="N177" s="4">
        <f t="shared" si="24"/>
        <v>1.0334218278026542E-4</v>
      </c>
    </row>
    <row r="178" spans="1:14" x14ac:dyDescent="0.25">
      <c r="A178">
        <v>165</v>
      </c>
      <c r="B178" s="1">
        <f t="shared" si="27"/>
        <v>0.26362035610017082</v>
      </c>
      <c r="C178" s="1">
        <f t="shared" si="28"/>
        <v>0.41860796138571083</v>
      </c>
      <c r="D178">
        <v>199</v>
      </c>
      <c r="H178" s="4">
        <f t="shared" si="20"/>
        <v>8.4698377895491006E-4</v>
      </c>
      <c r="I178" s="4">
        <f t="shared" si="25"/>
        <v>1.4926598438143123E-4</v>
      </c>
      <c r="J178" s="4">
        <f t="shared" si="26"/>
        <v>2.3520822138145558E-4</v>
      </c>
      <c r="K178" s="4">
        <f t="shared" si="21"/>
        <v>7.3482843513973323E-5</v>
      </c>
      <c r="L178" s="4">
        <f t="shared" si="22"/>
        <v>2.9593765414596975E-5</v>
      </c>
      <c r="M178" s="4">
        <f t="shared" si="23"/>
        <v>4.6632511690837315E-5</v>
      </c>
      <c r="N178" s="4">
        <f t="shared" si="24"/>
        <v>1.030766089285703E-4</v>
      </c>
    </row>
    <row r="179" spans="1:14" x14ac:dyDescent="0.25">
      <c r="A179">
        <v>166</v>
      </c>
      <c r="B179" s="1">
        <f t="shared" si="27"/>
        <v>0.26223587092621159</v>
      </c>
      <c r="C179" s="1">
        <f t="shared" si="28"/>
        <v>0.42274575140626319</v>
      </c>
      <c r="D179">
        <v>198</v>
      </c>
      <c r="H179" s="4">
        <f t="shared" si="20"/>
        <v>8.3518109746277824E-4</v>
      </c>
      <c r="I179" s="4">
        <f t="shared" si="25"/>
        <v>1.4639506026517665E-4</v>
      </c>
      <c r="J179" s="4">
        <f t="shared" si="26"/>
        <v>2.3422757240132799E-4</v>
      </c>
      <c r="K179" s="4">
        <f t="shared" si="21"/>
        <v>7.3901184937263375E-5</v>
      </c>
      <c r="L179" s="4">
        <f t="shared" si="22"/>
        <v>2.8868599470481995E-5</v>
      </c>
      <c r="M179" s="4">
        <f t="shared" si="23"/>
        <v>4.6188560953632658E-5</v>
      </c>
      <c r="N179" s="4">
        <f t="shared" si="24"/>
        <v>1.0276978440774537E-4</v>
      </c>
    </row>
    <row r="180" spans="1:14" x14ac:dyDescent="0.25">
      <c r="A180">
        <v>167</v>
      </c>
      <c r="B180" s="1">
        <f t="shared" si="27"/>
        <v>0.26092381100924111</v>
      </c>
      <c r="C180" s="1">
        <f t="shared" si="28"/>
        <v>0.42690707381931581</v>
      </c>
      <c r="D180">
        <v>197</v>
      </c>
      <c r="H180" s="4">
        <f t="shared" si="20"/>
        <v>8.2295788134066628E-4</v>
      </c>
      <c r="I180" s="4">
        <f t="shared" si="25"/>
        <v>1.4351279448281899E-4</v>
      </c>
      <c r="J180" s="4">
        <f t="shared" si="26"/>
        <v>2.3307616297425131E-4</v>
      </c>
      <c r="K180" s="4">
        <f t="shared" si="21"/>
        <v>7.4263276421259014E-5</v>
      </c>
      <c r="L180" s="4">
        <f t="shared" si="22"/>
        <v>2.8155099498362404E-5</v>
      </c>
      <c r="M180" s="4">
        <f t="shared" si="23"/>
        <v>4.5725832013491564E-5</v>
      </c>
      <c r="N180" s="4">
        <f t="shared" si="24"/>
        <v>1.0241837591962142E-4</v>
      </c>
    </row>
    <row r="181" spans="1:14" x14ac:dyDescent="0.25">
      <c r="A181">
        <v>168</v>
      </c>
      <c r="B181" s="1">
        <f t="shared" si="27"/>
        <v>0.25968457601542028</v>
      </c>
      <c r="C181" s="1">
        <f t="shared" si="28"/>
        <v>0.43109066104575022</v>
      </c>
      <c r="D181">
        <v>196</v>
      </c>
      <c r="H181" s="4">
        <f t="shared" si="20"/>
        <v>8.1031785389869965E-4</v>
      </c>
      <c r="I181" s="4">
        <f t="shared" si="25"/>
        <v>1.4061942363182908E-4</v>
      </c>
      <c r="J181" s="4">
        <f t="shared" si="26"/>
        <v>2.3175029438860192E-4</v>
      </c>
      <c r="K181" s="4">
        <f t="shared" si="21"/>
        <v>7.4566051302770277E-5</v>
      </c>
      <c r="L181" s="4">
        <f t="shared" si="22"/>
        <v>2.7452921095816492E-5</v>
      </c>
      <c r="M181" s="4">
        <f t="shared" si="23"/>
        <v>4.5244005064030761E-5</v>
      </c>
      <c r="N181" s="4">
        <f t="shared" si="24"/>
        <v>1.0201897239858677E-4</v>
      </c>
    </row>
    <row r="182" spans="1:14" x14ac:dyDescent="0.25">
      <c r="A182">
        <v>169</v>
      </c>
      <c r="B182" s="1">
        <f t="shared" si="27"/>
        <v>0.25851854342773295</v>
      </c>
      <c r="C182" s="1">
        <f t="shared" si="28"/>
        <v>0.43529523872436982</v>
      </c>
      <c r="D182">
        <v>195</v>
      </c>
      <c r="H182" s="4">
        <f t="shared" si="20"/>
        <v>7.9726486541162322E-4</v>
      </c>
      <c r="I182" s="4">
        <f t="shared" si="25"/>
        <v>1.3771504675957628E-4</v>
      </c>
      <c r="J182" s="4">
        <f t="shared" si="26"/>
        <v>2.3024634592491759E-4</v>
      </c>
      <c r="K182" s="4">
        <f t="shared" si="21"/>
        <v>7.480640761134328E-5</v>
      </c>
      <c r="L182" s="4">
        <f t="shared" si="22"/>
        <v>2.6761682725519551E-5</v>
      </c>
      <c r="M182" s="4">
        <f t="shared" si="23"/>
        <v>4.4742727648246635E-5</v>
      </c>
      <c r="N182" s="4">
        <f t="shared" si="24"/>
        <v>1.0156809033686283E-4</v>
      </c>
    </row>
    <row r="183" spans="1:14" x14ac:dyDescent="0.25">
      <c r="A183">
        <v>170</v>
      </c>
      <c r="B183" s="1">
        <f t="shared" si="27"/>
        <v>0.25742606843100091</v>
      </c>
      <c r="C183" s="1">
        <f t="shared" si="28"/>
        <v>0.4395195261000831</v>
      </c>
      <c r="D183">
        <v>194</v>
      </c>
      <c r="H183" s="4">
        <f t="shared" si="20"/>
        <v>7.8380289194621838E-4</v>
      </c>
      <c r="I183" s="4">
        <f t="shared" si="25"/>
        <v>1.3479962628631492E-4</v>
      </c>
      <c r="J183" s="4">
        <f t="shared" si="26"/>
        <v>2.2856078086221901E-4</v>
      </c>
      <c r="K183" s="4">
        <f t="shared" si="21"/>
        <v>7.4981212436448701E-5</v>
      </c>
      <c r="L183" s="4">
        <f t="shared" si="22"/>
        <v>2.6080966801540675E-5</v>
      </c>
      <c r="M183" s="4">
        <f t="shared" si="23"/>
        <v>4.4221613046608489E-5</v>
      </c>
      <c r="N183" s="4">
        <f t="shared" si="24"/>
        <v>1.0106217923798938E-4</v>
      </c>
    </row>
    <row r="184" spans="1:14" x14ac:dyDescent="0.25">
      <c r="A184">
        <v>171</v>
      </c>
      <c r="B184" s="1">
        <f t="shared" si="27"/>
        <v>0.25640748380369116</v>
      </c>
      <c r="C184" s="1">
        <f t="shared" si="28"/>
        <v>0.44376223641403378</v>
      </c>
      <c r="D184">
        <v>193</v>
      </c>
      <c r="H184" s="4">
        <f t="shared" si="20"/>
        <v>7.6993603414999418E-4</v>
      </c>
      <c r="I184" s="4">
        <f t="shared" si="25"/>
        <v>1.3187298914026088E-4</v>
      </c>
      <c r="J184" s="4">
        <f t="shared" si="26"/>
        <v>2.2669015242237874E-4</v>
      </c>
      <c r="K184" s="4">
        <f t="shared" si="21"/>
        <v>7.5087306487066311E-5</v>
      </c>
      <c r="L184" s="4">
        <f t="shared" si="22"/>
        <v>2.5410320704318112E-5</v>
      </c>
      <c r="M184" s="4">
        <f t="shared" si="23"/>
        <v>4.3680238714914421E-5</v>
      </c>
      <c r="N184" s="4">
        <f t="shared" si="24"/>
        <v>1.0049762719138442E-4</v>
      </c>
    </row>
    <row r="185" spans="1:14" x14ac:dyDescent="0.25">
      <c r="A185">
        <v>172</v>
      </c>
      <c r="B185" s="1">
        <f t="shared" si="27"/>
        <v>0.25546309981654858</v>
      </c>
      <c r="C185" s="1">
        <f t="shared" si="28"/>
        <v>0.44802207729556009</v>
      </c>
      <c r="D185">
        <v>192</v>
      </c>
      <c r="H185" s="4">
        <f t="shared" si="20"/>
        <v>7.5566851600212398E-4</v>
      </c>
      <c r="I185" s="4">
        <f t="shared" si="25"/>
        <v>1.2893482810314921E-4</v>
      </c>
      <c r="J185" s="4">
        <f t="shared" si="26"/>
        <v>2.2463110964496714E-4</v>
      </c>
      <c r="K185" s="4">
        <f t="shared" si="21"/>
        <v>7.5121508838274265E-5</v>
      </c>
      <c r="L185" s="4">
        <f t="shared" si="22"/>
        <v>2.4749257722607246E-5</v>
      </c>
      <c r="M185" s="4">
        <f t="shared" si="23"/>
        <v>4.311814478087198E-5</v>
      </c>
      <c r="N185" s="4">
        <f t="shared" si="24"/>
        <v>9.9870766560881507E-5</v>
      </c>
    </row>
    <row r="186" spans="1:14" x14ac:dyDescent="0.25">
      <c r="A186">
        <v>173</v>
      </c>
      <c r="B186" s="1">
        <f t="shared" si="27"/>
        <v>0.25459320413808401</v>
      </c>
      <c r="C186" s="1">
        <f t="shared" si="28"/>
        <v>0.45229775115586379</v>
      </c>
      <c r="D186">
        <v>191</v>
      </c>
      <c r="H186" s="4">
        <f t="shared" si="20"/>
        <v>7.4100468352694682E-4</v>
      </c>
      <c r="I186" s="4">
        <f t="shared" si="25"/>
        <v>1.2598470336427556E-4</v>
      </c>
      <c r="J186" s="4">
        <f t="shared" si="26"/>
        <v>2.2238040318489413E-4</v>
      </c>
      <c r="K186" s="4">
        <f t="shared" si="21"/>
        <v>7.5080621858783332E-5</v>
      </c>
      <c r="L186" s="4">
        <f t="shared" si="22"/>
        <v>2.409725792113228E-5</v>
      </c>
      <c r="M186" s="4">
        <f t="shared" si="23"/>
        <v>4.2534832608261866E-5</v>
      </c>
      <c r="N186" s="4">
        <f t="shared" si="24"/>
        <v>9.9177879779915616E-5</v>
      </c>
    </row>
    <row r="187" spans="1:14" x14ac:dyDescent="0.25">
      <c r="A187">
        <v>174</v>
      </c>
      <c r="B187" s="1">
        <f t="shared" si="27"/>
        <v>0.25379806174694797</v>
      </c>
      <c r="C187" s="1">
        <f t="shared" si="28"/>
        <v>0.45658795558326737</v>
      </c>
      <c r="D187">
        <v>190</v>
      </c>
      <c r="H187" s="4">
        <f t="shared" si="20"/>
        <v>7.259490034697974E-4</v>
      </c>
      <c r="I187" s="4">
        <f t="shared" si="25"/>
        <v>1.2302204428066261E-4</v>
      </c>
      <c r="J187" s="4">
        <f t="shared" si="26"/>
        <v>2.1993489102507157E-4</v>
      </c>
      <c r="K187" s="4">
        <f t="shared" si="21"/>
        <v>7.496143631269309E-5</v>
      </c>
      <c r="L187" s="4">
        <f t="shared" si="22"/>
        <v>2.3453768933116023E-5</v>
      </c>
      <c r="M187" s="4">
        <f t="shared" si="23"/>
        <v>4.1929763437411526E-5</v>
      </c>
      <c r="N187" s="4">
        <f t="shared" si="24"/>
        <v>9.8415205245809117E-5</v>
      </c>
    </row>
    <row r="188" spans="1:14" x14ac:dyDescent="0.25">
      <c r="A188">
        <v>175</v>
      </c>
      <c r="B188" s="1">
        <f t="shared" si="27"/>
        <v>0.25307791485121556</v>
      </c>
      <c r="C188" s="1">
        <f t="shared" si="28"/>
        <v>0.46089138373994232</v>
      </c>
      <c r="D188">
        <v>189</v>
      </c>
      <c r="H188" s="4">
        <f t="shared" si="20"/>
        <v>7.1050606193672622E-4</v>
      </c>
      <c r="I188" s="4">
        <f t="shared" si="25"/>
        <v>1.2004615134103111E-4</v>
      </c>
      <c r="J188" s="4">
        <f t="shared" si="26"/>
        <v>2.1729154409694766E-4</v>
      </c>
      <c r="K188" s="4">
        <f t="shared" si="21"/>
        <v>7.4760736628332018E-5</v>
      </c>
      <c r="L188" s="4">
        <f t="shared" si="22"/>
        <v>2.2818206677382329E-5</v>
      </c>
      <c r="M188" s="4">
        <f t="shared" si="23"/>
        <v>4.1302357110680367E-5</v>
      </c>
      <c r="N188" s="4">
        <f t="shared" si="24"/>
        <v>9.7578943305714349E-5</v>
      </c>
    </row>
    <row r="189" spans="1:14" x14ac:dyDescent="0.25">
      <c r="A189">
        <v>176</v>
      </c>
      <c r="B189" s="1">
        <f t="shared" si="27"/>
        <v>0.25243298281460747</v>
      </c>
      <c r="C189" s="1">
        <f t="shared" si="28"/>
        <v>0.46520672475998359</v>
      </c>
      <c r="D189">
        <v>188</v>
      </c>
      <c r="H189" s="4">
        <f t="shared" si="20"/>
        <v>6.9468056299724912E-4</v>
      </c>
      <c r="I189" s="4">
        <f t="shared" si="25"/>
        <v>1.1705619833057956E-4</v>
      </c>
      <c r="J189" s="4">
        <f t="shared" si="26"/>
        <v>2.1444745180113864E-4</v>
      </c>
      <c r="K189" s="4">
        <f t="shared" si="21"/>
        <v>7.4475306326216882E-5</v>
      </c>
      <c r="L189" s="4">
        <f t="shared" si="22"/>
        <v>2.218995600010579E-5</v>
      </c>
      <c r="M189" s="4">
        <f t="shared" si="23"/>
        <v>4.0651990891360027E-5</v>
      </c>
      <c r="N189" s="4">
        <f t="shared" si="24"/>
        <v>9.6665262326322676E-5</v>
      </c>
    </row>
    <row r="190" spans="1:14" x14ac:dyDescent="0.25">
      <c r="A190">
        <v>177</v>
      </c>
      <c r="B190" s="1">
        <f t="shared" si="27"/>
        <v>0.25186346208966948</v>
      </c>
      <c r="C190" s="1">
        <f t="shared" si="28"/>
        <v>0.4695326641487132</v>
      </c>
      <c r="D190">
        <v>187</v>
      </c>
      <c r="H190" s="4">
        <f t="shared" si="20"/>
        <v>6.7847732725177801E-4</v>
      </c>
      <c r="I190" s="4">
        <f t="shared" si="25"/>
        <v>1.1405123469374244E-4</v>
      </c>
      <c r="J190" s="4">
        <f t="shared" si="26"/>
        <v>2.1139982742124429E-4</v>
      </c>
      <c r="K190" s="4">
        <f t="shared" si="21"/>
        <v>7.4101933597850247E-5</v>
      </c>
      <c r="L190" s="4">
        <f t="shared" si="22"/>
        <v>2.1568371241821509E-5</v>
      </c>
      <c r="M190" s="4">
        <f t="shared" si="23"/>
        <v>3.9977998384348956E-5</v>
      </c>
      <c r="N190" s="4">
        <f t="shared" si="24"/>
        <v>9.5670304839671759E-5</v>
      </c>
    </row>
    <row r="191" spans="1:14" x14ac:dyDescent="0.25">
      <c r="A191">
        <v>178</v>
      </c>
      <c r="B191" s="1">
        <f t="shared" si="27"/>
        <v>0.25136952615793168</v>
      </c>
      <c r="C191" s="1">
        <f t="shared" si="28"/>
        <v>0.47386788418308662</v>
      </c>
      <c r="D191">
        <v>186</v>
      </c>
      <c r="H191" s="4">
        <f t="shared" si="20"/>
        <v>6.6190129036270556E-4</v>
      </c>
      <c r="I191" s="4">
        <f t="shared" si="25"/>
        <v>1.1103018809138917E-4</v>
      </c>
      <c r="J191" s="4">
        <f t="shared" si="26"/>
        <v>2.0814601342323408E-4</v>
      </c>
      <c r="K191" s="4">
        <f t="shared" si="21"/>
        <v>7.3637417026238791E-5</v>
      </c>
      <c r="L191" s="4">
        <f t="shared" si="22"/>
        <v>2.0952776730673119E-5</v>
      </c>
      <c r="M191" s="4">
        <f t="shared" si="23"/>
        <v>3.9279668566587354E-5</v>
      </c>
      <c r="N191" s="4">
        <f t="shared" si="24"/>
        <v>9.459019375691191E-5</v>
      </c>
    </row>
    <row r="192" spans="1:14" x14ac:dyDescent="0.25">
      <c r="A192">
        <v>179</v>
      </c>
      <c r="B192" s="1">
        <f t="shared" si="27"/>
        <v>0.25095132547706361</v>
      </c>
      <c r="C192" s="1">
        <f t="shared" si="28"/>
        <v>0.47821106431308552</v>
      </c>
      <c r="D192">
        <v>185</v>
      </c>
      <c r="H192" s="4">
        <f t="shared" si="20"/>
        <v>6.4495750155162818E-4</v>
      </c>
      <c r="I192" s="4">
        <f t="shared" si="25"/>
        <v>1.0799186714926422E-4</v>
      </c>
      <c r="J192" s="4">
        <f t="shared" si="26"/>
        <v>2.0468348663399747E-4</v>
      </c>
      <c r="K192" s="4">
        <f t="shared" si="21"/>
        <v>7.3078571438849209E-5</v>
      </c>
      <c r="L192" s="4">
        <f t="shared" si="22"/>
        <v>2.0342467203434563E-5</v>
      </c>
      <c r="M192" s="4">
        <f t="shared" si="23"/>
        <v>3.855624493519611E-5</v>
      </c>
      <c r="N192" s="4">
        <f t="shared" si="24"/>
        <v>9.3421038642283775E-5</v>
      </c>
    </row>
    <row r="193" spans="1:14" x14ac:dyDescent="0.25">
      <c r="A193">
        <v>180</v>
      </c>
      <c r="B193" s="1">
        <f t="shared" si="27"/>
        <v>0.25060898743504395</v>
      </c>
      <c r="C193" s="1">
        <f t="shared" si="28"/>
        <v>0.4825608815639687</v>
      </c>
      <c r="D193">
        <v>184</v>
      </c>
      <c r="H193" s="4">
        <f t="shared" si="20"/>
        <v>6.2765112206061152E-4</v>
      </c>
      <c r="I193" s="4">
        <f t="shared" si="25"/>
        <v>1.0493496439345192E-4</v>
      </c>
      <c r="J193" s="4">
        <f t="shared" si="26"/>
        <v>2.010098632913634E-4</v>
      </c>
      <c r="K193" s="4">
        <f t="shared" si="21"/>
        <v>7.2422233882699156E-5</v>
      </c>
      <c r="L193" s="4">
        <f t="shared" si="22"/>
        <v>1.9736708156132874E-5</v>
      </c>
      <c r="M193" s="4">
        <f t="shared" si="23"/>
        <v>3.7806924780719515E-5</v>
      </c>
      <c r="N193" s="4">
        <f t="shared" si="24"/>
        <v>9.2158942038832027E-5</v>
      </c>
    </row>
    <row r="194" spans="1:14" x14ac:dyDescent="0.25">
      <c r="A194">
        <v>181</v>
      </c>
      <c r="B194" s="1">
        <f t="shared" si="27"/>
        <v>0.25034261631135657</v>
      </c>
      <c r="C194" s="1">
        <f t="shared" si="28"/>
        <v>0.48691601093926412</v>
      </c>
      <c r="D194">
        <v>183</v>
      </c>
      <c r="H194" s="4">
        <f t="shared" si="20"/>
        <v>6.0998742358058661E-4</v>
      </c>
      <c r="I194" s="4">
        <f t="shared" si="25"/>
        <v>1.0185805936927661E-4</v>
      </c>
      <c r="J194" s="4">
        <f t="shared" si="26"/>
        <v>1.9712290395965346E-4</v>
      </c>
      <c r="K194" s="4">
        <f t="shared" si="21"/>
        <v>7.1665269711344471E-5</v>
      </c>
      <c r="L194" s="4">
        <f t="shared" si="22"/>
        <v>1.913473612669189E-5</v>
      </c>
      <c r="M194" s="4">
        <f t="shared" si="23"/>
        <v>3.7030858592874325E-5</v>
      </c>
      <c r="N194" s="4">
        <f t="shared" si="24"/>
        <v>9.0800005838036365E-5</v>
      </c>
    </row>
    <row r="195" spans="1:14" x14ac:dyDescent="0.25">
      <c r="A195">
        <v>182</v>
      </c>
      <c r="B195" s="1">
        <f t="shared" si="27"/>
        <v>0.25015229324522603</v>
      </c>
      <c r="C195" s="1">
        <f t="shared" si="28"/>
        <v>0.49127512582437477</v>
      </c>
      <c r="D195">
        <v>182</v>
      </c>
      <c r="H195" s="4">
        <f t="shared" si="20"/>
        <v>5.9197178664519706E-4</v>
      </c>
      <c r="I195" s="4">
        <f t="shared" si="25"/>
        <v>9.8759621939012167E-5</v>
      </c>
      <c r="J195" s="4">
        <f t="shared" si="26"/>
        <v>1.9302051830348918E-4</v>
      </c>
      <c r="K195" s="4">
        <f t="shared" si="21"/>
        <v>7.0804578772514718E-5</v>
      </c>
      <c r="L195" s="4">
        <f t="shared" si="22"/>
        <v>1.8535758912282939E-5</v>
      </c>
      <c r="M195" s="4">
        <f t="shared" si="23"/>
        <v>3.6227149605595298E-5</v>
      </c>
      <c r="N195" s="4">
        <f t="shared" si="24"/>
        <v>8.9340337684797654E-5</v>
      </c>
    </row>
    <row r="196" spans="1:14" x14ac:dyDescent="0.25">
      <c r="A196">
        <v>183</v>
      </c>
      <c r="B196" s="1">
        <f t="shared" si="27"/>
        <v>0.25003807621090218</v>
      </c>
      <c r="C196" s="1">
        <f t="shared" si="28"/>
        <v>0.49563689839067909</v>
      </c>
      <c r="D196">
        <v>181</v>
      </c>
      <c r="H196" s="4">
        <f t="shared" si="20"/>
        <v>5.7360969899194342E-4</v>
      </c>
      <c r="I196" s="4">
        <f t="shared" si="25"/>
        <v>9.563801575413291E-5</v>
      </c>
      <c r="J196" s="4">
        <f t="shared" si="26"/>
        <v>1.8870076971384218E-4</v>
      </c>
      <c r="K196" s="4">
        <f t="shared" si="21"/>
        <v>6.9837101685080619E-5</v>
      </c>
      <c r="L196" s="4">
        <f t="shared" si="22"/>
        <v>1.7938955724584989E-5</v>
      </c>
      <c r="M196" s="4">
        <f t="shared" si="23"/>
        <v>3.5394853488021536E-5</v>
      </c>
      <c r="N196" s="4">
        <f t="shared" si="24"/>
        <v>8.7776057409665612E-5</v>
      </c>
    </row>
    <row r="197" spans="1:14" x14ac:dyDescent="0.25">
      <c r="A197">
        <v>184</v>
      </c>
      <c r="B197" s="1">
        <f t="shared" si="27"/>
        <v>0.25</v>
      </c>
      <c r="C197" s="1">
        <f t="shared" si="28"/>
        <v>0.5</v>
      </c>
      <c r="D197">
        <v>180</v>
      </c>
      <c r="H197" s="4">
        <f t="shared" si="20"/>
        <v>5.5490675389065908E-4</v>
      </c>
      <c r="I197" s="4">
        <f t="shared" si="25"/>
        <v>9.2491501897307249E-5</v>
      </c>
      <c r="J197" s="4">
        <f t="shared" si="26"/>
        <v>1.8416187977991189E-4</v>
      </c>
      <c r="K197" s="4">
        <f t="shared" si="21"/>
        <v>6.8759826193400461E-5</v>
      </c>
      <c r="L197" s="4">
        <f t="shared" si="22"/>
        <v>1.7343477286490888E-5</v>
      </c>
      <c r="M197" s="4">
        <f t="shared" si="23"/>
        <v>3.453297818757946E-5</v>
      </c>
      <c r="N197" s="4">
        <f t="shared" si="24"/>
        <v>8.6103303479891349E-5</v>
      </c>
    </row>
    <row r="198" spans="1:14" x14ac:dyDescent="0.25">
      <c r="A198">
        <v>185</v>
      </c>
      <c r="B198" s="1">
        <f>C4</f>
        <v>0.25</v>
      </c>
      <c r="C198" s="1">
        <f>C2-C8</f>
        <v>7.875</v>
      </c>
      <c r="E198" t="s">
        <v>19</v>
      </c>
      <c r="H198" s="4">
        <f t="shared" si="20"/>
        <v>0.921875</v>
      </c>
      <c r="I198" s="4">
        <f t="shared" si="25"/>
        <v>0.15364583333333331</v>
      </c>
      <c r="J198" s="4">
        <f t="shared" si="26"/>
        <v>2.573567708333333</v>
      </c>
      <c r="K198" s="4">
        <f t="shared" si="21"/>
        <v>10.171834309895834</v>
      </c>
      <c r="L198" s="4">
        <f t="shared" si="22"/>
        <v>2.880859375E-2</v>
      </c>
      <c r="M198" s="4">
        <f t="shared" si="23"/>
        <v>0.4825439453125</v>
      </c>
      <c r="N198" s="4">
        <f t="shared" si="24"/>
        <v>10.200642903645834</v>
      </c>
    </row>
    <row r="199" spans="1:14" x14ac:dyDescent="0.25">
      <c r="A199">
        <v>186</v>
      </c>
      <c r="B199" s="1">
        <f>($F$200*COS(RADIANS(D199)))+$F$201</f>
        <v>0.24998096189454891</v>
      </c>
      <c r="C199" s="1">
        <f>($F$200*SIN(RADIANS(D199)))+$F$202</f>
        <v>7.8771815508046608</v>
      </c>
      <c r="D199">
        <v>1</v>
      </c>
      <c r="E199" t="s">
        <v>20</v>
      </c>
      <c r="H199" s="4">
        <f t="shared" si="20"/>
        <v>3.4765639079625821E-4</v>
      </c>
      <c r="I199" s="4">
        <f t="shared" si="25"/>
        <v>5.7940525559700121E-5</v>
      </c>
      <c r="J199" s="4">
        <f t="shared" si="26"/>
        <v>1.8254488617067178E-3</v>
      </c>
      <c r="K199" s="4">
        <f t="shared" si="21"/>
        <v>1.0783050774432465E-2</v>
      </c>
      <c r="L199" s="4">
        <f t="shared" si="22"/>
        <v>1.0863434893505791E-5</v>
      </c>
      <c r="M199" s="4">
        <f t="shared" si="23"/>
        <v>3.4225862856040985E-4</v>
      </c>
      <c r="N199" s="4">
        <f t="shared" si="24"/>
        <v>1.0793914209325971E-2</v>
      </c>
    </row>
    <row r="200" spans="1:14" x14ac:dyDescent="0.25">
      <c r="A200">
        <v>187</v>
      </c>
      <c r="B200" s="1">
        <f t="shared" ref="B200:B263" si="29">($F$200*COS(RADIANS(D200)))+$F$201</f>
        <v>0.24992385337738698</v>
      </c>
      <c r="C200" s="1">
        <f t="shared" ref="C200:C263" si="30">($F$200*SIN(RADIANS(D200)))+$F$202</f>
        <v>7.8793624370878126</v>
      </c>
      <c r="D200">
        <v>2</v>
      </c>
      <c r="E200" s="3" t="s">
        <v>14</v>
      </c>
      <c r="F200">
        <f>C8</f>
        <v>0.125</v>
      </c>
      <c r="G200" t="s">
        <v>1</v>
      </c>
      <c r="H200" s="4">
        <f t="shared" si="20"/>
        <v>4.9751710431333862E-4</v>
      </c>
      <c r="I200" s="4">
        <f t="shared" si="25"/>
        <v>8.2903732042129336E-5</v>
      </c>
      <c r="J200" s="4">
        <f t="shared" si="26"/>
        <v>2.6130500462806694E-3</v>
      </c>
      <c r="K200" s="4">
        <f t="shared" si="21"/>
        <v>1.5439739347391485E-2</v>
      </c>
      <c r="L200" s="4">
        <f t="shared" si="22"/>
        <v>1.5541490637061099E-5</v>
      </c>
      <c r="M200" s="4">
        <f t="shared" si="23"/>
        <v>4.8985361017400014E-4</v>
      </c>
      <c r="N200" s="4">
        <f t="shared" si="24"/>
        <v>1.5455280838028546E-2</v>
      </c>
    </row>
    <row r="201" spans="1:14" x14ac:dyDescent="0.25">
      <c r="A201">
        <v>188</v>
      </c>
      <c r="B201" s="1">
        <f t="shared" si="29"/>
        <v>0.24982869184432172</v>
      </c>
      <c r="C201" s="1">
        <f t="shared" si="30"/>
        <v>7.8815419945303677</v>
      </c>
      <c r="D201">
        <v>3</v>
      </c>
      <c r="E201" s="3" t="s">
        <v>15</v>
      </c>
      <c r="F201">
        <f>C4-C8</f>
        <v>0.125</v>
      </c>
      <c r="G201" t="s">
        <v>1</v>
      </c>
      <c r="H201" s="4">
        <f t="shared" si="20"/>
        <v>6.4726780189550137E-4</v>
      </c>
      <c r="I201" s="4">
        <f t="shared" si="25"/>
        <v>1.0782457714577917E-4</v>
      </c>
      <c r="J201" s="4">
        <f t="shared" si="26"/>
        <v>3.4005086557795214E-3</v>
      </c>
      <c r="K201" s="4">
        <f t="shared" si="21"/>
        <v>2.0098159606604573E-2</v>
      </c>
      <c r="L201" s="4">
        <f t="shared" si="22"/>
        <v>2.0207102818999705E-5</v>
      </c>
      <c r="M201" s="4">
        <f t="shared" si="23"/>
        <v>6.3727981532160736E-4</v>
      </c>
      <c r="N201" s="4">
        <f t="shared" si="24"/>
        <v>2.0118366709423574E-2</v>
      </c>
    </row>
    <row r="202" spans="1:14" x14ac:dyDescent="0.25">
      <c r="A202">
        <v>189</v>
      </c>
      <c r="B202" s="1">
        <f t="shared" si="29"/>
        <v>0.24969550628247802</v>
      </c>
      <c r="C202" s="1">
        <f t="shared" si="30"/>
        <v>7.883719559218016</v>
      </c>
      <c r="D202">
        <v>4</v>
      </c>
      <c r="E202" s="3" t="s">
        <v>16</v>
      </c>
      <c r="F202">
        <f>C2-C8</f>
        <v>7.875</v>
      </c>
      <c r="G202" t="s">
        <v>1</v>
      </c>
      <c r="H202" s="4">
        <f t="shared" si="20"/>
        <v>7.968628680289358E-4</v>
      </c>
      <c r="I202" s="4">
        <f t="shared" si="25"/>
        <v>1.3268409505639198E-4</v>
      </c>
      <c r="J202" s="4">
        <f t="shared" si="26"/>
        <v>4.1875838456487506E-3</v>
      </c>
      <c r="K202" s="4">
        <f t="shared" si="21"/>
        <v>2.4756883134278807E-2</v>
      </c>
      <c r="L202" s="4">
        <f t="shared" si="22"/>
        <v>2.4854594159170248E-5</v>
      </c>
      <c r="M202" s="4">
        <f t="shared" si="23"/>
        <v>7.8442478884048277E-4</v>
      </c>
      <c r="N202" s="4">
        <f t="shared" si="24"/>
        <v>2.4781737728437978E-2</v>
      </c>
    </row>
    <row r="203" spans="1:14" x14ac:dyDescent="0.25">
      <c r="A203">
        <v>190</v>
      </c>
      <c r="B203" s="1">
        <f t="shared" si="29"/>
        <v>0.24952433726146819</v>
      </c>
      <c r="C203" s="1">
        <f t="shared" si="30"/>
        <v>7.8858944678434577</v>
      </c>
      <c r="D203">
        <v>5</v>
      </c>
      <c r="H203" s="4">
        <f t="shared" si="20"/>
        <v>9.4625673460768667E-4</v>
      </c>
      <c r="I203" s="4">
        <f t="shared" si="25"/>
        <v>1.5746337966775158E-4</v>
      </c>
      <c r="J203" s="4">
        <f t="shared" si="26"/>
        <v>4.9740344917569203E-3</v>
      </c>
      <c r="K203" s="4">
        <f t="shared" si="21"/>
        <v>2.9414476721111974E-2</v>
      </c>
      <c r="L203" s="4">
        <f t="shared" si="22"/>
        <v>2.9478317565789262E-5</v>
      </c>
      <c r="M203" s="4">
        <f t="shared" si="23"/>
        <v>9.3117625560600579E-4</v>
      </c>
      <c r="N203" s="4">
        <f t="shared" si="24"/>
        <v>2.9443955038677763E-2</v>
      </c>
    </row>
    <row r="204" spans="1:14" x14ac:dyDescent="0.25">
      <c r="A204">
        <v>191</v>
      </c>
      <c r="B204" s="1">
        <f t="shared" si="29"/>
        <v>0.24931523692103416</v>
      </c>
      <c r="C204" s="1">
        <f t="shared" si="30"/>
        <v>7.8880660579084569</v>
      </c>
      <c r="D204">
        <v>6</v>
      </c>
      <c r="H204" s="4">
        <f t="shared" si="20"/>
        <v>1.0954038948126632E-3</v>
      </c>
      <c r="I204" s="4">
        <f t="shared" si="25"/>
        <v>1.8214360414873449E-4</v>
      </c>
      <c r="J204" s="4">
        <f t="shared" si="26"/>
        <v>5.7596192655099496E-3</v>
      </c>
      <c r="K204" s="4">
        <f t="shared" si="21"/>
        <v>3.4069502816805715E-2</v>
      </c>
      <c r="L204" s="4">
        <f t="shared" si="22"/>
        <v>3.4072666220703389E-5</v>
      </c>
      <c r="M204" s="4">
        <f t="shared" si="23"/>
        <v>1.0774222374725685E-3</v>
      </c>
      <c r="N204" s="4">
        <f t="shared" si="24"/>
        <v>3.4103575483026421E-2</v>
      </c>
    </row>
    <row r="205" spans="1:14" x14ac:dyDescent="0.25">
      <c r="A205">
        <v>192</v>
      </c>
      <c r="B205" s="1">
        <f t="shared" si="29"/>
        <v>0.24906826895516526</v>
      </c>
      <c r="C205" s="1">
        <f t="shared" si="30"/>
        <v>7.8902336679256431</v>
      </c>
      <c r="D205">
        <v>7</v>
      </c>
      <c r="H205" s="4">
        <f t="shared" si="20"/>
        <v>1.2442589169741058E-3</v>
      </c>
      <c r="I205" s="4">
        <f t="shared" si="25"/>
        <v>2.0670604041975925E-4</v>
      </c>
      <c r="J205" s="4">
        <f t="shared" si="26"/>
        <v>6.5440967095197217E-3</v>
      </c>
      <c r="K205" s="4">
        <f t="shared" si="21"/>
        <v>3.8720519987708903E-2</v>
      </c>
      <c r="L205" s="4">
        <f t="shared" si="22"/>
        <v>3.8632083578457772E-5</v>
      </c>
      <c r="M205" s="4">
        <f t="shared" si="23"/>
        <v>1.2230511700775267E-3</v>
      </c>
      <c r="N205" s="4">
        <f t="shared" si="24"/>
        <v>3.8759152071287363E-2</v>
      </c>
    </row>
    <row r="206" spans="1:14" x14ac:dyDescent="0.25">
      <c r="A206">
        <v>193</v>
      </c>
      <c r="B206" s="1">
        <f t="shared" si="29"/>
        <v>0.2487835085926963</v>
      </c>
      <c r="C206" s="1">
        <f t="shared" si="30"/>
        <v>7.8923966376200081</v>
      </c>
      <c r="D206">
        <v>8</v>
      </c>
      <c r="H206" s="4">
        <f t="shared" si="20"/>
        <v>1.3927764584106272E-3</v>
      </c>
      <c r="I206" s="4">
        <f t="shared" si="25"/>
        <v>2.3113207851551537E-4</v>
      </c>
      <c r="J206" s="4">
        <f t="shared" si="26"/>
        <v>7.3272253137873691E-3</v>
      </c>
      <c r="K206" s="4">
        <f t="shared" si="21"/>
        <v>4.3366083381353927E-2</v>
      </c>
      <c r="L206" s="4">
        <f t="shared" si="22"/>
        <v>4.3151073257234779E-5</v>
      </c>
      <c r="M206" s="4">
        <f t="shared" si="23"/>
        <v>1.367952019367271E-3</v>
      </c>
      <c r="N206" s="4">
        <f t="shared" si="24"/>
        <v>4.3409234454611159E-2</v>
      </c>
    </row>
    <row r="207" spans="1:14" x14ac:dyDescent="0.25">
      <c r="A207">
        <v>194</v>
      </c>
      <c r="B207" s="1">
        <f t="shared" si="29"/>
        <v>0.24846104257439222</v>
      </c>
      <c r="C207" s="1">
        <f t="shared" si="30"/>
        <v>7.8945543081300285</v>
      </c>
      <c r="D207">
        <v>9</v>
      </c>
      <c r="H207" s="4">
        <f t="shared" si="20"/>
        <v>1.5409112792398316E-3</v>
      </c>
      <c r="I207" s="4">
        <f t="shared" si="25"/>
        <v>2.5540324581130476E-4</v>
      </c>
      <c r="J207" s="4">
        <f t="shared" si="26"/>
        <v>8.1087635923707182E-3</v>
      </c>
      <c r="K207" s="4">
        <f t="shared" si="21"/>
        <v>4.8004745197697533E-2</v>
      </c>
      <c r="L207" s="4">
        <f t="shared" si="22"/>
        <v>4.7624208800048747E-5</v>
      </c>
      <c r="M207" s="4">
        <f t="shared" si="23"/>
        <v>1.5120143977061446E-3</v>
      </c>
      <c r="N207" s="4">
        <f t="shared" si="24"/>
        <v>4.8052369406497583E-2</v>
      </c>
    </row>
    <row r="208" spans="1:14" x14ac:dyDescent="0.25">
      <c r="A208">
        <v>195</v>
      </c>
      <c r="B208" s="1">
        <f t="shared" si="29"/>
        <v>0.24810096912652602</v>
      </c>
      <c r="C208" s="1">
        <f t="shared" si="30"/>
        <v>7.8967060222083667</v>
      </c>
      <c r="D208">
        <v>10</v>
      </c>
      <c r="H208" s="4">
        <f t="shared" ref="H208:H271" si="31">((B207*C208)-(B208*C207))*0.5</f>
        <v>1.6886182561606233E-3</v>
      </c>
      <c r="I208" s="4">
        <f t="shared" si="25"/>
        <v>2.795012260913385E-4</v>
      </c>
      <c r="J208" s="4">
        <f t="shared" si="26"/>
        <v>8.8884701605314829E-3</v>
      </c>
      <c r="K208" s="4">
        <f t="shared" ref="K208:K271" si="32">(((C207*C207)+(C207*C208)+(C208*C208))*((B207*C208)-(B208*C207)))/12</f>
        <v>5.2635055167027711E-2</v>
      </c>
      <c r="L208" s="4">
        <f t="shared" ref="L208:L271" si="33">(((B207*B207)+(B207*B208)+(B208*B208))*((B207*C208)-(B208*C207)))/12</f>
        <v>5.2046143285055319E-5</v>
      </c>
      <c r="M208" s="4">
        <f t="shared" ref="M208:M271" si="34">(((B207*C208)+(2*B207*C207)+(2*B208*C208)+(B208*C207))*((B207*C208)-(B208*C207)))/24</f>
        <v>1.6551286794339367E-3</v>
      </c>
      <c r="N208" s="4">
        <f t="shared" ref="N208:N271" si="35">K208+L208</f>
        <v>5.2687101310312769E-2</v>
      </c>
    </row>
    <row r="209" spans="1:14" x14ac:dyDescent="0.25">
      <c r="A209">
        <v>196</v>
      </c>
      <c r="B209" s="1">
        <f t="shared" si="29"/>
        <v>0.247703397930958</v>
      </c>
      <c r="C209" s="1">
        <f t="shared" si="30"/>
        <v>7.8988511244220678</v>
      </c>
      <c r="D209">
        <v>11</v>
      </c>
      <c r="H209" s="4">
        <f t="shared" si="31"/>
        <v>1.8358523961966577E-3</v>
      </c>
      <c r="I209" s="4">
        <f t="shared" ref="I209:I272" si="36">(B209+B208)*((B208*C209)-(B209*C208))*(1/6)</f>
        <v>3.0340787843574971E-4</v>
      </c>
      <c r="J209" s="4">
        <f t="shared" ref="J209:J272" si="37">(C209+C208)*((B208*C209)-(B209*C208))*(1/6)</f>
        <v>9.6661038123009076E-3</v>
      </c>
      <c r="K209" s="4">
        <f t="shared" si="32"/>
        <v>5.7255561034156653E-2</v>
      </c>
      <c r="L209" s="4">
        <f t="shared" si="33"/>
        <v>5.6411618763870442E-5</v>
      </c>
      <c r="M209" s="4">
        <f t="shared" si="34"/>
        <v>1.797186115727354E-3</v>
      </c>
      <c r="N209" s="4">
        <f t="shared" si="35"/>
        <v>5.7311972652920526E-2</v>
      </c>
    </row>
    <row r="210" spans="1:14" x14ac:dyDescent="0.25">
      <c r="A210">
        <v>197</v>
      </c>
      <c r="B210" s="1">
        <f t="shared" si="29"/>
        <v>0.24726845009172571</v>
      </c>
      <c r="C210" s="1">
        <f t="shared" si="30"/>
        <v>7.90098896135222</v>
      </c>
      <c r="D210">
        <v>12</v>
      </c>
      <c r="H210" s="4">
        <f t="shared" si="31"/>
        <v>1.9825688504029326E-3</v>
      </c>
      <c r="I210" s="4">
        <f t="shared" si="36"/>
        <v>3.2710525590538234E-4</v>
      </c>
      <c r="J210" s="4">
        <f t="shared" si="37"/>
        <v>1.04414235984679E-2</v>
      </c>
      <c r="K210" s="4">
        <f t="shared" si="32"/>
        <v>6.1864809048901327E-2</v>
      </c>
      <c r="L210" s="4">
        <f t="shared" si="33"/>
        <v>6.0715475507600306E-5</v>
      </c>
      <c r="M210" s="4">
        <f t="shared" si="34"/>
        <v>1.9380789486335441E-3</v>
      </c>
      <c r="N210" s="4">
        <f t="shared" si="35"/>
        <v>6.1925524524408929E-2</v>
      </c>
    </row>
    <row r="211" spans="1:14" x14ac:dyDescent="0.25">
      <c r="A211">
        <v>198</v>
      </c>
      <c r="B211" s="1">
        <f t="shared" si="29"/>
        <v>0.24679625809815442</v>
      </c>
      <c r="C211" s="1">
        <f t="shared" si="30"/>
        <v>7.9031188817929827</v>
      </c>
      <c r="D211">
        <v>13</v>
      </c>
      <c r="H211" s="4">
        <f t="shared" si="31"/>
        <v>2.1287229275258612E-3</v>
      </c>
      <c r="I211" s="4">
        <f t="shared" si="36"/>
        <v>3.5057562400172399E-4</v>
      </c>
      <c r="J211" s="4">
        <f t="shared" si="37"/>
        <v>1.1214188904931493E-2</v>
      </c>
      <c r="K211" s="4">
        <f t="shared" si="32"/>
        <v>6.6461344462480795E-2</v>
      </c>
      <c r="L211" s="4">
        <f t="shared" si="33"/>
        <v>6.4952661040390555E-5</v>
      </c>
      <c r="M211" s="4">
        <f t="shared" si="34"/>
        <v>2.0777005241327949E-3</v>
      </c>
      <c r="N211" s="4">
        <f t="shared" si="35"/>
        <v>6.6526297123521191E-2</v>
      </c>
    </row>
    <row r="212" spans="1:14" x14ac:dyDescent="0.25">
      <c r="A212">
        <v>199</v>
      </c>
      <c r="B212" s="1">
        <f t="shared" si="29"/>
        <v>0.24628696578449955</v>
      </c>
      <c r="C212" s="1">
        <f t="shared" si="30"/>
        <v>7.9052402369499584</v>
      </c>
      <c r="D212">
        <v>14</v>
      </c>
      <c r="H212" s="4">
        <f t="shared" si="31"/>
        <v>2.2742701076182703E-3</v>
      </c>
      <c r="I212" s="4">
        <f t="shared" si="36"/>
        <v>3.7380147888145564E-4</v>
      </c>
      <c r="J212" s="4">
        <f t="shared" si="37"/>
        <v>1.1984159531417259E-2</v>
      </c>
      <c r="K212" s="4">
        <f t="shared" si="32"/>
        <v>7.1043712029795938E-2</v>
      </c>
      <c r="L212" s="4">
        <f t="shared" si="33"/>
        <v>6.9118238941161776E-5</v>
      </c>
      <c r="M212" s="4">
        <f t="shared" si="34"/>
        <v>2.2159454040991213E-3</v>
      </c>
      <c r="N212" s="4">
        <f t="shared" si="35"/>
        <v>7.1112830268737104E-2</v>
      </c>
    </row>
    <row r="213" spans="1:14" x14ac:dyDescent="0.25">
      <c r="A213">
        <v>200</v>
      </c>
      <c r="B213" s="1">
        <f t="shared" si="29"/>
        <v>0.24574072828613353</v>
      </c>
      <c r="C213" s="1">
        <f t="shared" si="30"/>
        <v>7.907352380637815</v>
      </c>
      <c r="D213">
        <v>15</v>
      </c>
      <c r="H213" s="4">
        <f t="shared" si="31"/>
        <v>2.4191660555985539E-3</v>
      </c>
      <c r="I213" s="4">
        <f t="shared" si="36"/>
        <v>3.9676556530336845E-4</v>
      </c>
      <c r="J213" s="4">
        <f t="shared" si="37"/>
        <v>1.2751095770492209E-2</v>
      </c>
      <c r="K213" s="4">
        <f t="shared" si="32"/>
        <v>7.5610456517167621E-2</v>
      </c>
      <c r="L213" s="4">
        <f t="shared" si="33"/>
        <v>7.3207397394386609E-5</v>
      </c>
      <c r="M213" s="4">
        <f t="shared" si="34"/>
        <v>2.3527094770163441E-3</v>
      </c>
      <c r="N213" s="4">
        <f t="shared" si="35"/>
        <v>7.5683663914562008E-2</v>
      </c>
    </row>
    <row r="214" spans="1:14" x14ac:dyDescent="0.25">
      <c r="A214">
        <v>201</v>
      </c>
      <c r="B214" s="1">
        <f t="shared" si="29"/>
        <v>0.24515771199228986</v>
      </c>
      <c r="C214" s="1">
        <f t="shared" si="30"/>
        <v>7.9094546694771246</v>
      </c>
      <c r="D214">
        <v>16</v>
      </c>
      <c r="H214" s="4">
        <f t="shared" si="31"/>
        <v>2.5633666347575357E-3</v>
      </c>
      <c r="I214" s="4">
        <f t="shared" si="36"/>
        <v>4.194508942880751E-4</v>
      </c>
      <c r="J214" s="4">
        <f t="shared" si="37"/>
        <v>1.3514758486887464E-2</v>
      </c>
      <c r="K214" s="4">
        <f t="shared" si="32"/>
        <v>8.0160123215546816E-2</v>
      </c>
      <c r="L214" s="4">
        <f t="shared" si="33"/>
        <v>7.7215457471811516E-5</v>
      </c>
      <c r="M214" s="4">
        <f t="shared" si="34"/>
        <v>2.4878900673223191E-3</v>
      </c>
      <c r="N214" s="4">
        <f t="shared" si="35"/>
        <v>8.0237338673018632E-2</v>
      </c>
    </row>
    <row r="215" spans="1:14" x14ac:dyDescent="0.25">
      <c r="A215">
        <v>202</v>
      </c>
      <c r="B215" s="1">
        <f t="shared" si="29"/>
        <v>0.24453809449537944</v>
      </c>
      <c r="C215" s="1">
        <f t="shared" si="30"/>
        <v>7.9115464630903425</v>
      </c>
      <c r="D215">
        <v>17</v>
      </c>
      <c r="H215" s="4">
        <f t="shared" si="31"/>
        <v>2.7068279202021595E-3</v>
      </c>
      <c r="I215" s="4">
        <f t="shared" si="36"/>
        <v>4.4184076046891233E-4</v>
      </c>
      <c r="J215" s="4">
        <f t="shared" si="37"/>
        <v>1.4274909197061203E-2</v>
      </c>
      <c r="K215" s="4">
        <f t="shared" si="32"/>
        <v>8.4691258458751043E-2</v>
      </c>
      <c r="L215" s="4">
        <f t="shared" si="33"/>
        <v>8.1137881127238846E-5</v>
      </c>
      <c r="M215" s="4">
        <f t="shared" si="34"/>
        <v>2.6213860432410942E-3</v>
      </c>
      <c r="N215" s="4">
        <f t="shared" si="35"/>
        <v>8.4772396339878278E-2</v>
      </c>
    </row>
    <row r="216" spans="1:14" x14ac:dyDescent="0.25">
      <c r="A216">
        <v>203</v>
      </c>
      <c r="B216" s="1">
        <f t="shared" si="29"/>
        <v>0.24388206453689421</v>
      </c>
      <c r="C216" s="1">
        <f t="shared" si="30"/>
        <v>7.9136271242968688</v>
      </c>
      <c r="D216">
        <v>18</v>
      </c>
      <c r="H216" s="4">
        <f t="shared" si="31"/>
        <v>2.849506212234787E-3</v>
      </c>
      <c r="I216" s="4">
        <f t="shared" si="36"/>
        <v>4.6391875911438877E-4</v>
      </c>
      <c r="J216" s="4">
        <f t="shared" si="37"/>
        <v>1.5031310148984576E-2</v>
      </c>
      <c r="K216" s="4">
        <f t="shared" si="32"/>
        <v>8.9202410146573638E-2</v>
      </c>
      <c r="L216" s="4">
        <f t="shared" si="33"/>
        <v>8.4970278887477193E-5</v>
      </c>
      <c r="M216" s="4">
        <f t="shared" si="34"/>
        <v>2.753097922973602E-3</v>
      </c>
      <c r="N216" s="4">
        <f t="shared" si="35"/>
        <v>8.928738042546111E-2</v>
      </c>
    </row>
    <row r="217" spans="1:14" x14ac:dyDescent="0.25">
      <c r="A217">
        <v>204</v>
      </c>
      <c r="B217" s="1">
        <f t="shared" si="29"/>
        <v>0.24318982194991462</v>
      </c>
      <c r="C217" s="1">
        <f t="shared" si="30"/>
        <v>7.9156960193071448</v>
      </c>
      <c r="D217">
        <v>19</v>
      </c>
      <c r="H217" s="4">
        <f t="shared" si="31"/>
        <v>2.99135804966566E-3</v>
      </c>
      <c r="I217" s="4">
        <f t="shared" si="36"/>
        <v>4.8566880280271805E-4</v>
      </c>
      <c r="J217" s="4">
        <f t="shared" si="37"/>
        <v>1.5783724402126265E-2</v>
      </c>
      <c r="K217" s="4">
        <f t="shared" si="32"/>
        <v>9.369212827256633E-2</v>
      </c>
      <c r="L217" s="4">
        <f t="shared" si="33"/>
        <v>8.8708417223265219E-5</v>
      </c>
      <c r="M217" s="4">
        <f t="shared" si="34"/>
        <v>2.8829279791178658E-3</v>
      </c>
      <c r="N217" s="4">
        <f t="shared" si="35"/>
        <v>9.3780836689789593E-2</v>
      </c>
    </row>
    <row r="218" spans="1:14" x14ac:dyDescent="0.25">
      <c r="A218">
        <v>205</v>
      </c>
      <c r="B218" s="1">
        <f t="shared" si="29"/>
        <v>0.24246157759823855</v>
      </c>
      <c r="C218" s="1">
        <f t="shared" si="30"/>
        <v>7.9177525179157087</v>
      </c>
      <c r="D218">
        <v>20</v>
      </c>
      <c r="H218" s="4">
        <f t="shared" si="31"/>
        <v>3.1323402230509778E-3</v>
      </c>
      <c r="I218" s="4">
        <f t="shared" si="36"/>
        <v>5.070751377285605E-4</v>
      </c>
      <c r="J218" s="4">
        <f t="shared" si="37"/>
        <v>1.6531915907583603E-2</v>
      </c>
      <c r="K218" s="4">
        <f t="shared" si="32"/>
        <v>9.815896545612661E-2</v>
      </c>
      <c r="L218" s="4">
        <f t="shared" si="33"/>
        <v>9.2348225584597135E-5</v>
      </c>
      <c r="M218" s="4">
        <f t="shared" si="34"/>
        <v>3.0107803411864812E-3</v>
      </c>
      <c r="N218" s="4">
        <f t="shared" si="35"/>
        <v>9.8251313681711208E-2</v>
      </c>
    </row>
    <row r="219" spans="1:14" x14ac:dyDescent="0.25">
      <c r="A219">
        <v>206</v>
      </c>
      <c r="B219" s="1">
        <f t="shared" si="29"/>
        <v>0.2416975533121502</v>
      </c>
      <c r="C219" s="1">
        <f t="shared" si="30"/>
        <v>7.9197959936931621</v>
      </c>
      <c r="D219">
        <v>21</v>
      </c>
      <c r="H219" s="4">
        <f t="shared" si="31"/>
        <v>3.2724097878549241E-3</v>
      </c>
      <c r="I219" s="4">
        <f t="shared" si="36"/>
        <v>5.2812235962349657E-4</v>
      </c>
      <c r="J219" s="4">
        <f t="shared" si="37"/>
        <v>1.7275649588338684E-2</v>
      </c>
      <c r="K219" s="4">
        <f t="shared" si="32"/>
        <v>0.10260147747869726</v>
      </c>
      <c r="L219" s="4">
        <f t="shared" si="33"/>
        <v>9.5885803085868525E-5</v>
      </c>
      <c r="M219" s="4">
        <f t="shared" si="34"/>
        <v>3.1365610960967911E-3</v>
      </c>
      <c r="N219" s="4">
        <f t="shared" si="35"/>
        <v>0.10269736328178312</v>
      </c>
    </row>
    <row r="220" spans="1:14" x14ac:dyDescent="0.25">
      <c r="A220">
        <v>207</v>
      </c>
      <c r="B220" s="1">
        <f t="shared" si="29"/>
        <v>0.24089798182084843</v>
      </c>
      <c r="C220" s="1">
        <f t="shared" si="30"/>
        <v>7.921825824176989</v>
      </c>
      <c r="D220">
        <v>22</v>
      </c>
      <c r="H220" s="4">
        <f t="shared" si="31"/>
        <v>3.4115240775313138E-3</v>
      </c>
      <c r="I220" s="4">
        <f t="shared" si="36"/>
        <v>5.4879542927177799E-4</v>
      </c>
      <c r="J220" s="4">
        <f t="shared" si="37"/>
        <v>1.8014691419603133E-2</v>
      </c>
      <c r="K220" s="4">
        <f t="shared" si="32"/>
        <v>0.10701822382379378</v>
      </c>
      <c r="L220" s="4">
        <f t="shared" si="33"/>
        <v>9.931742482702768E-5</v>
      </c>
      <c r="M220" s="4">
        <f t="shared" si="34"/>
        <v>3.2601783865086591E-3</v>
      </c>
      <c r="N220" s="4">
        <f t="shared" si="35"/>
        <v>0.1071175412486208</v>
      </c>
    </row>
    <row r="221" spans="1:14" x14ac:dyDescent="0.25">
      <c r="A221">
        <v>208</v>
      </c>
      <c r="B221" s="1">
        <f t="shared" si="29"/>
        <v>0.24006310668155506</v>
      </c>
      <c r="C221" s="1">
        <f t="shared" si="30"/>
        <v>7.9238413910611589</v>
      </c>
      <c r="D221">
        <v>23</v>
      </c>
      <c r="H221" s="4">
        <f t="shared" si="31"/>
        <v>3.5496407165194199E-3</v>
      </c>
      <c r="I221" s="4">
        <f t="shared" si="36"/>
        <v>5.6907968760321048E-4</v>
      </c>
      <c r="J221" s="4">
        <f t="shared" si="37"/>
        <v>1.874880850920874E-2</v>
      </c>
      <c r="K221" s="4">
        <f t="shared" si="32"/>
        <v>0.11140776822053218</v>
      </c>
      <c r="L221" s="4">
        <f t="shared" si="33"/>
        <v>1.0263954783776555E-4</v>
      </c>
      <c r="M221" s="4">
        <f t="shared" si="34"/>
        <v>3.3815425068859715E-3</v>
      </c>
      <c r="N221" s="4">
        <f t="shared" si="35"/>
        <v>0.11151040776836994</v>
      </c>
    </row>
    <row r="222" spans="1:14" x14ac:dyDescent="0.25">
      <c r="A222">
        <v>209</v>
      </c>
      <c r="B222" s="1">
        <f t="shared" si="29"/>
        <v>0.23919318220532509</v>
      </c>
      <c r="C222" s="1">
        <f t="shared" si="30"/>
        <v>7.9258420803844754</v>
      </c>
      <c r="D222">
        <v>24</v>
      </c>
      <c r="H222" s="4">
        <f t="shared" si="31"/>
        <v>3.6867176331540907E-3</v>
      </c>
      <c r="I222" s="4">
        <f t="shared" si="36"/>
        <v>5.8896087034641725E-4</v>
      </c>
      <c r="J222" s="4">
        <f t="shared" si="37"/>
        <v>1.9477769178029854E-2</v>
      </c>
      <c r="K222" s="4">
        <f t="shared" si="32"/>
        <v>0.11576867919049644</v>
      </c>
      <c r="L222" s="4">
        <f t="shared" si="33"/>
        <v>1.0584881663285083E-4</v>
      </c>
      <c r="M222" s="4">
        <f t="shared" si="34"/>
        <v>3.5005659971657512E-3</v>
      </c>
      <c r="N222" s="4">
        <f t="shared" si="35"/>
        <v>0.11587452800712929</v>
      </c>
    </row>
    <row r="223" spans="1:14" x14ac:dyDescent="0.25">
      <c r="A223">
        <v>210</v>
      </c>
      <c r="B223" s="1">
        <f t="shared" si="29"/>
        <v>0.23828847337958126</v>
      </c>
      <c r="C223" s="1">
        <f t="shared" si="30"/>
        <v>7.9278272827175877</v>
      </c>
      <c r="D223">
        <v>25</v>
      </c>
      <c r="H223" s="4">
        <f t="shared" si="31"/>
        <v>3.8227130724771685E-3</v>
      </c>
      <c r="I223" s="4">
        <f t="shared" si="36"/>
        <v>6.0842512222415409E-4</v>
      </c>
      <c r="J223" s="4">
        <f t="shared" si="37"/>
        <v>2.0201343040353682E-2</v>
      </c>
      <c r="K223" s="4">
        <f t="shared" si="32"/>
        <v>0.12009953059736471</v>
      </c>
      <c r="L223" s="4">
        <f t="shared" si="33"/>
        <v>1.0894206836727393E-4</v>
      </c>
      <c r="M223" s="4">
        <f t="shared" si="34"/>
        <v>3.6171637339088617E-3</v>
      </c>
      <c r="N223" s="4">
        <f t="shared" si="35"/>
        <v>0.12020847266573198</v>
      </c>
    </row>
    <row r="224" spans="1:14" x14ac:dyDescent="0.25">
      <c r="A224">
        <v>211</v>
      </c>
      <c r="B224" s="1">
        <f t="shared" si="29"/>
        <v>0.23734925578739588</v>
      </c>
      <c r="C224" s="1">
        <f t="shared" si="30"/>
        <v>7.9297963933486351</v>
      </c>
      <c r="D224">
        <v>26</v>
      </c>
      <c r="H224" s="4">
        <f t="shared" si="31"/>
        <v>3.9575856089616446E-3</v>
      </c>
      <c r="I224" s="4">
        <f t="shared" si="36"/>
        <v>6.2745901067680831E-4</v>
      </c>
      <c r="J224" s="4">
        <f t="shared" si="37"/>
        <v>2.0919301084243044E-2</v>
      </c>
      <c r="K224" s="4">
        <f t="shared" si="32"/>
        <v>0.12439890219947426</v>
      </c>
      <c r="L224" s="4">
        <f t="shared" si="33"/>
        <v>1.1191633758153437E-4</v>
      </c>
      <c r="M224" s="4">
        <f t="shared" si="34"/>
        <v>3.7312530188323158E-3</v>
      </c>
      <c r="N224" s="4">
        <f t="shared" si="35"/>
        <v>0.1245108185370558</v>
      </c>
    </row>
    <row r="225" spans="1:14" x14ac:dyDescent="0.25">
      <c r="A225">
        <v>212</v>
      </c>
      <c r="B225" s="1">
        <f t="shared" si="29"/>
        <v>0.23637581552354597</v>
      </c>
      <c r="C225" s="1">
        <f t="shared" si="30"/>
        <v>7.9317488124674433</v>
      </c>
      <c r="D225">
        <v>27</v>
      </c>
      <c r="H225" s="4">
        <f t="shared" si="31"/>
        <v>4.0912941591256802E-3</v>
      </c>
      <c r="I225" s="4">
        <f t="shared" si="36"/>
        <v>6.4604953909528425E-4</v>
      </c>
      <c r="J225" s="4">
        <f t="shared" si="37"/>
        <v>2.1631415751754417E-2</v>
      </c>
      <c r="K225" s="4">
        <f t="shared" si="32"/>
        <v>0.12866538020441923</v>
      </c>
      <c r="L225" s="4">
        <f t="shared" si="33"/>
        <v>1.1476886052740345E-4</v>
      </c>
      <c r="M225" s="4">
        <f t="shared" si="34"/>
        <v>3.8427536645935234E-3</v>
      </c>
      <c r="N225" s="4">
        <f t="shared" si="35"/>
        <v>0.12878014906494664</v>
      </c>
    </row>
    <row r="226" spans="1:14" x14ac:dyDescent="0.25">
      <c r="A226">
        <v>213</v>
      </c>
      <c r="B226" s="1">
        <f t="shared" si="29"/>
        <v>0.23536844910736587</v>
      </c>
      <c r="C226" s="1">
        <f t="shared" si="30"/>
        <v>7.9336839453482364</v>
      </c>
      <c r="D226">
        <v>28</v>
      </c>
      <c r="H226" s="4">
        <f t="shared" si="31"/>
        <v>4.2237979940500381E-3</v>
      </c>
      <c r="I226" s="4">
        <f t="shared" si="36"/>
        <v>6.6418415955088526E-4</v>
      </c>
      <c r="J226" s="4">
        <f t="shared" si="37"/>
        <v>2.2337461019065877E-2</v>
      </c>
      <c r="K226" s="4">
        <f t="shared" si="32"/>
        <v>0.13289755782591206</v>
      </c>
      <c r="L226" s="4">
        <f t="shared" si="33"/>
        <v>1.1749707906654981E-4</v>
      </c>
      <c r="M226" s="4">
        <f t="shared" si="34"/>
        <v>3.9515880777344766E-3</v>
      </c>
      <c r="N226" s="4">
        <f t="shared" si="35"/>
        <v>0.13301505490497861</v>
      </c>
    </row>
    <row r="227" spans="1:14" x14ac:dyDescent="0.25">
      <c r="A227">
        <v>214</v>
      </c>
      <c r="B227" s="1">
        <f t="shared" si="29"/>
        <v>0.23432746339242447</v>
      </c>
      <c r="C227" s="1">
        <f t="shared" si="30"/>
        <v>7.9356012025307923</v>
      </c>
      <c r="D227">
        <v>29</v>
      </c>
      <c r="H227" s="4">
        <f t="shared" si="31"/>
        <v>4.3550567517828265E-3</v>
      </c>
      <c r="I227" s="4">
        <f t="shared" si="36"/>
        <v>6.8185078500566931E-4</v>
      </c>
      <c r="J227" s="4">
        <f t="shared" si="37"/>
        <v>2.3037212476412498E-2</v>
      </c>
      <c r="K227" s="4">
        <f t="shared" si="32"/>
        <v>0.13709403584220173</v>
      </c>
      <c r="L227" s="4">
        <f t="shared" si="33"/>
        <v>1.2009864413458985E-4</v>
      </c>
      <c r="M227" s="4">
        <f t="shared" si="34"/>
        <v>4.0576813386690091E-3</v>
      </c>
      <c r="N227" s="4">
        <f t="shared" si="35"/>
        <v>0.13721413448633632</v>
      </c>
    </row>
    <row r="228" spans="1:14" x14ac:dyDescent="0.25">
      <c r="A228">
        <v>215</v>
      </c>
      <c r="B228" s="1">
        <f t="shared" si="29"/>
        <v>0.23325317547305485</v>
      </c>
      <c r="C228" s="1">
        <f t="shared" si="30"/>
        <v>7.9375</v>
      </c>
      <c r="D228">
        <v>30</v>
      </c>
      <c r="H228" s="4">
        <f t="shared" si="31"/>
        <v>4.4850304496345528E-3</v>
      </c>
      <c r="I228" s="4">
        <f t="shared" si="36"/>
        <v>6.9903780099041734E-4</v>
      </c>
      <c r="J228" s="4">
        <f t="shared" si="37"/>
        <v>2.3730447407827149E-2</v>
      </c>
      <c r="K228" s="4">
        <f t="shared" si="32"/>
        <v>0.1412534231559352</v>
      </c>
      <c r="L228" s="4">
        <f t="shared" si="33"/>
        <v>1.2257141876471242E-4</v>
      </c>
      <c r="M228" s="4">
        <f t="shared" si="34"/>
        <v>4.1609612786177776E-3</v>
      </c>
      <c r="N228" s="4">
        <f t="shared" si="35"/>
        <v>0.1413759945746999</v>
      </c>
    </row>
    <row r="229" spans="1:14" x14ac:dyDescent="0.25">
      <c r="A229">
        <v>216</v>
      </c>
      <c r="B229" s="1">
        <f t="shared" si="29"/>
        <v>0.23214591258776404</v>
      </c>
      <c r="C229" s="1">
        <f t="shared" si="30"/>
        <v>7.9393797593637565</v>
      </c>
      <c r="D229">
        <v>31</v>
      </c>
      <c r="H229" s="4">
        <f t="shared" si="31"/>
        <v>4.6136794963586025E-3</v>
      </c>
      <c r="I229" s="4">
        <f t="shared" si="36"/>
        <v>7.1573407673673046E-4</v>
      </c>
      <c r="J229" s="4">
        <f t="shared" si="37"/>
        <v>2.4416944870642488E-2</v>
      </c>
      <c r="K229" s="4">
        <f t="shared" si="32"/>
        <v>0.14537433735509395</v>
      </c>
      <c r="L229" s="4">
        <f t="shared" si="33"/>
        <v>1.2491348066585308E-4</v>
      </c>
      <c r="M229" s="4">
        <f t="shared" si="34"/>
        <v>4.2613585533916093E-3</v>
      </c>
      <c r="N229" s="4">
        <f t="shared" si="35"/>
        <v>0.14549925083575979</v>
      </c>
    </row>
    <row r="230" spans="1:14" x14ac:dyDescent="0.25">
      <c r="A230">
        <v>217</v>
      </c>
      <c r="B230" s="1">
        <f t="shared" si="29"/>
        <v>0.23100601201955323</v>
      </c>
      <c r="C230" s="1">
        <f t="shared" si="30"/>
        <v>7.9412399080291509</v>
      </c>
      <c r="D230">
        <v>32</v>
      </c>
      <c r="H230" s="4">
        <f t="shared" si="31"/>
        <v>4.7409647042084835E-3</v>
      </c>
      <c r="I230" s="4">
        <f t="shared" si="36"/>
        <v>7.3192897574983983E-4</v>
      </c>
      <c r="J230" s="4">
        <f t="shared" si="37"/>
        <v>2.5096485774689609E-2</v>
      </c>
      <c r="K230" s="4">
        <f t="shared" si="32"/>
        <v>0.14945540527451265</v>
      </c>
      <c r="L230" s="4">
        <f t="shared" si="33"/>
        <v>1.2712312435135775E-4</v>
      </c>
      <c r="M230" s="4">
        <f t="shared" si="34"/>
        <v>4.3588067139241965E-3</v>
      </c>
      <c r="N230" s="4">
        <f t="shared" si="35"/>
        <v>0.14958252839886402</v>
      </c>
    </row>
    <row r="231" spans="1:14" x14ac:dyDescent="0.25">
      <c r="A231">
        <v>218</v>
      </c>
      <c r="B231" s="1">
        <f t="shared" si="29"/>
        <v>0.22983382099317801</v>
      </c>
      <c r="C231" s="1">
        <f t="shared" si="30"/>
        <v>7.943079879376878</v>
      </c>
      <c r="D231">
        <v>33</v>
      </c>
      <c r="H231" s="4">
        <f t="shared" si="31"/>
        <v>4.8668473008767199E-3</v>
      </c>
      <c r="I231" s="4">
        <f t="shared" si="36"/>
        <v>7.4761236581149648E-4</v>
      </c>
      <c r="J231" s="4">
        <f t="shared" si="37"/>
        <v>2.5768852961199899E-2</v>
      </c>
      <c r="K231" s="4">
        <f t="shared" si="32"/>
        <v>0.15349526355790755</v>
      </c>
      <c r="L231" s="4">
        <f t="shared" si="33"/>
        <v>1.2919886281551564E-4</v>
      </c>
      <c r="M231" s="4">
        <f t="shared" si="34"/>
        <v>4.4532422734714508E-3</v>
      </c>
      <c r="N231" s="4">
        <f t="shared" si="35"/>
        <v>0.15362446242072306</v>
      </c>
    </row>
    <row r="232" spans="1:14" x14ac:dyDescent="0.25">
      <c r="A232">
        <v>219</v>
      </c>
      <c r="B232" s="1">
        <f t="shared" si="29"/>
        <v>0.2286296965693802</v>
      </c>
      <c r="C232" s="1">
        <f t="shared" si="30"/>
        <v>7.9448991129338431</v>
      </c>
      <c r="D232">
        <v>34</v>
      </c>
      <c r="H232" s="4">
        <f t="shared" si="31"/>
        <v>4.9912889413055161E-3</v>
      </c>
      <c r="I232" s="4">
        <f t="shared" si="36"/>
        <v>7.6277462840067473E-4</v>
      </c>
      <c r="J232" s="4">
        <f t="shared" si="37"/>
        <v>2.6433831281338284E-2</v>
      </c>
      <c r="K232" s="4">
        <f t="shared" si="32"/>
        <v>0.15749255921987174</v>
      </c>
      <c r="L232" s="4">
        <f t="shared" si="33"/>
        <v>1.3113942875601076E-4</v>
      </c>
      <c r="M232" s="4">
        <f t="shared" si="34"/>
        <v>4.544604771385098E-3</v>
      </c>
      <c r="N232" s="4">
        <f t="shared" si="35"/>
        <v>0.15762369864862774</v>
      </c>
    </row>
    <row r="233" spans="1:14" x14ac:dyDescent="0.25">
      <c r="A233">
        <v>220</v>
      </c>
      <c r="B233" s="1">
        <f t="shared" si="29"/>
        <v>0.22739400553612399</v>
      </c>
      <c r="C233" s="1">
        <f t="shared" si="30"/>
        <v>7.9466970545438809</v>
      </c>
      <c r="D233">
        <v>35</v>
      </c>
      <c r="H233" s="4">
        <f t="shared" si="31"/>
        <v>5.1142517193650816E-3</v>
      </c>
      <c r="I233" s="4">
        <f t="shared" si="36"/>
        <v>7.7740666752143485E-4</v>
      </c>
      <c r="J233" s="4">
        <f t="shared" si="37"/>
        <v>2.7091207674326163E-2</v>
      </c>
      <c r="K233" s="4">
        <f t="shared" si="32"/>
        <v>0.1614459502074701</v>
      </c>
      <c r="L233" s="4">
        <f t="shared" si="33"/>
        <v>1.3294377534158085E-4</v>
      </c>
      <c r="M233" s="4">
        <f t="shared" si="34"/>
        <v>4.6328368333776113E-3</v>
      </c>
      <c r="N233" s="4">
        <f t="shared" si="35"/>
        <v>0.16157889398281169</v>
      </c>
    </row>
    <row r="234" spans="1:14" x14ac:dyDescent="0.25">
      <c r="A234">
        <v>221</v>
      </c>
      <c r="B234" s="1">
        <f t="shared" si="29"/>
        <v>0.22612712429686843</v>
      </c>
      <c r="C234" s="1">
        <f t="shared" si="30"/>
        <v>7.9484731565365587</v>
      </c>
      <c r="D234">
        <v>36</v>
      </c>
      <c r="H234" s="4">
        <f t="shared" si="31"/>
        <v>5.2356981794022817E-3</v>
      </c>
      <c r="I234" s="4">
        <f t="shared" si="36"/>
        <v>7.914999179290214E-4</v>
      </c>
      <c r="J234" s="4">
        <f t="shared" si="37"/>
        <v>2.7740771245147747E-2</v>
      </c>
      <c r="K234" s="4">
        <f t="shared" si="32"/>
        <v>0.16535410596127642</v>
      </c>
      <c r="L234" s="4">
        <f t="shared" si="33"/>
        <v>1.346110765254231E-4</v>
      </c>
      <c r="M234" s="4">
        <f t="shared" si="34"/>
        <v>4.7178842282059822E-3</v>
      </c>
      <c r="N234" s="4">
        <f t="shared" si="35"/>
        <v>0.16548871703780185</v>
      </c>
    </row>
    <row r="235" spans="1:14" x14ac:dyDescent="0.25">
      <c r="A235">
        <v>222</v>
      </c>
      <c r="B235" s="1">
        <f t="shared" si="29"/>
        <v>0.2248294387559116</v>
      </c>
      <c r="C235" s="1">
        <f t="shared" si="30"/>
        <v>7.9502268778940062</v>
      </c>
      <c r="D235">
        <v>37</v>
      </c>
      <c r="H235" s="4">
        <f t="shared" si="31"/>
        <v>5.3555913276492895E-3</v>
      </c>
      <c r="I235" s="4">
        <f t="shared" si="36"/>
        <v>8.0504635274399961E-4</v>
      </c>
      <c r="J235" s="4">
        <f t="shared" si="37"/>
        <v>2.8382313341764599E-2</v>
      </c>
      <c r="K235" s="4">
        <f t="shared" si="32"/>
        <v>0.16921570797527977</v>
      </c>
      <c r="L235" s="4">
        <f t="shared" si="33"/>
        <v>1.3614072690561465E-4</v>
      </c>
      <c r="M235" s="4">
        <f t="shared" si="34"/>
        <v>4.7996959206942323E-3</v>
      </c>
      <c r="N235" s="4">
        <f t="shared" si="35"/>
        <v>0.16935184870218539</v>
      </c>
    </row>
    <row r="236" spans="1:14" x14ac:dyDescent="0.25">
      <c r="A236">
        <v>223</v>
      </c>
      <c r="B236" s="1">
        <f t="shared" si="29"/>
        <v>0.22350134420084022</v>
      </c>
      <c r="C236" s="1">
        <f t="shared" si="30"/>
        <v>7.9519576844157074</v>
      </c>
      <c r="D236">
        <v>38</v>
      </c>
      <c r="H236" s="4">
        <f t="shared" si="31"/>
        <v>5.4738946434911284E-3</v>
      </c>
      <c r="I236" s="4">
        <f t="shared" si="36"/>
        <v>8.180384904463825E-4</v>
      </c>
      <c r="J236" s="4">
        <f t="shared" si="37"/>
        <v>2.9015627631811484E-2</v>
      </c>
      <c r="K236" s="4">
        <f t="shared" si="32"/>
        <v>0.17302945035537398</v>
      </c>
      <c r="L236" s="4">
        <f t="shared" si="33"/>
        <v>1.375323411351266E-4</v>
      </c>
      <c r="M236" s="4">
        <f t="shared" si="34"/>
        <v>4.8782241210275521E-3</v>
      </c>
      <c r="N236" s="4">
        <f t="shared" si="35"/>
        <v>0.1731669826965091</v>
      </c>
    </row>
    <row r="237" spans="1:14" x14ac:dyDescent="0.25">
      <c r="A237">
        <v>224</v>
      </c>
      <c r="B237" s="1">
        <f t="shared" si="29"/>
        <v>0.22214324518212136</v>
      </c>
      <c r="C237" s="1">
        <f t="shared" si="30"/>
        <v>7.9536650488812297</v>
      </c>
      <c r="D237">
        <v>39</v>
      </c>
      <c r="H237" s="4">
        <f t="shared" si="31"/>
        <v>5.5905720905919942E-3</v>
      </c>
      <c r="I237" s="4">
        <f t="shared" si="36"/>
        <v>8.3046940124257142E-4</v>
      </c>
      <c r="J237" s="4">
        <f t="shared" si="37"/>
        <v>2.9640510178751803E-2</v>
      </c>
      <c r="K237" s="4">
        <f t="shared" si="32"/>
        <v>0.17679404037617105</v>
      </c>
      <c r="L237" s="4">
        <f t="shared" si="33"/>
        <v>1.3878575288508671E-4</v>
      </c>
      <c r="M237" s="4">
        <f t="shared" si="34"/>
        <v>4.9534243302562994E-3</v>
      </c>
      <c r="N237" s="4">
        <f t="shared" si="35"/>
        <v>0.17693282612905614</v>
      </c>
    </row>
    <row r="238" spans="1:14" x14ac:dyDescent="0.25">
      <c r="A238">
        <v>225</v>
      </c>
      <c r="B238" s="1">
        <f t="shared" si="29"/>
        <v>0.22075555538987224</v>
      </c>
      <c r="C238" s="1">
        <f t="shared" si="30"/>
        <v>7.955348451210817</v>
      </c>
      <c r="D238">
        <v>40</v>
      </c>
      <c r="H238" s="4">
        <f t="shared" si="31"/>
        <v>5.7055881278713638E-3</v>
      </c>
      <c r="I238" s="4">
        <f t="shared" si="36"/>
        <v>8.4233271279734448E-4</v>
      </c>
      <c r="J238" s="4">
        <f t="shared" si="37"/>
        <v>3.0256759517423477E-2</v>
      </c>
      <c r="K238" s="4">
        <f t="shared" si="32"/>
        <v>0.18050819903559587</v>
      </c>
      <c r="L238" s="4">
        <f t="shared" si="33"/>
        <v>1.3990101336576287E-4</v>
      </c>
      <c r="M238" s="4">
        <f t="shared" si="34"/>
        <v>5.0252553819448162E-3</v>
      </c>
      <c r="N238" s="4">
        <f t="shared" si="35"/>
        <v>0.18064810004896162</v>
      </c>
    </row>
    <row r="239" spans="1:14" x14ac:dyDescent="0.25">
      <c r="A239">
        <v>226</v>
      </c>
      <c r="B239" s="1">
        <f t="shared" si="29"/>
        <v>0.21933869752784652</v>
      </c>
      <c r="C239" s="1">
        <f t="shared" si="30"/>
        <v>7.9570073786238131</v>
      </c>
      <c r="D239">
        <v>41</v>
      </c>
      <c r="H239" s="4">
        <f t="shared" si="31"/>
        <v>5.8189077203297801E-3</v>
      </c>
      <c r="I239" s="4">
        <f t="shared" si="36"/>
        <v>8.5362261532522681E-4</v>
      </c>
      <c r="J239" s="4">
        <f t="shared" si="37"/>
        <v>3.0864176728953106E-2</v>
      </c>
      <c r="K239" s="4">
        <f t="shared" si="32"/>
        <v>0.18417066160699572</v>
      </c>
      <c r="L239" s="4">
        <f t="shared" si="33"/>
        <v>1.4087838941099912E-4</v>
      </c>
      <c r="M239" s="4">
        <f t="shared" si="34"/>
        <v>5.0936794799127652E-3</v>
      </c>
      <c r="N239" s="4">
        <f t="shared" si="35"/>
        <v>0.1843115399964067</v>
      </c>
    </row>
    <row r="240" spans="1:14" x14ac:dyDescent="0.25">
      <c r="A240">
        <v>227</v>
      </c>
      <c r="B240" s="1">
        <f t="shared" si="29"/>
        <v>0.21789310318467428</v>
      </c>
      <c r="C240" s="1">
        <f t="shared" si="30"/>
        <v>7.9586413257948569</v>
      </c>
      <c r="D240">
        <v>42</v>
      </c>
      <c r="H240" s="4">
        <f t="shared" si="31"/>
        <v>5.9304963497220919E-3</v>
      </c>
      <c r="I240" s="4">
        <f t="shared" si="36"/>
        <v>8.6433386603600713E-4</v>
      </c>
      <c r="J240" s="4">
        <f t="shared" si="37"/>
        <v>3.146256551500469E-2</v>
      </c>
      <c r="K240" s="4">
        <f t="shared" si="32"/>
        <v>0.18778017818842865</v>
      </c>
      <c r="L240" s="4">
        <f t="shared" si="33"/>
        <v>1.4171836113278778E-4</v>
      </c>
      <c r="M240" s="4">
        <f t="shared" si="34"/>
        <v>5.1586622320196271E-3</v>
      </c>
      <c r="N240" s="4">
        <f t="shared" si="35"/>
        <v>0.18792189654956143</v>
      </c>
    </row>
    <row r="241" spans="1:14" x14ac:dyDescent="0.25">
      <c r="A241">
        <v>228</v>
      </c>
      <c r="B241" s="1">
        <f t="shared" si="29"/>
        <v>0.21641921270239631</v>
      </c>
      <c r="C241" s="1">
        <f t="shared" si="30"/>
        <v>7.9602497950078126</v>
      </c>
      <c r="D241">
        <v>43</v>
      </c>
      <c r="H241" s="4">
        <f t="shared" si="31"/>
        <v>6.0403200250706002E-3</v>
      </c>
      <c r="I241" s="4">
        <f t="shared" si="36"/>
        <v>8.7446179292915353E-4</v>
      </c>
      <c r="J241" s="4">
        <f t="shared" si="37"/>
        <v>3.2051732271300974E-2</v>
      </c>
      <c r="K241" s="4">
        <f t="shared" si="32"/>
        <v>0.19133551424862383</v>
      </c>
      <c r="L241" s="4">
        <f t="shared" si="33"/>
        <v>1.4242161915352673E-4</v>
      </c>
      <c r="M241" s="4">
        <f t="shared" si="34"/>
        <v>5.2201726799432496E-3</v>
      </c>
      <c r="N241" s="4">
        <f t="shared" si="35"/>
        <v>0.19147793586777737</v>
      </c>
    </row>
    <row r="242" spans="1:14" x14ac:dyDescent="0.25">
      <c r="A242">
        <v>229</v>
      </c>
      <c r="B242" s="1">
        <f t="shared" si="29"/>
        <v>0.21491747504233139</v>
      </c>
      <c r="C242" s="1">
        <f t="shared" si="30"/>
        <v>7.9618322963073744</v>
      </c>
      <c r="D242">
        <v>44</v>
      </c>
      <c r="H242" s="4">
        <f t="shared" si="31"/>
        <v>6.1483452930195526E-3</v>
      </c>
      <c r="I242" s="4">
        <f t="shared" si="36"/>
        <v>8.8400229793398027E-4</v>
      </c>
      <c r="J242" s="4">
        <f t="shared" si="37"/>
        <v>3.2631486160402873E-2</v>
      </c>
      <c r="K242" s="4">
        <f t="shared" si="32"/>
        <v>0.19483545116938816</v>
      </c>
      <c r="L242" s="4">
        <f t="shared" si="33"/>
        <v>1.4298906142470064E-4</v>
      </c>
      <c r="M242" s="4">
        <f t="shared" si="34"/>
        <v>5.2781833249163019E-3</v>
      </c>
      <c r="N242" s="4">
        <f t="shared" si="35"/>
        <v>0.19497844023081287</v>
      </c>
    </row>
    <row r="243" spans="1:14" x14ac:dyDescent="0.25">
      <c r="A243">
        <v>230</v>
      </c>
      <c r="B243" s="1">
        <f t="shared" si="29"/>
        <v>0.21338834764831843</v>
      </c>
      <c r="C243" s="1">
        <f t="shared" si="30"/>
        <v>7.9633883476483183</v>
      </c>
      <c r="D243">
        <v>45</v>
      </c>
      <c r="H243" s="4">
        <f t="shared" si="31"/>
        <v>6.2545392480262141E-3</v>
      </c>
      <c r="I243" s="4">
        <f t="shared" si="36"/>
        <v>8.9295185939227523E-4</v>
      </c>
      <c r="J243" s="4">
        <f t="shared" si="37"/>
        <v>3.3201639183699394E-2</v>
      </c>
      <c r="K243" s="4">
        <f t="shared" si="32"/>
        <v>0.1982787867840354</v>
      </c>
      <c r="L243" s="4">
        <f t="shared" si="33"/>
        <v>1.4342178964151515E-4</v>
      </c>
      <c r="M243" s="4">
        <f t="shared" si="34"/>
        <v>5.3326701493840454E-3</v>
      </c>
      <c r="N243" s="4">
        <f t="shared" si="35"/>
        <v>0.19842220857367693</v>
      </c>
    </row>
    <row r="244" spans="1:14" x14ac:dyDescent="0.25">
      <c r="A244">
        <v>231</v>
      </c>
      <c r="B244" s="1">
        <f t="shared" si="29"/>
        <v>0.21183229630737466</v>
      </c>
      <c r="C244" s="1">
        <f t="shared" si="30"/>
        <v>7.9649174750423315</v>
      </c>
      <c r="D244">
        <v>46</v>
      </c>
      <c r="H244" s="4">
        <f t="shared" si="31"/>
        <v>6.3588695423831831E-3</v>
      </c>
      <c r="I244" s="4">
        <f t="shared" si="36"/>
        <v>9.0130753388080681E-4</v>
      </c>
      <c r="J244" s="4">
        <f t="shared" si="37"/>
        <v>3.3762006252557424E-2</v>
      </c>
      <c r="K244" s="4">
        <f t="shared" si="32"/>
        <v>0.20166433591139421</v>
      </c>
      <c r="L244" s="4">
        <f t="shared" si="33"/>
        <v>1.4372110526392459E-4</v>
      </c>
      <c r="M244" s="4">
        <f t="shared" si="34"/>
        <v>5.3836126345516086E-3</v>
      </c>
      <c r="N244" s="4">
        <f t="shared" si="35"/>
        <v>0.20180805701665813</v>
      </c>
    </row>
    <row r="245" spans="1:14" x14ac:dyDescent="0.25">
      <c r="A245">
        <v>232</v>
      </c>
      <c r="B245" s="1">
        <f t="shared" si="29"/>
        <v>0.21024979500781232</v>
      </c>
      <c r="C245" s="1">
        <f t="shared" si="30"/>
        <v>7.9664192127023963</v>
      </c>
      <c r="D245">
        <v>47</v>
      </c>
      <c r="H245" s="4">
        <f t="shared" si="31"/>
        <v>6.4613043960720651E-3</v>
      </c>
      <c r="I245" s="4">
        <f t="shared" si="36"/>
        <v>9.0906695737270286E-4</v>
      </c>
      <c r="J245" s="4">
        <f t="shared" si="37"/>
        <v>3.4312405258609728E-2</v>
      </c>
      <c r="K245" s="4">
        <f t="shared" si="32"/>
        <v>0.20499093088512188</v>
      </c>
      <c r="L245" s="4">
        <f t="shared" si="33"/>
        <v>1.4388850515550822E-4</v>
      </c>
      <c r="M245" s="4">
        <f t="shared" si="34"/>
        <v>5.4309937737988499E-3</v>
      </c>
      <c r="N245" s="4">
        <f t="shared" si="35"/>
        <v>0.20513481939027739</v>
      </c>
    </row>
    <row r="246" spans="1:14" x14ac:dyDescent="0.25">
      <c r="A246">
        <v>233</v>
      </c>
      <c r="B246" s="1">
        <f t="shared" si="29"/>
        <v>0.20864132579485728</v>
      </c>
      <c r="C246" s="1">
        <f t="shared" si="30"/>
        <v>7.9678931031846743</v>
      </c>
      <c r="D246">
        <v>48</v>
      </c>
      <c r="H246" s="4">
        <f t="shared" si="31"/>
        <v>6.5618126064441729E-3</v>
      </c>
      <c r="I246" s="4">
        <f t="shared" si="36"/>
        <v>9.1622834573682876E-4</v>
      </c>
      <c r="J246" s="4">
        <f t="shared" si="37"/>
        <v>3.4852657143135471E-2</v>
      </c>
      <c r="K246" s="4">
        <f t="shared" si="32"/>
        <v>0.20825742207791045</v>
      </c>
      <c r="L246" s="4">
        <f t="shared" si="33"/>
        <v>1.4392567685240262E-4</v>
      </c>
      <c r="M246" s="4">
        <f t="shared" si="34"/>
        <v>5.4748000819422734E-3</v>
      </c>
      <c r="N246" s="4">
        <f t="shared" si="35"/>
        <v>0.20840134775476285</v>
      </c>
    </row>
    <row r="247" spans="1:14" x14ac:dyDescent="0.25">
      <c r="A247">
        <v>234</v>
      </c>
      <c r="B247" s="1">
        <f t="shared" si="29"/>
        <v>0.20700737862381341</v>
      </c>
      <c r="C247" s="1">
        <f t="shared" si="30"/>
        <v>7.9693386975278466</v>
      </c>
      <c r="D247">
        <v>49</v>
      </c>
      <c r="H247" s="4">
        <f t="shared" si="31"/>
        <v>6.6603635577248133E-3</v>
      </c>
      <c r="I247" s="4">
        <f t="shared" si="36"/>
        <v>9.2279049457521557E-4</v>
      </c>
      <c r="J247" s="4">
        <f t="shared" si="37"/>
        <v>3.5382585965492888E-2</v>
      </c>
      <c r="K247" s="4">
        <f t="shared" si="32"/>
        <v>0.21146267842019706</v>
      </c>
      <c r="L247" s="4">
        <f t="shared" si="33"/>
        <v>1.4383449347534408E-4</v>
      </c>
      <c r="M247" s="4">
        <f t="shared" si="34"/>
        <v>5.5150216003296013E-3</v>
      </c>
      <c r="N247" s="4">
        <f t="shared" si="35"/>
        <v>0.21160651291367241</v>
      </c>
    </row>
    <row r="248" spans="1:14" x14ac:dyDescent="0.25">
      <c r="A248">
        <v>235</v>
      </c>
      <c r="B248" s="1">
        <f t="shared" si="29"/>
        <v>0.20534845121081741</v>
      </c>
      <c r="C248" s="1">
        <f t="shared" si="30"/>
        <v>7.9707555553898723</v>
      </c>
      <c r="D248">
        <v>50</v>
      </c>
      <c r="H248" s="4">
        <f t="shared" si="31"/>
        <v>6.7569272303396044E-3</v>
      </c>
      <c r="I248" s="4">
        <f t="shared" si="36"/>
        <v>9.2875277839963373E-4</v>
      </c>
      <c r="J248" s="4">
        <f t="shared" si="37"/>
        <v>3.5902018970573185E-2</v>
      </c>
      <c r="K248" s="4">
        <f t="shared" si="32"/>
        <v>0.21460558791305118</v>
      </c>
      <c r="L248" s="4">
        <f t="shared" si="33"/>
        <v>1.4361700829870443E-4</v>
      </c>
      <c r="M248" s="4">
        <f t="shared" si="34"/>
        <v>5.5516518977594886E-3</v>
      </c>
      <c r="N248" s="4">
        <f t="shared" si="35"/>
        <v>0.21474920492134988</v>
      </c>
    </row>
    <row r="249" spans="1:14" x14ac:dyDescent="0.25">
      <c r="A249">
        <v>236</v>
      </c>
      <c r="B249" s="1">
        <f t="shared" si="29"/>
        <v>0.20366504888122969</v>
      </c>
      <c r="C249" s="1">
        <f t="shared" si="30"/>
        <v>7.9721432451821217</v>
      </c>
      <c r="D249">
        <v>51</v>
      </c>
      <c r="H249" s="4">
        <f t="shared" si="31"/>
        <v>6.8514742100584947E-3</v>
      </c>
      <c r="I249" s="4">
        <f t="shared" si="36"/>
        <v>9.3411514914880605E-4</v>
      </c>
      <c r="J249" s="4">
        <f t="shared" si="37"/>
        <v>3.6410786655230509E-2</v>
      </c>
      <c r="K249" s="4">
        <f t="shared" si="32"/>
        <v>0.21768505813482422</v>
      </c>
      <c r="L249" s="4">
        <f t="shared" si="33"/>
        <v>1.4327544899109219E-4</v>
      </c>
      <c r="M249" s="4">
        <f t="shared" si="34"/>
        <v>5.5846880672219277E-3</v>
      </c>
      <c r="N249" s="4">
        <f t="shared" si="35"/>
        <v>0.21782833358381531</v>
      </c>
    </row>
    <row r="250" spans="1:14" x14ac:dyDescent="0.25">
      <c r="A250">
        <v>237</v>
      </c>
      <c r="B250" s="1">
        <f t="shared" si="29"/>
        <v>0.20195768441570727</v>
      </c>
      <c r="C250" s="1">
        <f t="shared" si="30"/>
        <v>7.97350134420084</v>
      </c>
      <c r="D250">
        <v>52</v>
      </c>
      <c r="H250" s="4">
        <f t="shared" si="31"/>
        <v>6.9439756969557065E-3</v>
      </c>
      <c r="I250" s="4">
        <f t="shared" si="36"/>
        <v>9.3887813404889219E-4</v>
      </c>
      <c r="J250" s="4">
        <f t="shared" si="37"/>
        <v>3.6908722833656177E-2</v>
      </c>
      <c r="K250" s="4">
        <f t="shared" si="32"/>
        <v>0.22070001674122597</v>
      </c>
      <c r="L250" s="4">
        <f t="shared" si="33"/>
        <v>1.4281221154285859E-4</v>
      </c>
      <c r="M250" s="4">
        <f t="shared" si="34"/>
        <v>5.6141307184624017E-3</v>
      </c>
      <c r="N250" s="4">
        <f t="shared" si="35"/>
        <v>0.22084282895276883</v>
      </c>
    </row>
    <row r="251" spans="1:14" x14ac:dyDescent="0.25">
      <c r="A251">
        <v>238</v>
      </c>
      <c r="B251" s="1">
        <f t="shared" si="29"/>
        <v>0.20022687789400606</v>
      </c>
      <c r="C251" s="1">
        <f t="shared" si="30"/>
        <v>7.9748294387559113</v>
      </c>
      <c r="D251">
        <v>53</v>
      </c>
      <c r="H251" s="4">
        <f t="shared" si="31"/>
        <v>7.0344035141817196E-3</v>
      </c>
      <c r="I251" s="4">
        <f t="shared" si="36"/>
        <v>9.4304283282036134E-4</v>
      </c>
      <c r="J251" s="4">
        <f t="shared" si="37"/>
        <v>3.7395664701654487E-2</v>
      </c>
      <c r="K251" s="4">
        <f t="shared" si="32"/>
        <v>0.22364941195842739</v>
      </c>
      <c r="L251" s="4">
        <f t="shared" si="33"/>
        <v>1.4222985389647239E-4</v>
      </c>
      <c r="M251" s="4">
        <f t="shared" si="34"/>
        <v>5.6399839663764948E-3</v>
      </c>
      <c r="N251" s="4">
        <f t="shared" si="35"/>
        <v>0.22379164181232386</v>
      </c>
    </row>
    <row r="252" spans="1:14" x14ac:dyDescent="0.25">
      <c r="A252">
        <v>239</v>
      </c>
      <c r="B252" s="1">
        <f t="shared" si="29"/>
        <v>0.19847315653655914</v>
      </c>
      <c r="C252" s="1">
        <f t="shared" si="30"/>
        <v>7.9761271242968688</v>
      </c>
      <c r="D252">
        <v>54</v>
      </c>
      <c r="H252" s="4">
        <f t="shared" si="31"/>
        <v>7.1227301165484036E-3</v>
      </c>
      <c r="I252" s="4">
        <f t="shared" si="36"/>
        <v>9.4661091423582405E-4</v>
      </c>
      <c r="J252" s="4">
        <f t="shared" si="37"/>
        <v>3.7871452899803815E-2</v>
      </c>
      <c r="K252" s="4">
        <f t="shared" si="32"/>
        <v>0.22653221306895086</v>
      </c>
      <c r="L252" s="4">
        <f t="shared" si="33"/>
        <v>1.4153108929645643E-4</v>
      </c>
      <c r="M252" s="4">
        <f t="shared" si="34"/>
        <v>5.6622554152511344E-3</v>
      </c>
      <c r="N252" s="4">
        <f t="shared" si="35"/>
        <v>0.22667374415824731</v>
      </c>
    </row>
    <row r="253" spans="1:14" x14ac:dyDescent="0.25">
      <c r="A253">
        <v>240</v>
      </c>
      <c r="B253" s="1">
        <f t="shared" si="29"/>
        <v>0.19669705454388076</v>
      </c>
      <c r="C253" s="1">
        <f t="shared" si="30"/>
        <v>7.9773940055361239</v>
      </c>
      <c r="D253">
        <v>55</v>
      </c>
      <c r="H253" s="4">
        <f t="shared" si="31"/>
        <v>7.2089285989157537E-3</v>
      </c>
      <c r="I253" s="4">
        <f t="shared" si="36"/>
        <v>9.4958461203245277E-4</v>
      </c>
      <c r="J253" s="4">
        <f t="shared" si="37"/>
        <v>3.8335931575419938E-2</v>
      </c>
      <c r="K253" s="4">
        <f t="shared" si="32"/>
        <v>0.2293474108897037</v>
      </c>
      <c r="L253" s="4">
        <f t="shared" si="33"/>
        <v>1.4071877937590424E-4</v>
      </c>
      <c r="M253" s="4">
        <f t="shared" si="34"/>
        <v>5.6809561388638146E-3</v>
      </c>
      <c r="N253" s="4">
        <f t="shared" si="35"/>
        <v>0.22948812966907961</v>
      </c>
    </row>
    <row r="254" spans="1:14" x14ac:dyDescent="0.25">
      <c r="A254">
        <v>241</v>
      </c>
      <c r="B254" s="1">
        <f t="shared" si="29"/>
        <v>0.19489911293384335</v>
      </c>
      <c r="C254" s="1">
        <f t="shared" si="30"/>
        <v>7.9786296965693806</v>
      </c>
      <c r="D254">
        <v>56</v>
      </c>
      <c r="H254" s="4">
        <f t="shared" si="31"/>
        <v>7.2929727043922199E-3</v>
      </c>
      <c r="I254" s="4">
        <f t="shared" si="36"/>
        <v>9.5196672018654869E-4</v>
      </c>
      <c r="J254" s="4">
        <f t="shared" si="37"/>
        <v>3.8788948443363579E-2</v>
      </c>
      <c r="K254" s="4">
        <f t="shared" si="32"/>
        <v>0.23209401824226647</v>
      </c>
      <c r="L254" s="4">
        <f t="shared" si="33"/>
        <v>1.3979592699760711E-4</v>
      </c>
      <c r="M254" s="4">
        <f t="shared" si="34"/>
        <v>5.6961006564754191E-3</v>
      </c>
      <c r="N254" s="4">
        <f t="shared" si="35"/>
        <v>0.23223381416926409</v>
      </c>
    </row>
    <row r="255" spans="1:14" x14ac:dyDescent="0.25">
      <c r="A255">
        <v>242</v>
      </c>
      <c r="B255" s="1">
        <f t="shared" si="29"/>
        <v>0.19307987937687837</v>
      </c>
      <c r="C255" s="1">
        <f t="shared" si="30"/>
        <v>7.9798338209931776</v>
      </c>
      <c r="D255">
        <v>57</v>
      </c>
      <c r="H255" s="4">
        <f t="shared" si="31"/>
        <v>7.3748368323282021E-3</v>
      </c>
      <c r="I255" s="4">
        <f t="shared" si="36"/>
        <v>9.5376058755423032E-4</v>
      </c>
      <c r="J255" s="4">
        <f t="shared" si="37"/>
        <v>3.9230354845562074E-2</v>
      </c>
      <c r="K255" s="4">
        <f t="shared" si="32"/>
        <v>0.23477107041451309</v>
      </c>
      <c r="L255" s="4">
        <f t="shared" si="33"/>
        <v>1.3876566886766238E-4</v>
      </c>
      <c r="M255" s="4">
        <f t="shared" si="34"/>
        <v>5.7077069047317755E-3</v>
      </c>
      <c r="N255" s="4">
        <f t="shared" si="35"/>
        <v>0.23490983608338076</v>
      </c>
    </row>
    <row r="256" spans="1:14" x14ac:dyDescent="0.25">
      <c r="A256">
        <v>243</v>
      </c>
      <c r="B256" s="1">
        <f t="shared" si="29"/>
        <v>0.19123990802915061</v>
      </c>
      <c r="C256" s="1">
        <f t="shared" si="30"/>
        <v>7.9810060120195532</v>
      </c>
      <c r="D256">
        <v>58</v>
      </c>
      <c r="H256" s="4">
        <f t="shared" si="31"/>
        <v>7.4544960461178089E-3</v>
      </c>
      <c r="I256" s="4">
        <f t="shared" si="36"/>
        <v>9.5497011188769342E-4</v>
      </c>
      <c r="J256" s="4">
        <f t="shared" si="37"/>
        <v>3.9660005809304344E-2</v>
      </c>
      <c r="K256" s="4">
        <f t="shared" si="32"/>
        <v>0.2373776256137777</v>
      </c>
      <c r="L256" s="4">
        <f t="shared" si="33"/>
        <v>1.3763126794058022E-4</v>
      </c>
      <c r="M256" s="4">
        <f t="shared" si="34"/>
        <v>5.7157962055225863E-3</v>
      </c>
      <c r="N256" s="4">
        <f t="shared" si="35"/>
        <v>0.23751525688171829</v>
      </c>
    </row>
    <row r="257" spans="1:14" x14ac:dyDescent="0.25">
      <c r="A257">
        <v>244</v>
      </c>
      <c r="B257" s="1">
        <f t="shared" si="29"/>
        <v>0.18937975936375678</v>
      </c>
      <c r="C257" s="1">
        <f t="shared" si="30"/>
        <v>7.9821459125877636</v>
      </c>
      <c r="D257">
        <v>59</v>
      </c>
      <c r="H257" s="4">
        <f t="shared" si="31"/>
        <v>7.5319260807925614E-3</v>
      </c>
      <c r="I257" s="4">
        <f t="shared" si="36"/>
        <v>9.5559973323307648E-4</v>
      </c>
      <c r="J257" s="4">
        <f t="shared" si="37"/>
        <v>4.007776010420127E-2</v>
      </c>
      <c r="K257" s="4">
        <f t="shared" si="32"/>
        <v>0.23991276541078177</v>
      </c>
      <c r="L257" s="4">
        <f t="shared" si="33"/>
        <v>1.363961056346824E-4</v>
      </c>
      <c r="M257" s="4">
        <f t="shared" si="34"/>
        <v>5.7203932298268709E-3</v>
      </c>
      <c r="N257" s="4">
        <f t="shared" si="35"/>
        <v>0.24004916151641645</v>
      </c>
    </row>
    <row r="258" spans="1:14" x14ac:dyDescent="0.25">
      <c r="A258">
        <v>245</v>
      </c>
      <c r="B258" s="1">
        <f t="shared" si="29"/>
        <v>0.1875</v>
      </c>
      <c r="C258" s="1">
        <f t="shared" si="30"/>
        <v>7.9832531754730551</v>
      </c>
      <c r="D258">
        <v>60</v>
      </c>
      <c r="H258" s="4">
        <f t="shared" si="31"/>
        <v>7.6071033504143681E-3</v>
      </c>
      <c r="I258" s="4">
        <f t="shared" si="36"/>
        <v>9.5565442671979829E-4</v>
      </c>
      <c r="J258" s="4">
        <f t="shared" si="37"/>
        <v>4.0483480297829985E-2</v>
      </c>
      <c r="K258" s="4">
        <f t="shared" si="32"/>
        <v>0.24237559517429463</v>
      </c>
      <c r="L258" s="4">
        <f t="shared" si="33"/>
        <v>1.3506367387738636E-4</v>
      </c>
      <c r="M258" s="4">
        <f t="shared" si="34"/>
        <v>5.7215259575979192E-3</v>
      </c>
      <c r="N258" s="4">
        <f t="shared" si="35"/>
        <v>0.24251065884817202</v>
      </c>
    </row>
    <row r="259" spans="1:14" x14ac:dyDescent="0.25">
      <c r="A259">
        <v>246</v>
      </c>
      <c r="B259" s="1">
        <f t="shared" si="29"/>
        <v>0.18560120253079215</v>
      </c>
      <c r="C259" s="1">
        <f t="shared" si="30"/>
        <v>7.9843274633924244</v>
      </c>
      <c r="D259">
        <v>61</v>
      </c>
      <c r="H259" s="4">
        <f t="shared" si="31"/>
        <v>7.6800049552576688E-3</v>
      </c>
      <c r="I259" s="4">
        <f t="shared" si="36"/>
        <v>9.5513969474969292E-4</v>
      </c>
      <c r="J259" s="4">
        <f t="shared" si="37"/>
        <v>4.0877032809987765E-2</v>
      </c>
      <c r="K259" s="4">
        <f t="shared" si="32"/>
        <v>0.24476524449594658</v>
      </c>
      <c r="L259" s="4">
        <f t="shared" si="33"/>
        <v>1.3363756699993128E-4</v>
      </c>
      <c r="M259" s="4">
        <f t="shared" si="34"/>
        <v>5.7192256337323258E-3</v>
      </c>
      <c r="N259" s="4">
        <f t="shared" si="35"/>
        <v>0.24489888206294652</v>
      </c>
    </row>
    <row r="260" spans="1:14" x14ac:dyDescent="0.25">
      <c r="A260">
        <v>247</v>
      </c>
      <c r="B260" s="1">
        <f t="shared" si="29"/>
        <v>0.18368394534823634</v>
      </c>
      <c r="C260" s="1">
        <f t="shared" si="30"/>
        <v>7.9853684491073658</v>
      </c>
      <c r="D260">
        <v>62</v>
      </c>
      <c r="H260" s="4">
        <f t="shared" si="31"/>
        <v>7.7506086887886294E-3</v>
      </c>
      <c r="I260" s="4">
        <f t="shared" si="36"/>
        <v>9.5406155859726401E-4</v>
      </c>
      <c r="J260" s="4">
        <f t="shared" si="37"/>
        <v>4.1258287965577713E-2</v>
      </c>
      <c r="K260" s="4">
        <f t="shared" si="32"/>
        <v>0.24708086760519118</v>
      </c>
      <c r="L260" s="4">
        <f t="shared" si="33"/>
        <v>1.3212147350167102E-4</v>
      </c>
      <c r="M260" s="4">
        <f t="shared" si="34"/>
        <v>5.7135267201867063E-3</v>
      </c>
      <c r="N260" s="4">
        <f t="shared" si="35"/>
        <v>0.24721298907869285</v>
      </c>
    </row>
    <row r="261" spans="1:14" x14ac:dyDescent="0.25">
      <c r="A261">
        <v>248</v>
      </c>
      <c r="B261" s="1">
        <f t="shared" si="29"/>
        <v>0.18174881246744334</v>
      </c>
      <c r="C261" s="1">
        <f t="shared" si="30"/>
        <v>7.9863758155235463</v>
      </c>
      <c r="D261">
        <v>63</v>
      </c>
      <c r="H261" s="4">
        <f t="shared" si="31"/>
        <v>7.8188930444250682E-3</v>
      </c>
      <c r="I261" s="4">
        <f t="shared" si="36"/>
        <v>9.5242654943002939E-4</v>
      </c>
      <c r="J261" s="4">
        <f t="shared" si="37"/>
        <v>4.1627120046019539E-2</v>
      </c>
      <c r="K261" s="4">
        <f t="shared" si="32"/>
        <v>0.24932164377364777</v>
      </c>
      <c r="L261" s="4">
        <f t="shared" si="33"/>
        <v>1.3051916770381622E-4</v>
      </c>
      <c r="M261" s="4">
        <f t="shared" si="34"/>
        <v>5.7044668442923436E-3</v>
      </c>
      <c r="N261" s="4">
        <f t="shared" si="35"/>
        <v>0.24945216294135159</v>
      </c>
    </row>
    <row r="262" spans="1:14" x14ac:dyDescent="0.25">
      <c r="A262">
        <v>249</v>
      </c>
      <c r="B262" s="1">
        <f t="shared" si="29"/>
        <v>0.17979639334863468</v>
      </c>
      <c r="C262" s="1">
        <f t="shared" si="30"/>
        <v>7.9873492557873957</v>
      </c>
      <c r="D262">
        <v>64</v>
      </c>
      <c r="H262" s="4">
        <f t="shared" si="31"/>
        <v>7.8848372220909901E-3</v>
      </c>
      <c r="I262" s="4">
        <f t="shared" si="36"/>
        <v>9.502416987623866E-4</v>
      </c>
      <c r="J262" s="4">
        <f t="shared" si="37"/>
        <v>4.1983407339240192E-2</v>
      </c>
      <c r="K262" s="4">
        <f t="shared" si="32"/>
        <v>0.25148677770902034</v>
      </c>
      <c r="L262" s="4">
        <f t="shared" si="33"/>
        <v>1.2883450131317821E-4</v>
      </c>
      <c r="M262" s="4">
        <f t="shared" si="34"/>
        <v>5.6920867433458179E-3</v>
      </c>
      <c r="N262" s="4">
        <f t="shared" si="35"/>
        <v>0.25161561221033352</v>
      </c>
    </row>
    <row r="263" spans="1:14" x14ac:dyDescent="0.25">
      <c r="A263">
        <v>250</v>
      </c>
      <c r="B263" s="1">
        <f t="shared" si="29"/>
        <v>0.17782728271758744</v>
      </c>
      <c r="C263" s="1">
        <f t="shared" si="30"/>
        <v>7.9882884733795816</v>
      </c>
      <c r="D263">
        <v>65</v>
      </c>
      <c r="H263" s="4">
        <f t="shared" si="31"/>
        <v>7.9484211345514089E-3</v>
      </c>
      <c r="I263" s="4">
        <f t="shared" si="36"/>
        <v>9.4751452835357551E-4</v>
      </c>
      <c r="J263" s="4">
        <f t="shared" si="37"/>
        <v>4.2327032188149219E-2</v>
      </c>
      <c r="K263" s="4">
        <f t="shared" si="32"/>
        <v>0.25357549993789563</v>
      </c>
      <c r="L263" s="4">
        <f t="shared" si="33"/>
        <v>1.270713949160551E-4</v>
      </c>
      <c r="M263" s="4">
        <f t="shared" si="34"/>
        <v>5.6764302055373958E-3</v>
      </c>
      <c r="N263" s="4">
        <f t="shared" si="35"/>
        <v>0.25370257133281171</v>
      </c>
    </row>
    <row r="264" spans="1:14" x14ac:dyDescent="0.25">
      <c r="A264">
        <v>251</v>
      </c>
      <c r="B264" s="1">
        <f t="shared" ref="B264:B288" si="38">($F$200*COS(RADIANS(D264)))+$F$201</f>
        <v>0.17584208038447502</v>
      </c>
      <c r="C264" s="1">
        <f t="shared" ref="C264:C288" si="39">($F$200*SIN(RADIANS(D264)))+$F$202</f>
        <v>7.9891931822053248</v>
      </c>
      <c r="D264">
        <v>66</v>
      </c>
      <c r="H264" s="4">
        <f t="shared" si="31"/>
        <v>8.0096254135303413E-3</v>
      </c>
      <c r="I264" s="4">
        <f t="shared" si="36"/>
        <v>9.4425303956312311E-4</v>
      </c>
      <c r="J264" s="4">
        <f t="shared" si="37"/>
        <v>4.2657881037595893E-2</v>
      </c>
      <c r="K264" s="4">
        <f t="shared" si="32"/>
        <v>0.2555870671772778</v>
      </c>
      <c r="L264" s="4">
        <f t="shared" si="33"/>
        <v>1.2523382942273922E-4</v>
      </c>
      <c r="M264" s="4">
        <f t="shared" si="34"/>
        <v>5.6575440072967791E-3</v>
      </c>
      <c r="N264" s="4">
        <f t="shared" si="35"/>
        <v>0.25571230100670056</v>
      </c>
    </row>
    <row r="265" spans="1:14" x14ac:dyDescent="0.25">
      <c r="A265">
        <v>252</v>
      </c>
      <c r="B265" s="1">
        <f t="shared" si="38"/>
        <v>0.1738413910611592</v>
      </c>
      <c r="C265" s="1">
        <f t="shared" si="39"/>
        <v>7.9900631066815553</v>
      </c>
      <c r="D265">
        <v>67</v>
      </c>
      <c r="H265" s="4">
        <f t="shared" si="31"/>
        <v>8.0684314156117543E-3</v>
      </c>
      <c r="I265" s="4">
        <f t="shared" si="36"/>
        <v>9.4046570217737693E-4</v>
      </c>
      <c r="J265" s="4">
        <f t="shared" si="37"/>
        <v>4.2975844479788868E-2</v>
      </c>
      <c r="K265" s="4">
        <f t="shared" si="32"/>
        <v>0.25752076269462304</v>
      </c>
      <c r="L265" s="4">
        <f t="shared" si="33"/>
        <v>1.233258374830416E-4</v>
      </c>
      <c r="M265" s="4">
        <f t="shared" si="34"/>
        <v>5.6354778471380063E-3</v>
      </c>
      <c r="N265" s="4">
        <f t="shared" si="35"/>
        <v>0.25764408853210607</v>
      </c>
    </row>
    <row r="266" spans="1:14" x14ac:dyDescent="0.25">
      <c r="A266">
        <v>253</v>
      </c>
      <c r="B266" s="1">
        <f t="shared" si="38"/>
        <v>0.17182582417698899</v>
      </c>
      <c r="C266" s="1">
        <f t="shared" si="39"/>
        <v>7.9908979818208481</v>
      </c>
      <c r="D266">
        <v>68</v>
      </c>
      <c r="H266" s="4">
        <f t="shared" si="31"/>
        <v>8.1248212279172449E-3</v>
      </c>
      <c r="I266" s="4">
        <f t="shared" si="36"/>
        <v>9.3616144272064858E-4</v>
      </c>
      <c r="J266" s="4">
        <f t="shared" si="37"/>
        <v>4.3280817298127938E-2</v>
      </c>
      <c r="K266" s="4">
        <f t="shared" si="32"/>
        <v>0.25937589665595051</v>
      </c>
      <c r="L266" s="4">
        <f t="shared" si="33"/>
        <v>1.2135149489306458E-4</v>
      </c>
      <c r="M266" s="4">
        <f t="shared" si="34"/>
        <v>5.6102842760857759E-3</v>
      </c>
      <c r="N266" s="4">
        <f t="shared" si="35"/>
        <v>0.25949724815084357</v>
      </c>
    </row>
    <row r="267" spans="1:14" x14ac:dyDescent="0.25">
      <c r="A267">
        <v>254</v>
      </c>
      <c r="B267" s="1">
        <f t="shared" si="38"/>
        <v>0.16979599369316256</v>
      </c>
      <c r="C267" s="1">
        <f t="shared" si="39"/>
        <v>7.9916975533121501</v>
      </c>
      <c r="D267">
        <v>69</v>
      </c>
      <c r="H267" s="4">
        <f t="shared" si="31"/>
        <v>8.1787776735643414E-3</v>
      </c>
      <c r="I267" s="4">
        <f t="shared" si="36"/>
        <v>9.3134963226628646E-4</v>
      </c>
      <c r="J267" s="4">
        <f t="shared" si="37"/>
        <v>4.3572698509451627E-2</v>
      </c>
      <c r="K267" s="4">
        <f t="shared" si="32"/>
        <v>0.26115180646193886</v>
      </c>
      <c r="L267" s="4">
        <f t="shared" si="33"/>
        <v>1.1931491201349071E-4</v>
      </c>
      <c r="M267" s="4">
        <f t="shared" si="34"/>
        <v>5.5820186247770957E-3</v>
      </c>
      <c r="N267" s="4">
        <f t="shared" si="35"/>
        <v>0.26127112137395236</v>
      </c>
    </row>
    <row r="268" spans="1:14" x14ac:dyDescent="0.25">
      <c r="A268">
        <v>255</v>
      </c>
      <c r="B268" s="1">
        <f t="shared" si="38"/>
        <v>0.16775251791570861</v>
      </c>
      <c r="C268" s="1">
        <f t="shared" si="39"/>
        <v>7.9924615775982382</v>
      </c>
      <c r="D268">
        <v>70</v>
      </c>
      <c r="H268" s="4">
        <f t="shared" si="31"/>
        <v>8.2302843168966522E-3</v>
      </c>
      <c r="I268" s="4">
        <f t="shared" si="36"/>
        <v>9.2604007376209988E-4</v>
      </c>
      <c r="J268" s="4">
        <f t="shared" si="37"/>
        <v>4.3851391404637396E-2</v>
      </c>
      <c r="K268" s="4">
        <f t="shared" si="32"/>
        <v>0.26284785707151376</v>
      </c>
      <c r="L268" s="4">
        <f t="shared" si="33"/>
        <v>1.17220225219284E-4</v>
      </c>
      <c r="M268" s="4">
        <f t="shared" si="34"/>
        <v>5.5507389273276976E-3</v>
      </c>
      <c r="N268" s="4">
        <f t="shared" si="35"/>
        <v>0.26296507729673302</v>
      </c>
    </row>
    <row r="269" spans="1:14" x14ac:dyDescent="0.25">
      <c r="A269">
        <v>256</v>
      </c>
      <c r="B269" s="1">
        <f t="shared" si="38"/>
        <v>0.16569601930714459</v>
      </c>
      <c r="C269" s="1">
        <f t="shared" si="39"/>
        <v>7.9931898219499145</v>
      </c>
      <c r="D269">
        <v>71</v>
      </c>
      <c r="H269" s="4">
        <f t="shared" si="31"/>
        <v>8.2793254684918605E-3</v>
      </c>
      <c r="I269" s="4">
        <f t="shared" si="36"/>
        <v>9.2024298888684138E-4</v>
      </c>
      <c r="J269" s="4">
        <f t="shared" si="37"/>
        <v>4.411680358757053E-2</v>
      </c>
      <c r="K269" s="4">
        <f t="shared" si="32"/>
        <v>0.26446344131291649</v>
      </c>
      <c r="L269" s="4">
        <f t="shared" si="33"/>
        <v>1.150715884007024E-4</v>
      </c>
      <c r="M269" s="4">
        <f t="shared" si="34"/>
        <v>5.5165058420672784E-3</v>
      </c>
      <c r="N269" s="4">
        <f t="shared" si="35"/>
        <v>0.26457851290131718</v>
      </c>
    </row>
    <row r="270" spans="1:14" x14ac:dyDescent="0.25">
      <c r="A270">
        <v>257</v>
      </c>
      <c r="B270" s="1">
        <f t="shared" si="38"/>
        <v>0.16362712429686843</v>
      </c>
      <c r="C270" s="1">
        <f t="shared" si="39"/>
        <v>7.9938820645368942</v>
      </c>
      <c r="D270">
        <v>72</v>
      </c>
      <c r="H270" s="4">
        <f t="shared" si="31"/>
        <v>8.3258861899399017E-3</v>
      </c>
      <c r="I270" s="4">
        <f t="shared" si="36"/>
        <v>9.1396900445341576E-4</v>
      </c>
      <c r="J270" s="4">
        <f t="shared" si="37"/>
        <v>4.4368847012425661E-2</v>
      </c>
      <c r="K270" s="4">
        <f t="shared" si="32"/>
        <v>0.26599798018180931</v>
      </c>
      <c r="L270" s="4">
        <f t="shared" si="33"/>
        <v>1.1287316453503688E-4</v>
      </c>
      <c r="M270" s="4">
        <f t="shared" si="34"/>
        <v>5.4793825692422164E-3</v>
      </c>
      <c r="N270" s="4">
        <f t="shared" si="35"/>
        <v>0.26611085334634432</v>
      </c>
    </row>
    <row r="271" spans="1:14" x14ac:dyDescent="0.25">
      <c r="A271">
        <v>258</v>
      </c>
      <c r="B271" s="1">
        <f t="shared" si="38"/>
        <v>0.1615464630903421</v>
      </c>
      <c r="C271" s="1">
        <f t="shared" si="39"/>
        <v>7.994538094495379</v>
      </c>
      <c r="D271">
        <v>73</v>
      </c>
      <c r="H271" s="4">
        <f t="shared" si="31"/>
        <v>8.36995229839399E-3</v>
      </c>
      <c r="I271" s="4">
        <f t="shared" si="36"/>
        <v>9.0722913837620054E-4</v>
      </c>
      <c r="J271" s="4">
        <f t="shared" si="37"/>
        <v>4.4607438019260322E-2</v>
      </c>
      <c r="K271" s="4">
        <f t="shared" si="32"/>
        <v>0.26745092312631419</v>
      </c>
      <c r="L271" s="4">
        <f t="shared" si="33"/>
        <v>1.1062911734832535E-4</v>
      </c>
      <c r="M271" s="4">
        <f t="shared" si="34"/>
        <v>5.4394347657956256E-3</v>
      </c>
      <c r="N271" s="4">
        <f t="shared" si="35"/>
        <v>0.26756155224366251</v>
      </c>
    </row>
    <row r="272" spans="1:14" x14ac:dyDescent="0.25">
      <c r="A272">
        <v>259</v>
      </c>
      <c r="B272" s="1">
        <f t="shared" si="38"/>
        <v>0.15945466947712489</v>
      </c>
      <c r="C272" s="1">
        <f t="shared" si="39"/>
        <v>7.9951577119922899</v>
      </c>
      <c r="D272">
        <v>74</v>
      </c>
      <c r="H272" s="4">
        <f t="shared" ref="H272:H290" si="40">((B271*C272)-(B272*C271))*0.5</f>
        <v>8.41151037089094E-3</v>
      </c>
      <c r="I272" s="4">
        <f t="shared" si="36"/>
        <v>9.0003478521966194E-4</v>
      </c>
      <c r="J272" s="4">
        <f t="shared" si="37"/>
        <v>4.4832497367887469E-2</v>
      </c>
      <c r="K272" s="4">
        <f t="shared" ref="K272:K290" si="41">(((C271*C271)+(C271*C272)+(C272*C272))*((B271*C272)-(B272*C271)))/12</f>
        <v>0.26882174831868805</v>
      </c>
      <c r="L272" s="4">
        <f t="shared" ref="L272:L290" si="42">(((B271*B271)+(B271*B272)+(B272*B272))*((B271*C272)-(B272*C271)))/12</f>
        <v>1.0834360308582546E-4</v>
      </c>
      <c r="M272" s="4">
        <f t="shared" ref="M272:M290" si="43">(((B271*C272)+(2*B271*C271)+(2*B272*C272)+(B272*C271))*((B271*C272)-(B272*C271)))/24</f>
        <v>5.3967304573341599E-3</v>
      </c>
      <c r="N272" s="4">
        <f t="shared" ref="N272:N290" si="44">K272+L272</f>
        <v>0.26893009192177386</v>
      </c>
    </row>
    <row r="273" spans="1:14" x14ac:dyDescent="0.25">
      <c r="A273">
        <v>260</v>
      </c>
      <c r="B273" s="1">
        <f t="shared" si="38"/>
        <v>0.15735238063781509</v>
      </c>
      <c r="C273" s="1">
        <f t="shared" si="39"/>
        <v>7.9957407282861332</v>
      </c>
      <c r="D273">
        <v>75</v>
      </c>
      <c r="H273" s="4">
        <f t="shared" si="40"/>
        <v>8.4505477484387859E-3</v>
      </c>
      <c r="I273" s="4">
        <f t="shared" ref="I273:I290" si="45">(B273+B272)*((B272*C273)-(B273*C272))*(1/6)</f>
        <v>8.923977013461132E-4</v>
      </c>
      <c r="J273" s="4">
        <f t="shared" ref="J273:J290" si="46">(C273+C272)*((B272*C273)-(B273*C272))*(1/6)</f>
        <v>4.50439502700027E-2</v>
      </c>
      <c r="K273" s="4">
        <f t="shared" si="41"/>
        <v>0.27010996291339562</v>
      </c>
      <c r="L273" s="4">
        <f t="shared" si="42"/>
        <v>1.0602076240963966E-4</v>
      </c>
      <c r="M273" s="4">
        <f t="shared" si="43"/>
        <v>5.351339947395878E-3</v>
      </c>
      <c r="N273" s="4">
        <f t="shared" si="44"/>
        <v>0.27021598367580524</v>
      </c>
    </row>
    <row r="274" spans="1:14" x14ac:dyDescent="0.25">
      <c r="A274">
        <v>261</v>
      </c>
      <c r="B274" s="1">
        <f t="shared" si="38"/>
        <v>0.15524023694995845</v>
      </c>
      <c r="C274" s="1">
        <f t="shared" si="39"/>
        <v>7.9962869657844999</v>
      </c>
      <c r="D274">
        <v>76</v>
      </c>
      <c r="H274" s="4">
        <f t="shared" si="40"/>
        <v>8.4870525398746954E-3</v>
      </c>
      <c r="I274" s="4">
        <f t="shared" si="45"/>
        <v>8.8432998968146427E-4</v>
      </c>
      <c r="J274" s="4">
        <f t="shared" si="46"/>
        <v>4.5241726419569542E-2</v>
      </c>
      <c r="K274" s="4">
        <f t="shared" si="41"/>
        <v>0.27131510329150987</v>
      </c>
      <c r="L274" s="4">
        <f t="shared" si="42"/>
        <v>1.0366471244148538E-4</v>
      </c>
      <c r="M274" s="4">
        <f t="shared" si="43"/>
        <v>5.3033357241401569E-3</v>
      </c>
      <c r="N274" s="4">
        <f t="shared" si="44"/>
        <v>0.27141876800395137</v>
      </c>
    </row>
    <row r="275" spans="1:14" x14ac:dyDescent="0.25">
      <c r="A275">
        <v>262</v>
      </c>
      <c r="B275" s="1">
        <f t="shared" si="38"/>
        <v>0.15311888179298311</v>
      </c>
      <c r="C275" s="1">
        <f t="shared" si="39"/>
        <v>7.9967962580981542</v>
      </c>
      <c r="D275">
        <v>77</v>
      </c>
      <c r="H275" s="4">
        <f t="shared" si="40"/>
        <v>8.5210136254850743E-3</v>
      </c>
      <c r="I275" s="4">
        <f t="shared" si="45"/>
        <v>8.7584408411705823E-4</v>
      </c>
      <c r="J275" s="4">
        <f t="shared" si="46"/>
        <v>4.5425760021406948E-2</v>
      </c>
      <c r="K275" s="4">
        <f t="shared" si="41"/>
        <v>0.27243673529102147</v>
      </c>
      <c r="L275" s="4">
        <f t="shared" si="42"/>
        <v>1.0127953896795331E-4</v>
      </c>
      <c r="M275" s="4">
        <f t="shared" si="43"/>
        <v>5.2527923645769867E-3</v>
      </c>
      <c r="N275" s="4">
        <f t="shared" si="44"/>
        <v>0.27253801482998941</v>
      </c>
    </row>
    <row r="276" spans="1:14" x14ac:dyDescent="0.25">
      <c r="A276">
        <v>263</v>
      </c>
      <c r="B276" s="1">
        <f t="shared" si="38"/>
        <v>0.15098896135221992</v>
      </c>
      <c r="C276" s="1">
        <f t="shared" si="39"/>
        <v>7.9972684500917257</v>
      </c>
      <c r="D276">
        <v>78</v>
      </c>
      <c r="H276" s="4">
        <f t="shared" si="40"/>
        <v>8.5524206603945219E-3</v>
      </c>
      <c r="I276" s="4">
        <f t="shared" si="45"/>
        <v>8.6695273356768353E-4</v>
      </c>
      <c r="J276" s="4">
        <f t="shared" si="46"/>
        <v>4.5595989818003335E-2</v>
      </c>
      <c r="K276" s="4">
        <f t="shared" si="41"/>
        <v>0.27347445442312096</v>
      </c>
      <c r="L276" s="4">
        <f t="shared" si="42"/>
        <v>9.8869288825237386E-5</v>
      </c>
      <c r="M276" s="4">
        <f t="shared" si="43"/>
        <v>5.1997864364656202E-3</v>
      </c>
      <c r="N276" s="4">
        <f t="shared" si="44"/>
        <v>0.2735733237119462</v>
      </c>
    </row>
    <row r="277" spans="1:14" x14ac:dyDescent="0.25">
      <c r="A277">
        <v>264</v>
      </c>
      <c r="B277" s="1">
        <f t="shared" si="38"/>
        <v>0.1488511244220681</v>
      </c>
      <c r="C277" s="1">
        <f t="shared" si="39"/>
        <v>7.997703397930958</v>
      </c>
      <c r="D277">
        <v>79</v>
      </c>
      <c r="H277" s="4">
        <f t="shared" si="40"/>
        <v>8.5812640777160887E-3</v>
      </c>
      <c r="I277" s="4">
        <f t="shared" si="45"/>
        <v>8.5766898570473606E-4</v>
      </c>
      <c r="J277" s="4">
        <f t="shared" si="46"/>
        <v>4.5752359114505717E-2</v>
      </c>
      <c r="K277" s="4">
        <f t="shared" si="41"/>
        <v>0.27442788607407037</v>
      </c>
      <c r="L277" s="4">
        <f t="shared" si="42"/>
        <v>9.643796247954978E-5</v>
      </c>
      <c r="M277" s="4">
        <f t="shared" si="43"/>
        <v>5.1443963980065599E-3</v>
      </c>
      <c r="N277" s="4">
        <f t="shared" si="44"/>
        <v>0.27452432403654992</v>
      </c>
    </row>
    <row r="278" spans="1:14" x14ac:dyDescent="0.25">
      <c r="A278">
        <v>265</v>
      </c>
      <c r="B278" s="1">
        <f t="shared" si="38"/>
        <v>0.14670602220836632</v>
      </c>
      <c r="C278" s="1">
        <f t="shared" si="39"/>
        <v>7.9981009691265257</v>
      </c>
      <c r="D278">
        <v>80</v>
      </c>
      <c r="H278" s="4">
        <f t="shared" si="40"/>
        <v>8.6075350914650572E-3</v>
      </c>
      <c r="I278" s="4">
        <f t="shared" si="45"/>
        <v>8.4800617038491592E-4</v>
      </c>
      <c r="J278" s="4">
        <f t="shared" si="46"/>
        <v>4.5894815801885765E-2</v>
      </c>
      <c r="K278" s="4">
        <f t="shared" si="41"/>
        <v>0.27529668569260252</v>
      </c>
      <c r="L278" s="4">
        <f t="shared" si="42"/>
        <v>9.3989506818930015E-5</v>
      </c>
      <c r="M278" s="4">
        <f t="shared" si="43"/>
        <v>5.0867024954600456E-3</v>
      </c>
      <c r="N278" s="4">
        <f t="shared" si="44"/>
        <v>0.27539067519942145</v>
      </c>
    </row>
    <row r="279" spans="1:14" x14ac:dyDescent="0.25">
      <c r="A279">
        <v>266</v>
      </c>
      <c r="B279" s="1">
        <f t="shared" si="38"/>
        <v>0.14455430813002887</v>
      </c>
      <c r="C279" s="1">
        <f t="shared" si="39"/>
        <v>7.9984610425743918</v>
      </c>
      <c r="D279">
        <v>81</v>
      </c>
      <c r="H279" s="4">
        <f t="shared" si="40"/>
        <v>8.6312256992366887E-3</v>
      </c>
      <c r="I279" s="4">
        <f t="shared" si="45"/>
        <v>8.3797788279497455E-4</v>
      </c>
      <c r="J279" s="4">
        <f t="shared" si="46"/>
        <v>4.6023312378275429E-2</v>
      </c>
      <c r="K279" s="4">
        <f t="shared" si="41"/>
        <v>0.27608053896273965</v>
      </c>
      <c r="L279" s="4">
        <f t="shared" si="42"/>
        <v>9.1527808171463351E-5</v>
      </c>
      <c r="M279" s="4">
        <f t="shared" si="43"/>
        <v>5.0267866588255871E-3</v>
      </c>
      <c r="N279" s="4">
        <f t="shared" si="44"/>
        <v>0.27617206677091111</v>
      </c>
    </row>
    <row r="280" spans="1:14" x14ac:dyDescent="0.25">
      <c r="A280">
        <v>267</v>
      </c>
      <c r="B280" s="1">
        <f t="shared" si="38"/>
        <v>0.14239663762000818</v>
      </c>
      <c r="C280" s="1">
        <f t="shared" si="39"/>
        <v>7.9987835085926964</v>
      </c>
      <c r="D280">
        <v>82</v>
      </c>
      <c r="H280" s="4">
        <f t="shared" si="40"/>
        <v>8.6523286846418301E-3</v>
      </c>
      <c r="I280" s="4">
        <f t="shared" si="45"/>
        <v>8.2759796633271568E-4</v>
      </c>
      <c r="J280" s="4">
        <f t="shared" si="46"/>
        <v>4.6137805968431068E-2</v>
      </c>
      <c r="K280" s="4">
        <f t="shared" si="41"/>
        <v>0.27677916196172087</v>
      </c>
      <c r="L280" s="4">
        <f t="shared" si="42"/>
        <v>8.9056685564152833E-5</v>
      </c>
      <c r="M280" s="4">
        <f t="shared" si="43"/>
        <v>4.9647323957158077E-3</v>
      </c>
      <c r="N280" s="4">
        <f t="shared" si="44"/>
        <v>0.276868218647285</v>
      </c>
    </row>
    <row r="281" spans="1:14" x14ac:dyDescent="0.25">
      <c r="A281">
        <v>268</v>
      </c>
      <c r="B281" s="1">
        <f t="shared" si="38"/>
        <v>0.14023366792564343</v>
      </c>
      <c r="C281" s="1">
        <f t="shared" si="39"/>
        <v>7.9990682689551651</v>
      </c>
      <c r="D281">
        <v>83</v>
      </c>
      <c r="H281" s="4">
        <f t="shared" si="40"/>
        <v>8.6708376195067105E-3</v>
      </c>
      <c r="I281" s="4">
        <f t="shared" si="45"/>
        <v>8.1688049524597062E-4</v>
      </c>
      <c r="J281" s="4">
        <f t="shared" si="46"/>
        <v>4.6238258341351431E-2</v>
      </c>
      <c r="K281" s="4">
        <f t="shared" si="41"/>
        <v>0.27739230130313586</v>
      </c>
      <c r="L281" s="4">
        <f t="shared" si="42"/>
        <v>8.6579884236091668E-5</v>
      </c>
      <c r="M281" s="4">
        <f t="shared" si="43"/>
        <v>4.9006246835676002E-3</v>
      </c>
      <c r="N281" s="4">
        <f t="shared" si="44"/>
        <v>0.27747888118737196</v>
      </c>
    </row>
    <row r="282" spans="1:14" x14ac:dyDescent="0.25">
      <c r="A282">
        <v>269</v>
      </c>
      <c r="B282" s="1">
        <f t="shared" si="38"/>
        <v>0.13806605790845669</v>
      </c>
      <c r="C282" s="1">
        <f t="shared" si="39"/>
        <v>7.9993152369210341</v>
      </c>
      <c r="D282">
        <v>84</v>
      </c>
      <c r="H282" s="4">
        <f t="shared" si="40"/>
        <v>8.6867468658308189E-3</v>
      </c>
      <c r="I282" s="4">
        <f t="shared" si="45"/>
        <v>8.0583975705031505E-4</v>
      </c>
      <c r="J282" s="4">
        <f t="shared" si="46"/>
        <v>4.6324635926009841E-2</v>
      </c>
      <c r="K282" s="4">
        <f t="shared" si="41"/>
        <v>0.27791973426497485</v>
      </c>
      <c r="L282" s="4">
        <f t="shared" si="42"/>
        <v>8.4101069418679911E-5</v>
      </c>
      <c r="M282" s="4">
        <f t="shared" si="43"/>
        <v>4.8345498603282978E-3</v>
      </c>
      <c r="N282" s="4">
        <f t="shared" si="44"/>
        <v>0.27800383533439355</v>
      </c>
    </row>
    <row r="283" spans="1:14" x14ac:dyDescent="0.25">
      <c r="A283">
        <v>270</v>
      </c>
      <c r="B283" s="1">
        <f t="shared" si="38"/>
        <v>0.13589446784345727</v>
      </c>
      <c r="C283" s="1">
        <f t="shared" si="39"/>
        <v>7.9995243372614686</v>
      </c>
      <c r="D283">
        <v>85</v>
      </c>
      <c r="H283" s="4">
        <f t="shared" si="40"/>
        <v>8.7000515775036424E-3</v>
      </c>
      <c r="I283" s="4">
        <f t="shared" si="45"/>
        <v>7.9449023474722222E-4</v>
      </c>
      <c r="J283" s="4">
        <f t="shared" si="46"/>
        <v>4.6396909825198063E-2</v>
      </c>
      <c r="K283" s="4">
        <f t="shared" si="41"/>
        <v>0.27836126890253304</v>
      </c>
      <c r="L283" s="4">
        <f t="shared" si="42"/>
        <v>8.162382039491227E-5</v>
      </c>
      <c r="M283" s="4">
        <f t="shared" si="43"/>
        <v>4.7665955137607191E-3</v>
      </c>
      <c r="N283" s="4">
        <f t="shared" si="44"/>
        <v>0.27844289272292794</v>
      </c>
    </row>
    <row r="284" spans="1:14" x14ac:dyDescent="0.25">
      <c r="A284">
        <v>271</v>
      </c>
      <c r="B284" s="1">
        <f t="shared" si="38"/>
        <v>0.13371955921801565</v>
      </c>
      <c r="C284" s="1">
        <f t="shared" si="39"/>
        <v>7.9996955062824782</v>
      </c>
      <c r="D284">
        <v>86</v>
      </c>
      <c r="H284" s="4">
        <f t="shared" si="40"/>
        <v>8.7107477017808188E-3</v>
      </c>
      <c r="I284" s="4">
        <f t="shared" si="45"/>
        <v>7.8284658886453213E-4</v>
      </c>
      <c r="J284" s="4">
        <f t="shared" si="46"/>
        <v>4.6455055827478837E-2</v>
      </c>
      <c r="K284" s="4">
        <f t="shared" si="41"/>
        <v>0.27871674414611192</v>
      </c>
      <c r="L284" s="4">
        <f t="shared" si="42"/>
        <v>7.9151624848937974E-5</v>
      </c>
      <c r="M284" s="4">
        <f t="shared" si="43"/>
        <v>4.6968503695124239E-3</v>
      </c>
      <c r="N284" s="4">
        <f t="shared" si="44"/>
        <v>0.27879589577096087</v>
      </c>
    </row>
    <row r="285" spans="1:14" x14ac:dyDescent="0.25">
      <c r="A285">
        <v>272</v>
      </c>
      <c r="B285" s="1">
        <f t="shared" si="38"/>
        <v>0.13154199453036799</v>
      </c>
      <c r="C285" s="1">
        <f t="shared" si="39"/>
        <v>7.9998286918443213</v>
      </c>
      <c r="D285">
        <v>87</v>
      </c>
      <c r="H285" s="4">
        <f t="shared" si="40"/>
        <v>8.7188319805191483E-3</v>
      </c>
      <c r="I285" s="4">
        <f t="shared" si="45"/>
        <v>7.7092363934120212E-4</v>
      </c>
      <c r="J285" s="4">
        <f t="shared" si="46"/>
        <v>4.6499054417239311E-2</v>
      </c>
      <c r="K285" s="4">
        <f t="shared" si="41"/>
        <v>0.2789860298834323</v>
      </c>
      <c r="L285" s="4">
        <f t="shared" si="42"/>
        <v>7.6687873516235005E-5</v>
      </c>
      <c r="M285" s="4">
        <f t="shared" si="43"/>
        <v>4.6254041780954451E-3</v>
      </c>
      <c r="N285" s="4">
        <f t="shared" si="44"/>
        <v>0.27906271775694852</v>
      </c>
    </row>
    <row r="286" spans="1:14" x14ac:dyDescent="0.25">
      <c r="A286">
        <v>273</v>
      </c>
      <c r="B286" s="1">
        <f t="shared" si="38"/>
        <v>0.12936243708781264</v>
      </c>
      <c r="C286" s="1">
        <f t="shared" si="39"/>
        <v>7.9999238533773873</v>
      </c>
      <c r="D286">
        <v>88</v>
      </c>
      <c r="H286" s="4">
        <f t="shared" si="40"/>
        <v>8.7243019511695774E-3</v>
      </c>
      <c r="I286" s="4">
        <f t="shared" si="45"/>
        <v>7.5873634727842768E-4</v>
      </c>
      <c r="J286" s="4">
        <f t="shared" si="46"/>
        <v>4.6528890782836049E-2</v>
      </c>
      <c r="K286" s="4">
        <f t="shared" si="41"/>
        <v>0.2791690270266759</v>
      </c>
      <c r="L286" s="4">
        <f t="shared" si="42"/>
        <v>7.4235855143871442E-5</v>
      </c>
      <c r="M286" s="4">
        <f t="shared" si="43"/>
        <v>4.5523476009239373E-3</v>
      </c>
      <c r="N286" s="4">
        <f t="shared" si="44"/>
        <v>0.27924326288181978</v>
      </c>
    </row>
    <row r="287" spans="1:14" x14ac:dyDescent="0.25">
      <c r="A287">
        <v>274</v>
      </c>
      <c r="B287" s="1">
        <f t="shared" si="38"/>
        <v>0.12718155080466045</v>
      </c>
      <c r="C287" s="1">
        <f t="shared" si="39"/>
        <v>7.9999809618945488</v>
      </c>
      <c r="D287">
        <v>89</v>
      </c>
      <c r="H287" s="4">
        <f t="shared" si="40"/>
        <v>8.7271559475256E-3</v>
      </c>
      <c r="I287" s="4">
        <f t="shared" si="45"/>
        <v>7.4629979657924415E-4</v>
      </c>
      <c r="J287" s="4">
        <f t="shared" si="46"/>
        <v>4.6544554822814652E-2</v>
      </c>
      <c r="K287" s="4">
        <f t="shared" si="41"/>
        <v>0.27926566756402627</v>
      </c>
      <c r="L287" s="4">
        <f t="shared" si="42"/>
        <v>7.1798751769426461E-5</v>
      </c>
      <c r="M287" s="4">
        <f t="shared" si="43"/>
        <v>4.4777720955574895E-3</v>
      </c>
      <c r="N287" s="4">
        <f t="shared" si="44"/>
        <v>0.2793374663157957</v>
      </c>
    </row>
    <row r="288" spans="1:14" x14ac:dyDescent="0.25">
      <c r="A288">
        <v>275</v>
      </c>
      <c r="B288" s="1">
        <f t="shared" si="38"/>
        <v>0.125</v>
      </c>
      <c r="C288" s="1">
        <f t="shared" si="39"/>
        <v>8</v>
      </c>
      <c r="D288">
        <v>90</v>
      </c>
      <c r="H288" s="4">
        <f t="shared" si="40"/>
        <v>8.7273931002325167E-3</v>
      </c>
      <c r="I288" s="4">
        <f t="shared" si="45"/>
        <v>7.3362917549950964E-4</v>
      </c>
      <c r="J288" s="4">
        <f t="shared" si="46"/>
        <v>4.6546041150230033E-2</v>
      </c>
      <c r="K288" s="4">
        <f t="shared" si="41"/>
        <v>0.27927591459584711</v>
      </c>
      <c r="L288" s="4">
        <f t="shared" si="42"/>
        <v>6.937963432630821E-5</v>
      </c>
      <c r="M288" s="4">
        <f t="shared" si="43"/>
        <v>4.4017698003029878E-3</v>
      </c>
      <c r="N288" s="4">
        <f t="shared" si="44"/>
        <v>0.2793452942301734</v>
      </c>
    </row>
    <row r="289" spans="1:14" x14ac:dyDescent="0.25">
      <c r="A289">
        <v>276</v>
      </c>
      <c r="B289" s="1">
        <v>0</v>
      </c>
      <c r="C289" s="1">
        <f>C2</f>
        <v>8</v>
      </c>
      <c r="H289" s="4">
        <f t="shared" si="40"/>
        <v>0.5</v>
      </c>
      <c r="I289" s="4">
        <f t="shared" si="45"/>
        <v>2.0833333333333332E-2</v>
      </c>
      <c r="J289" s="4">
        <f t="shared" si="46"/>
        <v>2.6666666666666665</v>
      </c>
      <c r="K289" s="4">
        <f t="shared" si="41"/>
        <v>16</v>
      </c>
      <c r="L289" s="4">
        <f t="shared" si="42"/>
        <v>1.3020833333333333E-3</v>
      </c>
      <c r="M289" s="4">
        <f t="shared" si="43"/>
        <v>0.125</v>
      </c>
      <c r="N289" s="4">
        <f t="shared" si="44"/>
        <v>16.001302083333332</v>
      </c>
    </row>
    <row r="290" spans="1:14" x14ac:dyDescent="0.25">
      <c r="A290">
        <v>277</v>
      </c>
      <c r="B290" s="1">
        <v>0</v>
      </c>
      <c r="C290" s="1">
        <v>0</v>
      </c>
      <c r="H290" s="4">
        <f t="shared" si="40"/>
        <v>0</v>
      </c>
      <c r="I290" s="4">
        <f t="shared" si="45"/>
        <v>0</v>
      </c>
      <c r="J290" s="4">
        <f t="shared" si="46"/>
        <v>0</v>
      </c>
      <c r="K290" s="4">
        <f t="shared" si="41"/>
        <v>0</v>
      </c>
      <c r="L290" s="4">
        <f t="shared" si="42"/>
        <v>0</v>
      </c>
      <c r="M290" s="4">
        <f t="shared" si="43"/>
        <v>0</v>
      </c>
      <c r="N290" s="4">
        <f t="shared" si="4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D841-492C-450C-BE93-A3582CF14115}">
  <dimension ref="A1:N281"/>
  <sheetViews>
    <sheetView workbookViewId="0">
      <selection activeCell="M3" sqref="M3"/>
    </sheetView>
  </sheetViews>
  <sheetFormatPr defaultRowHeight="15" x14ac:dyDescent="0.25"/>
  <cols>
    <col min="1" max="1" width="11.140625" bestFit="1" customWidth="1"/>
    <col min="10" max="10" width="15.42578125" bestFit="1" customWidth="1"/>
    <col min="13" max="13" width="11.7109375" bestFit="1" customWidth="1"/>
    <col min="14" max="14" width="9.28515625" bestFit="1" customWidth="1"/>
  </cols>
  <sheetData>
    <row r="1" spans="1:14" x14ac:dyDescent="0.25">
      <c r="A1" s="33" t="s">
        <v>50</v>
      </c>
      <c r="B1">
        <f>-1*'L - Geometric Axis'!Z16</f>
        <v>-15.269884449740966</v>
      </c>
      <c r="D1" t="s">
        <v>58</v>
      </c>
      <c r="E1" t="s">
        <v>52</v>
      </c>
      <c r="M1" t="s">
        <v>63</v>
      </c>
    </row>
    <row r="2" spans="1:14" x14ac:dyDescent="0.25">
      <c r="D2" t="s">
        <v>59</v>
      </c>
      <c r="E2">
        <f>COS(RADIANS(B1))</f>
        <v>0.96469598097869769</v>
      </c>
      <c r="F2">
        <f>SIN(RADIANS(B1))</f>
        <v>-0.26336602720082963</v>
      </c>
      <c r="M2" s="1" t="s">
        <v>11</v>
      </c>
      <c r="N2" s="1" t="s">
        <v>12</v>
      </c>
    </row>
    <row r="3" spans="1:14" x14ac:dyDescent="0.25">
      <c r="E3">
        <f>-1*F2</f>
        <v>0.26336602720082963</v>
      </c>
      <c r="F3">
        <f>E2</f>
        <v>0.96469598097869769</v>
      </c>
      <c r="H3" s="19">
        <f>SUM(H6:H281)</f>
        <v>21.560182009918144</v>
      </c>
      <c r="I3" s="19">
        <f>SUM(I6:I281)</f>
        <v>2.2930851047873451</v>
      </c>
      <c r="J3" s="19">
        <f>SUM(J6:J281)</f>
        <v>17.597472246510847</v>
      </c>
      <c r="M3" s="1">
        <f>'L - Geometric Axis'!C4/2</f>
        <v>0.125</v>
      </c>
      <c r="N3" s="1">
        <f>M3</f>
        <v>0.125</v>
      </c>
    </row>
    <row r="4" spans="1:14" ht="15.75" thickBot="1" x14ac:dyDescent="0.3">
      <c r="A4" t="s">
        <v>21</v>
      </c>
      <c r="B4" s="1" t="s">
        <v>11</v>
      </c>
      <c r="C4" s="1" t="s">
        <v>12</v>
      </c>
      <c r="E4" s="1" t="s">
        <v>53</v>
      </c>
      <c r="F4" s="1" t="s">
        <v>54</v>
      </c>
      <c r="H4" s="25" t="s">
        <v>55</v>
      </c>
      <c r="I4" s="25" t="s">
        <v>56</v>
      </c>
      <c r="J4" s="25" t="s">
        <v>57</v>
      </c>
    </row>
    <row r="5" spans="1:14" x14ac:dyDescent="0.25">
      <c r="A5">
        <f>'L - Geometric Axis'!A14</f>
        <v>1</v>
      </c>
      <c r="B5">
        <f>'L - Geometric Axis'!B14-'L - Geometric Axis'!$I$12</f>
        <v>-0.75817489151579698</v>
      </c>
      <c r="C5">
        <f>'L - Geometric Axis'!C14-'L - Geometric Axis'!$J$12</f>
        <v>-2.7490620102724668</v>
      </c>
      <c r="E5">
        <f t="array" ref="E5:F281">MMULT(B5:C281,E2:F3)</f>
        <v>-1.4554178108984352</v>
      </c>
      <c r="F5">
        <v>-2.4523315636691323</v>
      </c>
      <c r="H5" s="27"/>
      <c r="I5" s="27"/>
      <c r="J5" s="27"/>
      <c r="M5" s="1" t="s">
        <v>60</v>
      </c>
      <c r="N5" s="1" t="s">
        <v>61</v>
      </c>
    </row>
    <row r="6" spans="1:14" x14ac:dyDescent="0.25">
      <c r="A6">
        <f>'L - Geometric Axis'!A15</f>
        <v>2</v>
      </c>
      <c r="B6">
        <f>'L - Geometric Axis'!B15-'L - Geometric Axis'!$I$12</f>
        <v>3.2418251084842029</v>
      </c>
      <c r="C6">
        <f>'L - Geometric Axis'!C15-'L - Geometric Axis'!$J$12</f>
        <v>-2.7490620102724668</v>
      </c>
      <c r="E6">
        <v>2.4033661130163551</v>
      </c>
      <c r="F6">
        <v>-3.5057956724724511</v>
      </c>
      <c r="H6" s="30">
        <f>(((F5*F5)+(F5*F6)+(F6*F6))*((E5*F6)-(E6*F5)))/12</f>
        <v>24.651669976380703</v>
      </c>
      <c r="I6" s="30">
        <f>(((E5*E5)+(E5*E6)+(E6*E6))*((E5*F6)-(E6*F5)))/12</f>
        <v>4.0287575515478222</v>
      </c>
      <c r="J6">
        <f>((F6-F5)*(((12*E6+3*E5)*POWER(F6,3))+((9*E6+6*E5)*F5*POWER(F6,2))+((((6*E6+9*E5)*POWER(F5,2))+(4*POWER(E6,3))+(3*E5*POWER(E6,2))+(2*POWER(E5,2)*E6)+POWER(E5,3))*F6)+((3*E6+12*E5)*POWER(F5,3))+((POWER(E6,3)+(2*E5*POWER(E6,2))+(3*POWER(E5,2)*E6)+(4*POWER(E5,3)))*F5)))/60</f>
        <v>25.477765104085734</v>
      </c>
      <c r="M6">
        <f>M3-'L - Geometric Axis'!I12</f>
        <v>-0.63317489151579698</v>
      </c>
      <c r="N6">
        <f>N3-'L - Geometric Axis'!J12</f>
        <v>-2.6240620102724668</v>
      </c>
    </row>
    <row r="7" spans="1:14" x14ac:dyDescent="0.25">
      <c r="A7">
        <f>'L - Geometric Axis'!A16</f>
        <v>3</v>
      </c>
      <c r="B7">
        <f>'L - Geometric Axis'!B16-'L - Geometric Axis'!$I$12</f>
        <v>3.2418251084842029</v>
      </c>
      <c r="C7">
        <f>'L - Geometric Axis'!C16-'L - Geometric Axis'!$J$12</f>
        <v>-2.6240620102724668</v>
      </c>
      <c r="E7">
        <v>2.436286866416459</v>
      </c>
      <c r="F7">
        <v>-3.385208674850114</v>
      </c>
      <c r="H7" s="30">
        <f t="shared" ref="H7:H70" si="0">(((F6*F6)+(F6*F7)+(F7*F7))*((E6*F7)-(E7*F6)))/12</f>
        <v>1.2027877259844355</v>
      </c>
      <c r="I7" s="30">
        <f t="shared" ref="I7:I70" si="1">(((E6*E6)+(E6*E7)+(E7*E7))*((E6*F7)-(E7*F6)))/12</f>
        <v>0.59321859361591422</v>
      </c>
      <c r="J7">
        <f t="shared" ref="J7:J70" si="2">((F7-F6)*(((12*E7+3*E6)*POWER(F7,3))+((9*E7+6*E6)*F6*POWER(F7,2))+((((6*E7+9*E6)*POWER(F6,2))+(4*POWER(E7,3))+(3*E6*POWER(E7,2))+(2*POWER(E6,2)*E7)+POWER(E6,3))*F7)+((3*E7+12*E6)*POWER(F6,3))+((POWER(E7,3)+(2*E6*POWER(E7,2))+(3*POWER(E6,2)*E7)+(4*POWER(E6,3)))*F6)))/60</f>
        <v>-13.900023366338182</v>
      </c>
    </row>
    <row r="8" spans="1:14" x14ac:dyDescent="0.25">
      <c r="A8">
        <f>'L - Geometric Axis'!A17</f>
        <v>4</v>
      </c>
      <c r="B8">
        <f>'L - Geometric Axis'!B17-'L - Geometric Axis'!$I$12</f>
        <v>3.2418060703787517</v>
      </c>
      <c r="C8">
        <f>'L - Geometric Axis'!C17-'L - Geometric Axis'!$J$12</f>
        <v>-2.6218804594678065</v>
      </c>
      <c r="E8">
        <v>2.4368430468012048</v>
      </c>
      <c r="F8">
        <v>-3.3830991275663593</v>
      </c>
      <c r="H8" s="30">
        <f t="shared" si="0"/>
        <v>2.0105573166843981E-2</v>
      </c>
      <c r="I8" s="30">
        <f t="shared" si="1"/>
        <v>1.0422507668032521E-2</v>
      </c>
      <c r="J8">
        <f t="shared" si="2"/>
        <v>-0.23363623252461668</v>
      </c>
      <c r="M8" s="1" t="s">
        <v>53</v>
      </c>
      <c r="N8" s="1" t="s">
        <v>54</v>
      </c>
    </row>
    <row r="9" spans="1:14" x14ac:dyDescent="0.25">
      <c r="A9">
        <f>'L - Geometric Axis'!A18</f>
        <v>5</v>
      </c>
      <c r="B9">
        <f>'L - Geometric Axis'!B18-'L - Geometric Axis'!$I$12</f>
        <v>3.2417489618615898</v>
      </c>
      <c r="C9">
        <f>'L - Geometric Axis'!C18-'L - Geometric Axis'!$J$12</f>
        <v>-2.6196995731846542</v>
      </c>
      <c r="E9">
        <v>2.4373623258003896</v>
      </c>
      <c r="F9">
        <v>-3.3809801948907463</v>
      </c>
      <c r="H9" s="30">
        <f t="shared" si="0"/>
        <v>1.9788870191534916E-2</v>
      </c>
      <c r="I9" s="30">
        <f t="shared" si="1"/>
        <v>1.0275696092273421E-2</v>
      </c>
      <c r="J9">
        <f t="shared" si="2"/>
        <v>-0.23434624151283931</v>
      </c>
      <c r="M9">
        <f t="array" ref="M9:N9">MMULT(M6:N6,E2:F3)</f>
        <v>-1.3019100598759943</v>
      </c>
      <c r="N9">
        <v>-2.3646653194468992</v>
      </c>
    </row>
    <row r="10" spans="1:14" x14ac:dyDescent="0.25">
      <c r="A10">
        <f>'L - Geometric Axis'!A19</f>
        <v>6</v>
      </c>
      <c r="B10">
        <f>'L - Geometric Axis'!B19-'L - Geometric Axis'!$I$12</f>
        <v>3.2416538003285247</v>
      </c>
      <c r="C10">
        <f>'L - Geometric Axis'!C19-'L - Geometric Axis'!$J$12</f>
        <v>-2.617520015742099</v>
      </c>
      <c r="E10">
        <v>2.4378445452366</v>
      </c>
      <c r="F10">
        <v>-3.3788525222706953</v>
      </c>
      <c r="H10" s="30">
        <f t="shared" si="0"/>
        <v>1.9467024305030733E-2</v>
      </c>
      <c r="I10" s="30">
        <f t="shared" si="1"/>
        <v>1.0125436597503109E-2</v>
      </c>
      <c r="J10">
        <f t="shared" si="2"/>
        <v>-0.23497601182789427</v>
      </c>
    </row>
    <row r="11" spans="1:14" x14ac:dyDescent="0.25">
      <c r="A11">
        <f>'L - Geometric Axis'!A20</f>
        <v>7</v>
      </c>
      <c r="B11">
        <f>'L - Geometric Axis'!B20-'L - Geometric Axis'!$I$12</f>
        <v>3.2415206147666811</v>
      </c>
      <c r="C11">
        <f>'L - Geometric Axis'!C20-'L - Geometric Axis'!$J$12</f>
        <v>-2.6153424510544512</v>
      </c>
      <c r="E11">
        <v>2.4382895582211233</v>
      </c>
      <c r="F11">
        <v>-3.3767167578158972</v>
      </c>
      <c r="H11" s="30">
        <f t="shared" si="0"/>
        <v>1.9140159273542231E-2</v>
      </c>
      <c r="I11" s="30">
        <f t="shared" si="1"/>
        <v>9.9717851340420643E-3</v>
      </c>
      <c r="J11">
        <f t="shared" si="2"/>
        <v>-0.23552560808404716</v>
      </c>
      <c r="L11" t="s">
        <v>62</v>
      </c>
      <c r="M11" s="40">
        <f>((1/'L - Geometric Axis'!W16)*J3)-(2*N9)</f>
        <v>5.5455330363696467</v>
      </c>
    </row>
    <row r="12" spans="1:14" x14ac:dyDescent="0.25">
      <c r="A12">
        <f>'L - Geometric Axis'!A21</f>
        <v>8</v>
      </c>
      <c r="B12">
        <f>'L - Geometric Axis'!B21-'L - Geometric Axis'!$I$12</f>
        <v>3.2413494457456711</v>
      </c>
      <c r="C12">
        <f>'L - Geometric Axis'!C21-'L - Geometric Axis'!$J$12</f>
        <v>-2.6131675424290095</v>
      </c>
      <c r="E12">
        <v>2.4386972291986946</v>
      </c>
      <c r="F12">
        <v>-3.3745735521008946</v>
      </c>
      <c r="H12" s="30">
        <f t="shared" si="0"/>
        <v>1.8808399820707519E-2</v>
      </c>
      <c r="I12" s="30">
        <f t="shared" si="1"/>
        <v>9.8147993626178445E-3</v>
      </c>
      <c r="J12">
        <f t="shared" si="2"/>
        <v>-0.23599513294106123</v>
      </c>
    </row>
    <row r="13" spans="1:14" x14ac:dyDescent="0.25">
      <c r="A13">
        <f>'L - Geometric Axis'!A22</f>
        <v>9</v>
      </c>
      <c r="B13">
        <f>'L - Geometric Axis'!B22-'L - Geometric Axis'!$I$12</f>
        <v>3.241140345405237</v>
      </c>
      <c r="C13">
        <f>'L - Geometric Axis'!C22-'L - Geometric Axis'!$J$12</f>
        <v>-2.6109959523640103</v>
      </c>
      <c r="E13">
        <v>2.4390674339887841</v>
      </c>
      <c r="F13">
        <v>-3.37242355796691</v>
      </c>
      <c r="H13" s="30">
        <f t="shared" si="0"/>
        <v>1.847187155942135E-2</v>
      </c>
      <c r="I13" s="30">
        <f t="shared" si="1"/>
        <v>9.6545386230035019E-3</v>
      </c>
      <c r="J13">
        <f t="shared" si="2"/>
        <v>-0.23638472667287005</v>
      </c>
    </row>
    <row r="14" spans="1:14" x14ac:dyDescent="0.25">
      <c r="A14">
        <f>'L - Geometric Axis'!A23</f>
        <v>10</v>
      </c>
      <c r="B14">
        <f>'L - Geometric Axis'!B23-'L - Geometric Axis'!$I$12</f>
        <v>3.240893377439368</v>
      </c>
      <c r="C14">
        <f>'L - Geometric Axis'!C23-'L - Geometric Axis'!$J$12</f>
        <v>-2.6088283423468233</v>
      </c>
      <c r="E14">
        <v>2.4394000598234271</v>
      </c>
      <c r="F14">
        <v>-3.3702674303229836</v>
      </c>
      <c r="H14" s="30">
        <f t="shared" si="0"/>
        <v>1.8130700924343338E-2</v>
      </c>
      <c r="I14" s="30">
        <f t="shared" si="1"/>
        <v>9.4910639013231109E-3</v>
      </c>
      <c r="J14">
        <f t="shared" si="2"/>
        <v>-0.23669456670769673</v>
      </c>
    </row>
    <row r="15" spans="1:14" x14ac:dyDescent="0.25">
      <c r="A15">
        <f>'L - Geometric Axis'!A24</f>
        <v>11</v>
      </c>
      <c r="B15">
        <f>'L - Geometric Axis'!B24-'L - Geometric Axis'!$I$12</f>
        <v>3.2406086170768993</v>
      </c>
      <c r="C15">
        <f>'L - Geometric Axis'!C24-'L - Geometric Axis'!$J$12</f>
        <v>-2.6066653726524587</v>
      </c>
      <c r="E15">
        <v>2.439695005381572</v>
      </c>
      <c r="F15">
        <v>-3.3681058259464836</v>
      </c>
      <c r="H15" s="30">
        <f t="shared" si="0"/>
        <v>1.7785015104847469E-2</v>
      </c>
      <c r="I15" s="30">
        <f t="shared" si="1"/>
        <v>9.3244377959016307E-3</v>
      </c>
      <c r="J15">
        <f t="shared" si="2"/>
        <v>-0.23692486714079236</v>
      </c>
    </row>
    <row r="16" spans="1:14" x14ac:dyDescent="0.25">
      <c r="A16">
        <f>'L - Geometric Axis'!A25</f>
        <v>12</v>
      </c>
      <c r="B16">
        <f>'L - Geometric Axis'!B25-'L - Geometric Axis'!$I$12</f>
        <v>3.2402861510585952</v>
      </c>
      <c r="C16">
        <f>'L - Geometric Axis'!C25-'L - Geometric Axis'!$J$12</f>
        <v>-2.6045077021424379</v>
      </c>
      <c r="E16">
        <v>2.4399521808199447</v>
      </c>
      <c r="F16">
        <v>-3.3659394032830425</v>
      </c>
      <c r="H16" s="30">
        <f t="shared" si="0"/>
        <v>1.743494197883122E-2</v>
      </c>
      <c r="I16" s="30">
        <f t="shared" si="1"/>
        <v>9.1547244818810866E-3</v>
      </c>
      <c r="J16">
        <f t="shared" si="2"/>
        <v>-0.23707587822132778</v>
      </c>
    </row>
    <row r="17" spans="1:10" x14ac:dyDescent="0.25">
      <c r="A17">
        <f>'L - Geometric Axis'!A26</f>
        <v>13</v>
      </c>
      <c r="B17">
        <f>'L - Geometric Axis'!B26-'L - Geometric Axis'!$I$12</f>
        <v>3.239926077610729</v>
      </c>
      <c r="C17">
        <f>'L - Geometric Axis'!C26-'L - Geometric Axis'!$J$12</f>
        <v>-2.6023559880641005</v>
      </c>
      <c r="E17">
        <v>2.4401715078004145</v>
      </c>
      <c r="F17">
        <v>-3.3637688222459898</v>
      </c>
      <c r="H17" s="30">
        <f t="shared" si="0"/>
        <v>1.7080610046992652E-2</v>
      </c>
      <c r="I17" s="30">
        <f t="shared" si="1"/>
        <v>8.9819896744040961E-3</v>
      </c>
      <c r="J17">
        <f t="shared" si="2"/>
        <v>-0.23714788581300167</v>
      </c>
    </row>
    <row r="18" spans="1:10" x14ac:dyDescent="0.25">
      <c r="A18">
        <f>'L - Geometric Axis'!A27</f>
        <v>14</v>
      </c>
      <c r="B18">
        <f>'L - Geometric Axis'!B27-'L - Geometric Axis'!$I$12</f>
        <v>3.2395285064151609</v>
      </c>
      <c r="C18">
        <f>'L - Geometric Axis'!C27-'L - Geometric Axis'!$J$12</f>
        <v>-2.6002108858503985</v>
      </c>
      <c r="E18">
        <v>2.4403529195138596</v>
      </c>
      <c r="F18">
        <v>-3.3615947440153366</v>
      </c>
      <c r="H18" s="30">
        <f t="shared" si="0"/>
        <v>1.6722148368075722E-2</v>
      </c>
      <c r="I18" s="30">
        <f t="shared" si="1"/>
        <v>8.8063005906349242E-3</v>
      </c>
      <c r="J18">
        <f t="shared" si="2"/>
        <v>-0.23714121083038914</v>
      </c>
    </row>
    <row r="19" spans="1:10" x14ac:dyDescent="0.25">
      <c r="A19">
        <f>'L - Geometric Axis'!A28</f>
        <v>15</v>
      </c>
      <c r="B19">
        <f>'L - Geometric Axis'!B28-'L - Geometric Axis'!$I$12</f>
        <v>3.2390935585759286</v>
      </c>
      <c r="C19">
        <f>'L - Geometric Axis'!C28-'L - Geometric Axis'!$J$12</f>
        <v>-2.5980730489202468</v>
      </c>
      <c r="E19">
        <v>2.4404963607005143</v>
      </c>
      <c r="F19">
        <v>-3.3594178308363736</v>
      </c>
      <c r="H19" s="30">
        <f t="shared" si="0"/>
        <v>1.6359686494749965E-2</v>
      </c>
      <c r="I19" s="30">
        <f t="shared" si="1"/>
        <v>8.6277259104537169E-3</v>
      </c>
      <c r="J19">
        <f t="shared" si="2"/>
        <v>-0.23705620865190039</v>
      </c>
    </row>
    <row r="20" spans="1:10" x14ac:dyDescent="0.25">
      <c r="A20">
        <f>'L - Geometric Axis'!A29</f>
        <v>16</v>
      </c>
      <c r="B20">
        <f>'L - Geometric Axis'!B29-'L - Geometric Axis'!$I$12</f>
        <v>3.2386213665823571</v>
      </c>
      <c r="C20">
        <f>'L - Geometric Axis'!C29-'L - Geometric Axis'!$J$12</f>
        <v>-2.5959431284794836</v>
      </c>
      <c r="E20">
        <v>2.4406017876668029</v>
      </c>
      <c r="F20">
        <v>-3.3572387458179418</v>
      </c>
      <c r="H20" s="30">
        <f t="shared" si="0"/>
        <v>1.5993354410454155E-2</v>
      </c>
      <c r="I20" s="30">
        <f t="shared" si="1"/>
        <v>8.4463357360098652E-3</v>
      </c>
      <c r="J20">
        <f t="shared" si="2"/>
        <v>-0.2368932685100941</v>
      </c>
    </row>
    <row r="21" spans="1:10" x14ac:dyDescent="0.25">
      <c r="A21">
        <f>'L - Geometric Axis'!A30</f>
        <v>17</v>
      </c>
      <c r="B21">
        <f>'L - Geometric Axis'!B30-'L - Geometric Axis'!$I$12</f>
        <v>3.2381120742687024</v>
      </c>
      <c r="C21">
        <f>'L - Geometric Axis'!C30-'L - Geometric Axis'!$J$12</f>
        <v>-2.5938217733225084</v>
      </c>
      <c r="E21">
        <v>2.4406691682986517</v>
      </c>
      <c r="F21">
        <v>-3.3550581527304484</v>
      </c>
      <c r="H21" s="30">
        <f t="shared" si="0"/>
        <v>1.562328246711364E-2</v>
      </c>
      <c r="I21" s="30">
        <f t="shared" si="1"/>
        <v>8.2622015501025835E-3</v>
      </c>
      <c r="J21">
        <f t="shared" si="2"/>
        <v>-0.23665281285934192</v>
      </c>
    </row>
    <row r="22" spans="1:10" x14ac:dyDescent="0.25">
      <c r="A22">
        <f>'L - Geometric Axis'!A31</f>
        <v>18</v>
      </c>
      <c r="B22">
        <f>'L - Geometric Axis'!B31-'L - Geometric Axis'!$I$12</f>
        <v>3.2375658367703366</v>
      </c>
      <c r="C22">
        <f>'L - Geometric Axis'!C31-'L - Geometric Axis'!$J$12</f>
        <v>-2.5917096296346518</v>
      </c>
      <c r="E22">
        <v>2.4406984820712663</v>
      </c>
      <c r="F22">
        <v>-3.3528767158036712</v>
      </c>
      <c r="H22" s="30">
        <f t="shared" si="0"/>
        <v>1.5249601323695476E-2</v>
      </c>
      <c r="I22" s="30">
        <f t="shared" si="1"/>
        <v>8.075396173386996E-3</v>
      </c>
      <c r="J22">
        <f t="shared" si="2"/>
        <v>-0.23633529672461756</v>
      </c>
    </row>
    <row r="23" spans="1:10" x14ac:dyDescent="0.25">
      <c r="A23">
        <f>'L - Geometric Axis'!A32</f>
        <v>19</v>
      </c>
      <c r="B23">
        <f>'L - Geometric Axis'!B32-'L - Geometric Axis'!$I$12</f>
        <v>3.2369828204764928</v>
      </c>
      <c r="C23">
        <f>'L - Geometric Axis'!C32-'L - Geometric Axis'!$J$12</f>
        <v>-2.5896073407953417</v>
      </c>
      <c r="E23">
        <v>2.4406897200553876</v>
      </c>
      <c r="F23">
        <v>-3.3506950995244291</v>
      </c>
      <c r="H23" s="30">
        <f t="shared" si="0"/>
        <v>1.4872441885923751E-2</v>
      </c>
      <c r="I23" s="30">
        <f t="shared" si="1"/>
        <v>7.8859937205959258E-3</v>
      </c>
      <c r="J23">
        <f t="shared" si="2"/>
        <v>-0.23594120702911234</v>
      </c>
    </row>
    <row r="24" spans="1:10" x14ac:dyDescent="0.25">
      <c r="A24">
        <f>'L - Geometric Axis'!A33</f>
        <v>20</v>
      </c>
      <c r="B24">
        <f>'L - Geometric Axis'!B33-'L - Geometric Axis'!$I$12</f>
        <v>3.2363632029795824</v>
      </c>
      <c r="C24">
        <f>'L - Geometric Axis'!C33-'L - Geometric Axis'!$J$12</f>
        <v>-2.5875155471821247</v>
      </c>
      <c r="E24">
        <v>2.4406428849200115</v>
      </c>
      <c r="F24">
        <v>-3.3485139684341765</v>
      </c>
      <c r="H24" s="30">
        <f t="shared" si="0"/>
        <v>1.4491935246844808E-2</v>
      </c>
      <c r="I24" s="30">
        <f t="shared" si="1"/>
        <v>7.6940695556354652E-3</v>
      </c>
      <c r="J24">
        <f t="shared" si="2"/>
        <v>-0.23547106190361292</v>
      </c>
    </row>
    <row r="25" spans="1:10" x14ac:dyDescent="0.25">
      <c r="A25">
        <f>'L - Geometric Axis'!A34</f>
        <v>21</v>
      </c>
      <c r="B25">
        <f>'L - Geometric Axis'!B34-'L - Geometric Axis'!$I$12</f>
        <v>3.2357071730210971</v>
      </c>
      <c r="C25">
        <f>'L - Geometric Axis'!C34-'L - Geometric Axis'!$J$12</f>
        <v>-2.5854348859755985</v>
      </c>
      <c r="E25">
        <v>2.4405579909315724</v>
      </c>
      <c r="F25">
        <v>-3.3463339869265711</v>
      </c>
      <c r="H25" s="30">
        <f t="shared" si="0"/>
        <v>1.410821262856077E-2</v>
      </c>
      <c r="I25" s="30">
        <f t="shared" si="1"/>
        <v>7.4997002457469174E-3</v>
      </c>
      <c r="J25">
        <f t="shared" si="2"/>
        <v>-0.23492540997964878</v>
      </c>
    </row>
    <row r="26" spans="1:10" x14ac:dyDescent="0.25">
      <c r="A26">
        <f>'L - Geometric Axis'!A35</f>
        <v>22</v>
      </c>
      <c r="B26">
        <f>'L - Geometric Axis'!B35-'L - Geometric Axis'!$I$12</f>
        <v>3.2350149304341174</v>
      </c>
      <c r="C26">
        <f>'L - Geometric Axis'!C35-'L - Geometric Axis'!$J$12</f>
        <v>-2.5833659909653224</v>
      </c>
      <c r="E26">
        <v>2.4404350639496029</v>
      </c>
      <c r="F26">
        <v>-3.3441558190450991</v>
      </c>
      <c r="H26" s="30">
        <f t="shared" si="0"/>
        <v>1.3721405325007653E-2</v>
      </c>
      <c r="I26" s="30">
        <f t="shared" si="1"/>
        <v>7.302963514696008E-3</v>
      </c>
      <c r="J26">
        <f t="shared" si="2"/>
        <v>-0.23430482966392555</v>
      </c>
    </row>
    <row r="27" spans="1:10" x14ac:dyDescent="0.25">
      <c r="A27">
        <f>'L - Geometric Axis'!A36</f>
        <v>23</v>
      </c>
      <c r="B27">
        <f>'L - Geometric Axis'!B36-'L - Geometric Axis'!$I$12</f>
        <v>3.2342866860824415</v>
      </c>
      <c r="C27">
        <f>'L - Geometric Axis'!C36-'L - Geometric Axis'!$J$12</f>
        <v>-2.5813094923567581</v>
      </c>
      <c r="E27">
        <v>2.4402741414188527</v>
      </c>
      <c r="F27">
        <v>-3.3419801282807962</v>
      </c>
      <c r="H27" s="30">
        <f t="shared" si="0"/>
        <v>1.3331644645882179E-2</v>
      </c>
      <c r="I27" s="30">
        <f t="shared" si="1"/>
        <v>7.1039381950730807E-3</v>
      </c>
      <c r="J27">
        <f t="shared" si="2"/>
        <v>-0.2336099283996233</v>
      </c>
    </row>
    <row r="28" spans="1:10" x14ac:dyDescent="0.25">
      <c r="A28">
        <f>'L - Geometric Axis'!A37</f>
        <v>24</v>
      </c>
      <c r="B28">
        <f>'L - Geometric Axis'!B37-'L - Geometric Axis'!$I$12</f>
        <v>3.2335226617963531</v>
      </c>
      <c r="C28">
        <f>'L - Geometric Axis'!C37-'L - Geometric Axis'!$J$12</f>
        <v>-2.5792660165793042</v>
      </c>
      <c r="E28">
        <v>2.4400752723578818</v>
      </c>
      <c r="F28">
        <v>-3.3398075773701472</v>
      </c>
      <c r="H28" s="30">
        <f t="shared" si="0"/>
        <v>1.293906186166535E-2</v>
      </c>
      <c r="I28" s="30">
        <f t="shared" si="1"/>
        <v>6.9027041797068691E-3</v>
      </c>
      <c r="J28">
        <f t="shared" si="2"/>
        <v>-0.2328413419114182</v>
      </c>
    </row>
    <row r="29" spans="1:10" x14ac:dyDescent="0.25">
      <c r="A29">
        <f>'L - Geometric Axis'!A38</f>
        <v>25</v>
      </c>
      <c r="B29">
        <f>'L - Geometric Axis'!B38-'L - Geometric Axis'!$I$12</f>
        <v>3.2327230903050514</v>
      </c>
      <c r="C29">
        <f>'L - Geometric Axis'!C38-'L - Geometric Axis'!$J$12</f>
        <v>-2.5772361860954778</v>
      </c>
      <c r="E29">
        <v>2.4398385173441346</v>
      </c>
      <c r="F29">
        <v>-3.3376388280932043</v>
      </c>
      <c r="H29" s="30">
        <f t="shared" si="0"/>
        <v>1.2543788150060556E-2</v>
      </c>
      <c r="I29" s="30">
        <f t="shared" si="1"/>
        <v>6.6993423723939217E-3</v>
      </c>
      <c r="J29">
        <f t="shared" si="2"/>
        <v>-0.23199973343936847</v>
      </c>
    </row>
    <row r="30" spans="1:10" x14ac:dyDescent="0.25">
      <c r="A30">
        <f>'L - Geometric Axis'!A39</f>
        <v>26</v>
      </c>
      <c r="B30">
        <f>'L - Geometric Axis'!B39-'L - Geometric Axis'!$I$12</f>
        <v>3.2318882151657577</v>
      </c>
      <c r="C30">
        <f>'L - Geometric Axis'!C39-'L - Geometric Axis'!$J$12</f>
        <v>-2.5752206192113074</v>
      </c>
      <c r="E30">
        <v>2.4395639484954805</v>
      </c>
      <c r="F30">
        <v>-3.3354745410720072</v>
      </c>
      <c r="H30" s="30">
        <f t="shared" si="0"/>
        <v>1.2145954543259634E-2</v>
      </c>
      <c r="I30" s="30">
        <f t="shared" si="1"/>
        <v>6.4939346376651089E-3</v>
      </c>
      <c r="J30">
        <f t="shared" si="2"/>
        <v>-0.23108579295839993</v>
      </c>
    </row>
    <row r="31" spans="1:10" x14ac:dyDescent="0.25">
      <c r="A31">
        <f>'L - Geometric Axis'!A40</f>
        <v>27</v>
      </c>
      <c r="B31">
        <f>'L - Geometric Axis'!B40-'L - Geometric Axis'!$I$12</f>
        <v>3.2310182906895282</v>
      </c>
      <c r="C31">
        <f>'L - Geometric Axis'!C40-'L - Geometric Axis'!$J$12</f>
        <v>-2.5732199298879919</v>
      </c>
      <c r="E31">
        <v>2.4392516494482512</v>
      </c>
      <c r="F31">
        <v>-3.3333153755693488</v>
      </c>
      <c r="H31" s="30">
        <f t="shared" si="0"/>
        <v>1.1745691876891166E-2</v>
      </c>
      <c r="I31" s="30">
        <f t="shared" si="1"/>
        <v>6.2865637500811146E-3</v>
      </c>
      <c r="J31">
        <f t="shared" si="2"/>
        <v>-0.23010023638870897</v>
      </c>
    </row>
    <row r="32" spans="1:10" x14ac:dyDescent="0.25">
      <c r="A32">
        <f>'L - Geometric Axis'!A41</f>
        <v>28</v>
      </c>
      <c r="B32">
        <f>'L - Geometric Axis'!B41-'L - Geometric Axis'!$I$12</f>
        <v>3.2301135818637841</v>
      </c>
      <c r="C32">
        <f>'L - Geometric Axis'!C41-'L - Geometric Axis'!$J$12</f>
        <v>-2.5712347275548795</v>
      </c>
      <c r="E32">
        <v>2.4389017153317623</v>
      </c>
      <c r="F32">
        <v>-3.3311619892879554</v>
      </c>
      <c r="H32" s="30">
        <f t="shared" si="0"/>
        <v>1.134313073994647E-2</v>
      </c>
      <c r="I32" s="30">
        <f t="shared" si="1"/>
        <v>6.0773133427191907E-3</v>
      </c>
      <c r="J32">
        <f t="shared" si="2"/>
        <v>-0.22904380479525002</v>
      </c>
    </row>
    <row r="33" spans="1:10" x14ac:dyDescent="0.25">
      <c r="A33">
        <f>'L - Geometric Axis'!A42</f>
        <v>29</v>
      </c>
      <c r="B33">
        <f>'L - Geometric Axis'!B42-'L - Geometric Axis'!$I$12</f>
        <v>3.2291743642715987</v>
      </c>
      <c r="C33">
        <f>'L - Geometric Axis'!C42-'L - Geometric Axis'!$J$12</f>
        <v>-2.5692656169238322</v>
      </c>
      <c r="E33">
        <v>2.438514252739334</v>
      </c>
      <c r="F33">
        <v>-3.3290150381701507</v>
      </c>
      <c r="H33" s="30">
        <f t="shared" si="0"/>
        <v>1.0938401426047982E-2</v>
      </c>
      <c r="I33" s="30">
        <f t="shared" si="1"/>
        <v>5.8662678550853121E-3</v>
      </c>
      <c r="J33">
        <f t="shared" si="2"/>
        <v>-0.22791726357767261</v>
      </c>
    </row>
    <row r="34" spans="1:10" x14ac:dyDescent="0.25">
      <c r="A34">
        <f>'L - Geometric Axis'!A43</f>
        <v>30</v>
      </c>
      <c r="B34">
        <f>'L - Geometric Axis'!B43-'L - Geometric Axis'!$I$12</f>
        <v>3.2282009240077487</v>
      </c>
      <c r="C34">
        <f>'L - Geometric Axis'!C43-'L - Geometric Axis'!$J$12</f>
        <v>-2.5673131978050234</v>
      </c>
      <c r="E34">
        <v>2.4380893796958265</v>
      </c>
      <c r="F34">
        <v>-3.3268751761980426</v>
      </c>
      <c r="H34" s="30">
        <f t="shared" si="0"/>
        <v>1.0531633886227321E-2</v>
      </c>
      <c r="I34" s="30">
        <f t="shared" si="1"/>
        <v>5.6535124805831638E-3</v>
      </c>
      <c r="J34">
        <f t="shared" si="2"/>
        <v>-0.22672140165455462</v>
      </c>
    </row>
    <row r="35" spans="1:10" x14ac:dyDescent="0.25">
      <c r="A35">
        <f>'L - Geometric Axis'!A44</f>
        <v>31</v>
      </c>
      <c r="B35">
        <f>'L - Geometric Axis'!B44-'L - Geometric Axis'!$I$12</f>
        <v>3.2271935575915687</v>
      </c>
      <c r="C35">
        <f>'L - Geometric Axis'!C44-'L - Geometric Axis'!$J$12</f>
        <v>-2.5653780649242304</v>
      </c>
      <c r="E35">
        <v>2.4376272256216849</v>
      </c>
      <c r="F35">
        <v>-3.3247430551943169</v>
      </c>
      <c r="H35" s="30">
        <f t="shared" si="0"/>
        <v>1.0122957682777487E-2</v>
      </c>
      <c r="I35" s="30">
        <f t="shared" si="1"/>
        <v>5.4391331133496826E-3</v>
      </c>
      <c r="J35">
        <f t="shared" si="2"/>
        <v>-0.22545703063868666</v>
      </c>
    </row>
    <row r="36" spans="1:10" x14ac:dyDescent="0.25">
      <c r="A36">
        <f>'L - Geometric Axis'!A45</f>
        <v>32</v>
      </c>
      <c r="B36">
        <f>'L - Geometric Axis'!B45-'L - Geometric Axis'!$I$12</f>
        <v>3.2261525718766273</v>
      </c>
      <c r="C36">
        <f>'L - Geometric Axis'!C45-'L - Geometric Axis'!$J$12</f>
        <v>-2.5634608077416745</v>
      </c>
      <c r="E36">
        <v>2.4371279312935168</v>
      </c>
      <c r="F36">
        <v>-3.3226193246236857</v>
      </c>
      <c r="H36" s="30">
        <f t="shared" si="0"/>
        <v>9.7125019445852955E-3</v>
      </c>
      <c r="I36" s="30">
        <f t="shared" si="1"/>
        <v>5.2232162947191156E-3</v>
      </c>
      <c r="J36">
        <f t="shared" si="2"/>
        <v>-0.22412498400780875</v>
      </c>
    </row>
    <row r="37" spans="1:10" x14ac:dyDescent="0.25">
      <c r="A37">
        <f>'L - Geometric Axis'!A46</f>
        <v>33</v>
      </c>
      <c r="B37">
        <f>'L - Geometric Axis'!B46-'L - Geometric Axis'!$I$12</f>
        <v>3.2250782839572576</v>
      </c>
      <c r="C37">
        <f>'L - Geometric Axis'!C46-'L - Geometric Axis'!$J$12</f>
        <v>-2.5615620102724668</v>
      </c>
      <c r="E37">
        <v>2.4365916488012109</v>
      </c>
      <c r="F37">
        <v>-3.3205046313950541</v>
      </c>
      <c r="H37" s="30">
        <f t="shared" si="0"/>
        <v>9.30039532389813E-3</v>
      </c>
      <c r="I37" s="30">
        <f t="shared" si="1"/>
        <v>5.0058491593374154E-3</v>
      </c>
      <c r="J37">
        <f t="shared" si="2"/>
        <v>-0.22272611627065256</v>
      </c>
    </row>
    <row r="38" spans="1:10" x14ac:dyDescent="0.25">
      <c r="A38">
        <f>'L - Geometric Axis'!A47</f>
        <v>34</v>
      </c>
      <c r="B38">
        <f>'L - Geometric Axis'!B47-'L - Geometric Axis'!$I$12</f>
        <v>3.223971021071967</v>
      </c>
      <c r="C38">
        <f>'L - Geometric Axis'!C47-'L - Geometric Axis'!$J$12</f>
        <v>-2.5596822509087098</v>
      </c>
      <c r="E38">
        <v>2.4360185415016109</v>
      </c>
      <c r="F38">
        <v>-3.318399619664465</v>
      </c>
      <c r="H38" s="30">
        <f t="shared" si="0"/>
        <v>8.8867659543555074E-3</v>
      </c>
      <c r="I38" s="30">
        <f t="shared" si="1"/>
        <v>4.7871193808832228E-3</v>
      </c>
      <c r="J38">
        <f t="shared" si="2"/>
        <v>-0.22126130212930939</v>
      </c>
    </row>
    <row r="39" spans="1:10" x14ac:dyDescent="0.25">
      <c r="A39">
        <f>'L - Geometric Axis'!A48</f>
        <v>35</v>
      </c>
      <c r="B39">
        <f>'L - Geometric Axis'!B48-'L - Geometric Axis'!$I$12</f>
        <v>3.2228311205037561</v>
      </c>
      <c r="C39">
        <f>'L - Geometric Axis'!C48-'L - Geometric Axis'!$J$12</f>
        <v>-2.5578221022433163</v>
      </c>
      <c r="E39">
        <v>2.4354087839687502</v>
      </c>
      <c r="F39">
        <v>-3.316304930638883</v>
      </c>
      <c r="H39" s="30">
        <f t="shared" si="0"/>
        <v>8.4717414104284808E-3</v>
      </c>
      <c r="I39" s="30">
        <f t="shared" si="1"/>
        <v>4.567115117520888E-3</v>
      </c>
      <c r="J39">
        <f t="shared" si="2"/>
        <v>-0.21973143563893513</v>
      </c>
    </row>
    <row r="40" spans="1:10" x14ac:dyDescent="0.25">
      <c r="A40">
        <f>'L - Geometric Axis'!A49</f>
        <v>36</v>
      </c>
      <c r="B40">
        <f>'L - Geometric Axis'!B49-'L - Geometric Axis'!$I$12</f>
        <v>3.221658929477381</v>
      </c>
      <c r="C40">
        <f>'L - Geometric Axis'!C49-'L - Geometric Axis'!$J$12</f>
        <v>-2.5559821308955883</v>
      </c>
      <c r="E40">
        <v>2.4347625619406812</v>
      </c>
      <c r="F40">
        <v>-3.3142212023808773</v>
      </c>
      <c r="H40" s="30">
        <f t="shared" si="0"/>
        <v>8.0554486684018146E-3</v>
      </c>
      <c r="I40" s="30">
        <f t="shared" si="1"/>
        <v>4.3459249572083075E-3</v>
      </c>
      <c r="J40">
        <f t="shared" si="2"/>
        <v>-0.21813742936615907</v>
      </c>
    </row>
    <row r="41" spans="1:10" x14ac:dyDescent="0.25">
      <c r="A41">
        <f>'L - Geometric Axis'!A50</f>
        <v>37</v>
      </c>
      <c r="B41">
        <f>'L - Geometric Axis'!B50-'L - Geometric Axis'!$I$12</f>
        <v>3.2204548050535831</v>
      </c>
      <c r="C41">
        <f>'L - Geometric Axis'!C50-'L - Geometric Axis'!$J$12</f>
        <v>-2.5541628973386232</v>
      </c>
      <c r="E41">
        <v>2.4340800722628932</v>
      </c>
      <c r="F41">
        <v>-3.3121490696142599</v>
      </c>
      <c r="H41" s="30">
        <f t="shared" si="0"/>
        <v>7.6380140685527653E-3</v>
      </c>
      <c r="I41" s="30">
        <f t="shared" si="1"/>
        <v>4.1236378627241528E-3</v>
      </c>
      <c r="J41">
        <f t="shared" si="2"/>
        <v>-0.21648021354698282</v>
      </c>
    </row>
    <row r="42" spans="1:10" x14ac:dyDescent="0.25">
      <c r="A42">
        <f>'L - Geometric Axis'!A51</f>
        <v>38</v>
      </c>
      <c r="B42">
        <f>'L - Geometric Axis'!B51-'L - Geometric Axis'!$I$12</f>
        <v>3.2192191140203268</v>
      </c>
      <c r="C42">
        <f>'L - Geometric Axis'!C51-'L - Geometric Axis'!$J$12</f>
        <v>-2.5523649557285859</v>
      </c>
      <c r="E42">
        <v>2.4333615228283545</v>
      </c>
      <c r="F42">
        <v>-3.3100891635307468</v>
      </c>
      <c r="H42" s="30">
        <f t="shared" si="0"/>
        <v>7.2195632789123559E-3</v>
      </c>
      <c r="I42" s="30">
        <f t="shared" si="1"/>
        <v>3.9003431166744888E-3</v>
      </c>
      <c r="J42">
        <f t="shared" si="2"/>
        <v>-0.21476073524461975</v>
      </c>
    </row>
    <row r="43" spans="1:10" x14ac:dyDescent="0.25">
      <c r="A43">
        <f>'L - Geometric Axis'!A52</f>
        <v>39</v>
      </c>
      <c r="B43">
        <f>'L - Geometric Axis'!B52-'L - Geometric Axis'!$I$12</f>
        <v>3.2179522327810712</v>
      </c>
      <c r="C43">
        <f>'L - Geometric Axis'!C52-'L - Geometric Axis'!$J$12</f>
        <v>-2.5505888537359076</v>
      </c>
      <c r="E43">
        <v>2.4326071325141818</v>
      </c>
      <c r="F43">
        <v>-3.3080421115976835</v>
      </c>
      <c r="H43" s="30">
        <f t="shared" si="0"/>
        <v>6.8002212604056445E-3</v>
      </c>
      <c r="I43" s="30">
        <f t="shared" si="1"/>
        <v>3.6761302664223452E-3</v>
      </c>
      <c r="J43">
        <f t="shared" si="2"/>
        <v>-0.21297995751029938</v>
      </c>
    </row>
    <row r="44" spans="1:10" x14ac:dyDescent="0.25">
      <c r="A44">
        <f>'L - Geometric Axis'!A53</f>
        <v>40</v>
      </c>
      <c r="B44">
        <f>'L - Geometric Axis'!B53-'L - Geometric Axis'!$I$12</f>
        <v>3.2166545472401147</v>
      </c>
      <c r="C44">
        <f>'L - Geometric Axis'!C53-'L - Geometric Axis'!$J$12</f>
        <v>-2.5488351323784606</v>
      </c>
      <c r="E44">
        <v>2.4318171311149754</v>
      </c>
      <c r="F44">
        <v>-3.3060085373669201</v>
      </c>
      <c r="H44" s="30">
        <f t="shared" si="0"/>
        <v>6.3801122333960398E-3</v>
      </c>
      <c r="I44" s="30">
        <f t="shared" si="1"/>
        <v>3.451089069007636E-3</v>
      </c>
      <c r="J44">
        <f t="shared" si="2"/>
        <v>-0.21113885854396935</v>
      </c>
    </row>
    <row r="45" spans="1:10" x14ac:dyDescent="0.25">
      <c r="A45">
        <f>'L - Geometric Axis'!A54</f>
        <v>41</v>
      </c>
      <c r="B45">
        <f>'L - Geometric Axis'!B54-'L - Geometric Axis'!$I$12</f>
        <v>3.2153264526850434</v>
      </c>
      <c r="C45">
        <f>'L - Geometric Axis'!C54-'L - Geometric Axis'!$J$12</f>
        <v>-2.5471043258567594</v>
      </c>
      <c r="E45">
        <v>2.4309917592728119</v>
      </c>
      <c r="F45">
        <v>-3.3039890602848669</v>
      </c>
      <c r="H45" s="30">
        <f t="shared" si="0"/>
        <v>5.9593596455934034E-3</v>
      </c>
      <c r="I45" s="30">
        <f t="shared" si="1"/>
        <v>3.225309436090422E-3</v>
      </c>
      <c r="J45">
        <f t="shared" si="2"/>
        <v>-0.20923843086102636</v>
      </c>
    </row>
    <row r="46" spans="1:10" x14ac:dyDescent="0.25">
      <c r="A46">
        <f>'L - Geometric Axis'!A55</f>
        <v>42</v>
      </c>
      <c r="B46">
        <f>'L - Geometric Axis'!B55-'L - Geometric Axis'!$I$12</f>
        <v>3.2139683536663242</v>
      </c>
      <c r="C46">
        <f>'L - Geometric Axis'!C55-'L - Geometric Axis'!$J$12</f>
        <v>-2.5453969613912371</v>
      </c>
      <c r="E46">
        <v>2.4301312684039509</v>
      </c>
      <c r="F46">
        <v>-3.3019842955038068</v>
      </c>
      <c r="H46" s="30">
        <f t="shared" si="0"/>
        <v>5.5380861415944534E-3</v>
      </c>
      <c r="I46" s="30">
        <f t="shared" si="1"/>
        <v>2.998881379118282E-3</v>
      </c>
      <c r="J46">
        <f t="shared" si="2"/>
        <v>-0.20727968046136644</v>
      </c>
    </row>
    <row r="47" spans="1:10" x14ac:dyDescent="0.25">
      <c r="A47">
        <f>'L - Geometric Axis'!A56</f>
        <v>43</v>
      </c>
      <c r="B47">
        <f>'L - Geometric Axis'!B56-'L - Geometric Axis'!$I$12</f>
        <v>3.2125806638740753</v>
      </c>
      <c r="C47">
        <f>'L - Geometric Axis'!C56-'L - Geometric Axis'!$J$12</f>
        <v>-2.5437135590616493</v>
      </c>
      <c r="E47">
        <v>2.4292359206222476</v>
      </c>
      <c r="F47">
        <v>-3.299994853694511</v>
      </c>
      <c r="H47" s="30">
        <f t="shared" si="0"/>
        <v>5.1164135335934925E-3</v>
      </c>
      <c r="I47" s="30">
        <f t="shared" si="1"/>
        <v>2.7718949545241164E-3</v>
      </c>
      <c r="J47">
        <f t="shared" si="2"/>
        <v>-0.20526362600479417</v>
      </c>
    </row>
    <row r="48" spans="1:10" x14ac:dyDescent="0.25">
      <c r="A48">
        <f>'L - Geometric Axis'!A57</f>
        <v>44</v>
      </c>
      <c r="B48">
        <f>'L - Geometric Axis'!B57-'L - Geometric Axis'!$I$12</f>
        <v>3.2111638060120495</v>
      </c>
      <c r="C48">
        <f>'L - Geometric Axis'!C57-'L - Geometric Axis'!$J$12</f>
        <v>-2.5420546316486532</v>
      </c>
      <c r="E48">
        <v>2.4283059886593081</v>
      </c>
      <c r="F48">
        <v>-3.2980213408602284</v>
      </c>
      <c r="H48" s="30">
        <f t="shared" si="0"/>
        <v>4.6944627735969807E-3</v>
      </c>
      <c r="I48" s="30">
        <f t="shared" si="1"/>
        <v>2.5444402091912882E-3</v>
      </c>
      <c r="J48">
        <f t="shared" si="2"/>
        <v>-0.20319129799103913</v>
      </c>
    </row>
    <row r="49" spans="1:10" x14ac:dyDescent="0.25">
      <c r="A49">
        <f>'L - Geometric Axis'!A58</f>
        <v>45</v>
      </c>
      <c r="B49">
        <f>'L - Geometric Axis'!B58-'L - Geometric Axis'!$I$12</f>
        <v>3.2097182116688772</v>
      </c>
      <c r="C49">
        <f>'L - Geometric Axis'!C58-'L - Geometric Axis'!$J$12</f>
        <v>-2.5404206844776094</v>
      </c>
      <c r="E49">
        <v>2.4273417557814181</v>
      </c>
      <c r="F49">
        <v>-3.2960643581520856</v>
      </c>
      <c r="H49" s="30">
        <f t="shared" si="0"/>
        <v>4.2723539271854478E-3</v>
      </c>
      <c r="I49" s="30">
        <f t="shared" si="1"/>
        <v>2.3166071262670767E-3</v>
      </c>
      <c r="J49">
        <f t="shared" si="2"/>
        <v>-0.20106373794862195</v>
      </c>
    </row>
    <row r="50" spans="1:10" x14ac:dyDescent="0.25">
      <c r="A50">
        <f>'L - Geometric Axis'!A59</f>
        <v>46</v>
      </c>
      <c r="B50">
        <f>'L - Geometric Axis'!B59-'L - Geometric Axis'!$I$12</f>
        <v>3.2082443211865992</v>
      </c>
      <c r="C50">
        <f>'L - Geometric Axis'!C59-'L - Geometric Axis'!$J$12</f>
        <v>-2.5388122152646546</v>
      </c>
      <c r="E50">
        <v>2.4263435157032527</v>
      </c>
      <c r="F50">
        <v>-3.2941245016859737</v>
      </c>
      <c r="H50" s="30">
        <f t="shared" si="0"/>
        <v>3.85020614843982E-3</v>
      </c>
      <c r="I50" s="30">
        <f t="shared" si="1"/>
        <v>2.0884855711744026E-3</v>
      </c>
      <c r="J50">
        <f t="shared" si="2"/>
        <v>-0.19888199762939934</v>
      </c>
    </row>
    <row r="51" spans="1:10" x14ac:dyDescent="0.25">
      <c r="A51">
        <f>'L - Geometric Axis'!A60</f>
        <v>47</v>
      </c>
      <c r="B51">
        <f>'L - Geometric Axis'!B60-'L - Geometric Axis'!$I$12</f>
        <v>3.2067425835265344</v>
      </c>
      <c r="C51">
        <f>'L - Geometric Axis'!C60-'L - Geometric Axis'!$J$12</f>
        <v>-2.5372297139650923</v>
      </c>
      <c r="E51">
        <v>2.4253115724984102</v>
      </c>
      <c r="F51">
        <v>-3.2922023623609631</v>
      </c>
      <c r="H51" s="30">
        <f t="shared" si="0"/>
        <v>3.4281376564192882E-3</v>
      </c>
      <c r="I51" s="30">
        <f t="shared" si="1"/>
        <v>1.8601652380893213E-3</v>
      </c>
      <c r="J51">
        <f t="shared" si="2"/>
        <v>-0.19664713821292634</v>
      </c>
    </row>
    <row r="52" spans="1:10" x14ac:dyDescent="0.25">
      <c r="A52">
        <f>'L - Geometric Axis'!A61</f>
        <v>48</v>
      </c>
      <c r="B52">
        <f>'L - Geometric Axis'!B61-'L - Geometric Axis'!$I$12</f>
        <v>3.2052134561325212</v>
      </c>
      <c r="C52">
        <f>'L - Geometric Axis'!C61-'L - Geometric Axis'!$J$12</f>
        <v>-2.5356736626241485</v>
      </c>
      <c r="E52">
        <v>2.4242462405067857</v>
      </c>
      <c r="F52">
        <v>-3.2902985256793129</v>
      </c>
      <c r="H52" s="30">
        <f t="shared" si="0"/>
        <v>3.0062657129253465E-3</v>
      </c>
      <c r="I52" s="30">
        <f t="shared" si="1"/>
        <v>1.6317355967984584E-3</v>
      </c>
      <c r="J52">
        <f t="shared" si="2"/>
        <v>-0.19436022951911366</v>
      </c>
    </row>
    <row r="53" spans="1:10" x14ac:dyDescent="0.25">
      <c r="A53">
        <f>'L - Geometric Axis'!A62</f>
        <v>49</v>
      </c>
      <c r="B53">
        <f>'L - Geometric Axis'!B62-'L - Geometric Axis'!$I$12</f>
        <v>3.2036574047915773</v>
      </c>
      <c r="C53">
        <f>'L - Geometric Axis'!C62-'L - Geometric Axis'!$J$12</f>
        <v>-2.5341445352301353</v>
      </c>
      <c r="E53">
        <v>2.4231478442388261</v>
      </c>
      <c r="F53">
        <v>-3.2884135715681189</v>
      </c>
      <c r="H53" s="30">
        <f t="shared" si="0"/>
        <v>2.5847066017727648E-3</v>
      </c>
      <c r="I53" s="30">
        <f t="shared" si="1"/>
        <v>1.403285840114203E-3</v>
      </c>
      <c r="J53">
        <f t="shared" si="2"/>
        <v>-0.19202234923178521</v>
      </c>
    </row>
    <row r="54" spans="1:10" x14ac:dyDescent="0.25">
      <c r="A54">
        <f>'L - Geometric Axis'!A63</f>
        <v>50</v>
      </c>
      <c r="B54">
        <f>'L - Geometric Axis'!B63-'L - Geometric Axis'!$I$12</f>
        <v>3.2020749034920151</v>
      </c>
      <c r="C54">
        <f>'L - Geometric Axis'!C63-'L - Geometric Axis'!$J$12</f>
        <v>-2.5326427975700705</v>
      </c>
      <c r="E54">
        <v>2.4220167182766739</v>
      </c>
      <c r="F54">
        <v>-3.2865480742026643</v>
      </c>
      <c r="H54" s="30">
        <f t="shared" si="0"/>
        <v>2.1635756091509697E-3</v>
      </c>
      <c r="I54" s="30">
        <f t="shared" si="1"/>
        <v>1.1749048316796863E-3</v>
      </c>
      <c r="J54">
        <f t="shared" si="2"/>
        <v>-0.18963458213193124</v>
      </c>
    </row>
    <row r="55" spans="1:10" x14ac:dyDescent="0.25">
      <c r="A55">
        <f>'L - Geometric Axis'!A64</f>
        <v>51</v>
      </c>
      <c r="B55">
        <f>'L - Geometric Axis'!B64-'L - Geometric Axis'!$I$12</f>
        <v>3.2004664342790603</v>
      </c>
      <c r="C55">
        <f>'L - Geometric Axis'!C64-'L - Geometric Axis'!$J$12</f>
        <v>-2.5311689070877925</v>
      </c>
      <c r="E55">
        <v>2.4208532071722551</v>
      </c>
      <c r="F55">
        <v>-3.2847026018315173</v>
      </c>
      <c r="H55" s="30">
        <f t="shared" si="0"/>
        <v>1.7429870056370389E-3</v>
      </c>
      <c r="I55" s="30">
        <f t="shared" si="1"/>
        <v>9.4668105452616039E-4</v>
      </c>
      <c r="J55">
        <f t="shared" si="2"/>
        <v>-0.18719801934342259</v>
      </c>
    </row>
    <row r="56" spans="1:10" x14ac:dyDescent="0.25">
      <c r="A56">
        <f>'L - Geometric Axis'!A65</f>
        <v>52</v>
      </c>
      <c r="B56">
        <f>'L - Geometric Axis'!B65-'L - Geometric Axis'!$I$12</f>
        <v>3.1988324871080165</v>
      </c>
      <c r="C56">
        <f>'L - Geometric Axis'!C65-'L - Geometric Axis'!$J$12</f>
        <v>-2.5297233127446201</v>
      </c>
      <c r="E56">
        <v>2.419657665342323</v>
      </c>
      <c r="F56">
        <v>-3.2828777166034397</v>
      </c>
      <c r="H56" s="30">
        <f t="shared" si="0"/>
        <v>1.3230540292343813E-3</v>
      </c>
      <c r="I56" s="30">
        <f t="shared" si="1"/>
        <v>7.1870256010086661E-4</v>
      </c>
      <c r="J56">
        <f t="shared" si="2"/>
        <v>-0.18471375758952402</v>
      </c>
    </row>
    <row r="57" spans="1:10" x14ac:dyDescent="0.25">
      <c r="A57">
        <f>'L - Geometric Axis'!A66</f>
        <v>53</v>
      </c>
      <c r="B57">
        <f>'L - Geometric Axis'!B66-'L - Geometric Axis'!$I$12</f>
        <v>3.1971735596950204</v>
      </c>
      <c r="C57">
        <f>'L - Geometric Axis'!C66-'L - Geometric Axis'!$J$12</f>
        <v>-2.5283064548825944</v>
      </c>
      <c r="E57">
        <v>2.4184304569605004</v>
      </c>
      <c r="F57">
        <v>-3.2810739743961497</v>
      </c>
      <c r="H57" s="30">
        <f t="shared" si="0"/>
        <v>9.0388886991060909E-4</v>
      </c>
      <c r="I57" s="30">
        <f t="shared" si="1"/>
        <v>4.9105691808006544E-4</v>
      </c>
      <c r="J57">
        <f t="shared" si="2"/>
        <v>-0.18218289846308283</v>
      </c>
    </row>
    <row r="58" spans="1:10" x14ac:dyDescent="0.25">
      <c r="A58">
        <f>'L - Geometric Axis'!A67</f>
        <v>54</v>
      </c>
      <c r="B58">
        <f>'L - Geometric Axis'!B67-'L - Geometric Axis'!$I$12</f>
        <v>3.1954901573654326</v>
      </c>
      <c r="C58">
        <f>'L - Geometric Axis'!C67-'L - Geometric Axis'!$J$12</f>
        <v>-2.5269187650903455</v>
      </c>
      <c r="E58">
        <v>2.417171955846348</v>
      </c>
      <c r="F58">
        <v>-3.2792919246469978</v>
      </c>
      <c r="H58" s="30">
        <f t="shared" si="0"/>
        <v>4.8560265528045833E-4</v>
      </c>
      <c r="I58" s="30">
        <f t="shared" si="1"/>
        <v>2.6383116683223229E-4</v>
      </c>
      <c r="J58">
        <f t="shared" si="2"/>
        <v>-0.17960654770921991</v>
      </c>
    </row>
    <row r="59" spans="1:10" x14ac:dyDescent="0.25">
      <c r="A59">
        <f>'L - Geometric Axis'!A68</f>
        <v>55</v>
      </c>
      <c r="B59">
        <f>'L - Geometric Axis'!B68-'L - Geometric Axis'!$I$12</f>
        <v>3.1937827928999103</v>
      </c>
      <c r="C59">
        <f>'L - Geometric Axis'!C68-'L - Geometric Axis'!$J$12</f>
        <v>-2.5255606660716263</v>
      </c>
      <c r="E59">
        <v>2.4158825453514989</v>
      </c>
      <c r="F59">
        <v>-3.2775321101856001</v>
      </c>
      <c r="H59" s="30">
        <f t="shared" si="0"/>
        <v>6.8305437677854453E-5</v>
      </c>
      <c r="I59" s="30">
        <f t="shared" si="1"/>
        <v>3.7111764720882935E-5</v>
      </c>
      <c r="J59">
        <f t="shared" si="2"/>
        <v>-0.17698581452273915</v>
      </c>
    </row>
    <row r="60" spans="1:10" x14ac:dyDescent="0.25">
      <c r="A60">
        <f>'L - Geometric Axis'!A69</f>
        <v>56</v>
      </c>
      <c r="B60">
        <f>'L - Geometric Axis'!B69-'L - Geometric Axis'!$I$12</f>
        <v>3.1920519863782091</v>
      </c>
      <c r="C60">
        <f>'L - Geometric Axis'!C69-'L - Geometric Axis'!$J$12</f>
        <v>-2.524232571516555</v>
      </c>
      <c r="E60">
        <v>2.4145626182428779</v>
      </c>
      <c r="F60">
        <v>-3.2757950670684894</v>
      </c>
      <c r="H60" s="30">
        <f t="shared" si="0"/>
        <v>-3.4789381776938628E-4</v>
      </c>
      <c r="I60" s="30">
        <f t="shared" si="1"/>
        <v>-1.890154579065384E-4</v>
      </c>
      <c r="J60">
        <f t="shared" si="2"/>
        <v>-0.17432181085867043</v>
      </c>
    </row>
    <row r="61" spans="1:10" x14ac:dyDescent="0.25">
      <c r="A61">
        <f>'L - Geometric Axis'!A70</f>
        <v>57</v>
      </c>
      <c r="B61">
        <f>'L - Geometric Axis'!B70-'L - Geometric Axis'!$I$12</f>
        <v>3.1902982650207621</v>
      </c>
      <c r="C61">
        <f>'L - Geometric Axis'!C70-'L - Geometric Axis'!$J$12</f>
        <v>-2.5229348859755985</v>
      </c>
      <c r="E61">
        <v>2.4132125765830699</v>
      </c>
      <c r="F61">
        <v>-3.2740813244158264</v>
      </c>
      <c r="H61" s="30">
        <f t="shared" si="0"/>
        <v>-7.6288724354191251E-4</v>
      </c>
      <c r="I61" s="30">
        <f t="shared" si="1"/>
        <v>-4.1446534570517974E-4</v>
      </c>
      <c r="J61">
        <f t="shared" si="2"/>
        <v>-0.17161565075877089</v>
      </c>
    </row>
    <row r="62" spans="1:10" x14ac:dyDescent="0.25">
      <c r="A62">
        <f>'L - Geometric Axis'!A71</f>
        <v>58</v>
      </c>
      <c r="B62">
        <f>'L - Geometric Axis'!B71-'L - Geometric Axis'!$I$12</f>
        <v>3.1885221630280838</v>
      </c>
      <c r="C62">
        <f>'L - Geometric Axis'!C71-'L - Geometric Axis'!$J$12</f>
        <v>-2.5216680047363429</v>
      </c>
      <c r="E62">
        <v>2.4118328316078426</v>
      </c>
      <c r="F62">
        <v>-3.2723914042502238</v>
      </c>
      <c r="H62" s="30">
        <f t="shared" si="0"/>
        <v>-1.1765680792594619E-3</v>
      </c>
      <c r="I62" s="30">
        <f t="shared" si="1"/>
        <v>-6.3915346459331559E-4</v>
      </c>
      <c r="J62">
        <f t="shared" si="2"/>
        <v>-0.16886844969282733</v>
      </c>
    </row>
    <row r="63" spans="1:10" x14ac:dyDescent="0.25">
      <c r="A63">
        <f>'L - Geometric Axis'!A72</f>
        <v>59</v>
      </c>
      <c r="B63">
        <f>'L - Geometric Axis'!B72-'L - Geometric Axis'!$I$12</f>
        <v>3.1867242214180465</v>
      </c>
      <c r="C63">
        <f>'L - Geometric Axis'!C72-'L - Geometric Axis'!$J$12</f>
        <v>-2.5204323137030866</v>
      </c>
      <c r="E63">
        <v>2.410423803600882</v>
      </c>
      <c r="F63">
        <v>-3.2707258213377357</v>
      </c>
      <c r="H63" s="30">
        <f t="shared" si="0"/>
        <v>-1.5888306798770195E-3</v>
      </c>
      <c r="I63" s="30">
        <f t="shared" si="1"/>
        <v>-8.6299614698098868E-4</v>
      </c>
      <c r="J63">
        <f t="shared" si="2"/>
        <v>-0.16608132391555308</v>
      </c>
    </row>
    <row r="64" spans="1:10" x14ac:dyDescent="0.25">
      <c r="A64">
        <f>'L - Geometric Axis'!A73</f>
        <v>60</v>
      </c>
      <c r="B64">
        <f>'L - Geometric Axis'!B73-'L - Geometric Axis'!$I$12</f>
        <v>3.1849049878610813</v>
      </c>
      <c r="C64">
        <f>'L - Geometric Axis'!C73-'L - Geometric Axis'!$J$12</f>
        <v>-2.5192281892792887</v>
      </c>
      <c r="E64">
        <v>2.4089859217657672</v>
      </c>
      <c r="F64">
        <v>-3.2690850830310509</v>
      </c>
      <c r="H64" s="30">
        <f t="shared" si="0"/>
        <v>-1.9995705227964459E-3</v>
      </c>
      <c r="I64" s="30">
        <f t="shared" si="1"/>
        <v>-1.0859105360488512E-3</v>
      </c>
      <c r="J64">
        <f t="shared" si="2"/>
        <v>-0.16325538984067003</v>
      </c>
    </row>
    <row r="65" spans="1:10" x14ac:dyDescent="0.25">
      <c r="A65">
        <f>'L - Geometric Axis'!A74</f>
        <v>61</v>
      </c>
      <c r="B65">
        <f>'L - Geometric Axis'!B74-'L - Geometric Axis'!$I$12</f>
        <v>3.1830650165133534</v>
      </c>
      <c r="C65">
        <f>'L - Geometric Axis'!C74-'L - Geometric Axis'!$J$12</f>
        <v>-2.5180559982529136</v>
      </c>
      <c r="E65">
        <v>2.4075196240952352</v>
      </c>
      <c r="F65">
        <v>-3.2674696891149533</v>
      </c>
      <c r="H65" s="30">
        <f t="shared" si="0"/>
        <v>-2.4086842139031677E-3</v>
      </c>
      <c r="I65" s="30">
        <f t="shared" si="1"/>
        <v>-1.3078146290295678E-3</v>
      </c>
      <c r="J65">
        <f t="shared" si="2"/>
        <v>-0.16039176342997005</v>
      </c>
    </row>
    <row r="66" spans="1:10" x14ac:dyDescent="0.25">
      <c r="A66">
        <f>'L - Geometric Axis'!A75</f>
        <v>62</v>
      </c>
      <c r="B66">
        <f>'L - Geometric Axis'!B75-'L - Geometric Axis'!$I$12</f>
        <v>3.1812048678479599</v>
      </c>
      <c r="C66">
        <f>'L - Geometric Axis'!C75-'L - Geometric Axis'!$J$12</f>
        <v>-2.5169160976847027</v>
      </c>
      <c r="E66">
        <v>2.4060253572377608</v>
      </c>
      <c r="F66">
        <v>-3.2658801316540771</v>
      </c>
      <c r="H66" s="30">
        <f t="shared" si="0"/>
        <v>-2.8160694925126288E-3</v>
      </c>
      <c r="I66" s="30">
        <f t="shared" si="1"/>
        <v>-1.5286273194315464E-3</v>
      </c>
      <c r="J66">
        <f t="shared" si="2"/>
        <v>-0.15749155960127714</v>
      </c>
    </row>
    <row r="67" spans="1:10" x14ac:dyDescent="0.25">
      <c r="A67">
        <f>'L - Geometric Axis'!A76</f>
        <v>63</v>
      </c>
      <c r="B67">
        <f>'L - Geometric Axis'!B76-'L - Geometric Axis'!$I$12</f>
        <v>3.1793251084842029</v>
      </c>
      <c r="C67">
        <f>'L - Geometric Axis'!C76-'L - Geometric Axis'!$J$12</f>
        <v>-2.5158088347994121</v>
      </c>
      <c r="E67">
        <v>2.404503576361503</v>
      </c>
      <c r="F67">
        <v>-3.2643168948430246</v>
      </c>
      <c r="H67" s="30">
        <f t="shared" si="0"/>
        <v>-3.2216252353403228E-3</v>
      </c>
      <c r="I67" s="30">
        <f t="shared" si="1"/>
        <v>-1.7482684382158793E-3</v>
      </c>
      <c r="J67">
        <f t="shared" si="2"/>
        <v>-0.15455589165167555</v>
      </c>
    </row>
    <row r="68" spans="1:10" x14ac:dyDescent="0.25">
      <c r="A68">
        <f>'L - Geometric Axis'!A77</f>
        <v>64</v>
      </c>
      <c r="B68">
        <f>'L - Geometric Axis'!B77-'L - Geometric Axis'!$I$12</f>
        <v>3.1774263110149952</v>
      </c>
      <c r="C68">
        <f>'L - Geometric Axis'!C77-'L - Geometric Axis'!$J$12</f>
        <v>-2.5147345468800424</v>
      </c>
      <c r="E68">
        <v>2.4029547450156601</v>
      </c>
      <c r="F68">
        <v>-3.2627804548588704</v>
      </c>
      <c r="H68" s="30">
        <f t="shared" si="0"/>
        <v>-3.6252514593256898E-3</v>
      </c>
      <c r="I68" s="30">
        <f t="shared" si="1"/>
        <v>-1.9666587937845021E-3</v>
      </c>
      <c r="J68">
        <f t="shared" si="2"/>
        <v>-0.15158587070029167</v>
      </c>
    </row>
    <row r="69" spans="1:10" x14ac:dyDescent="0.25">
      <c r="A69">
        <f>'L - Geometric Axis'!A78</f>
        <v>65</v>
      </c>
      <c r="B69">
        <f>'L - Geometric Axis'!B78-'L - Geometric Axis'!$I$12</f>
        <v>3.1755090538324393</v>
      </c>
      <c r="C69">
        <f>'L - Geometric Axis'!C78-'L - Geometric Axis'!$J$12</f>
        <v>-2.513693561165101</v>
      </c>
      <c r="E69">
        <v>2.4013793349892629</v>
      </c>
      <c r="F69">
        <v>-3.2612712797161181</v>
      </c>
      <c r="H69" s="30">
        <f t="shared" si="0"/>
        <v>-4.0268493237119382E-3</v>
      </c>
      <c r="I69" s="30">
        <f t="shared" si="1"/>
        <v>-2.1837202109490673E-3</v>
      </c>
      <c r="J69">
        <f t="shared" si="2"/>
        <v>-0.14858260514699398</v>
      </c>
    </row>
    <row r="70" spans="1:10" x14ac:dyDescent="0.25">
      <c r="A70">
        <f>'L - Geometric Axis'!A79</f>
        <v>66</v>
      </c>
      <c r="B70">
        <f>'L - Geometric Axis'!B79-'L - Geometric Axis'!$I$12</f>
        <v>3.1735739209516463</v>
      </c>
      <c r="C70">
        <f>'L - Geometric Axis'!C79-'L - Geometric Axis'!$J$12</f>
        <v>-2.512686194748921</v>
      </c>
      <c r="E70">
        <v>2.3997778261674672</v>
      </c>
      <c r="F70">
        <v>-3.2597898291241361</v>
      </c>
      <c r="H70" s="30">
        <f t="shared" si="0"/>
        <v>-4.426321130960407E-3</v>
      </c>
      <c r="I70" s="30">
        <f t="shared" si="1"/>
        <v>-2.3993755686042523E-3</v>
      </c>
      <c r="J70">
        <f t="shared" si="2"/>
        <v>-0.14554720015082576</v>
      </c>
    </row>
    <row r="71" spans="1:10" x14ac:dyDescent="0.25">
      <c r="A71">
        <f>'L - Geometric Axis'!A80</f>
        <v>67</v>
      </c>
      <c r="B71">
        <f>'L - Geometric Axis'!B80-'L - Geometric Axis'!$I$12</f>
        <v>3.1716215018328375</v>
      </c>
      <c r="C71">
        <f>'L - Geometric Axis'!C80-'L - Geometric Axis'!$J$12</f>
        <v>-2.511712754485071</v>
      </c>
      <c r="E71">
        <v>2.3981507063853735</v>
      </c>
      <c r="F71">
        <v>-3.2583365543471254</v>
      </c>
      <c r="H71" s="30">
        <f t="shared" ref="H71:H134" si="3">(((F70*F70)+(F70*F71)+(F71*F71))*((E70*F71)-(E71*F70)))/12</f>
        <v>-4.8235703269170309E-3</v>
      </c>
      <c r="I71" s="30">
        <f t="shared" ref="I71:I134" si="4">(((E70*E70)+(E70*E71)+(E71*E71))*((E70*F71)-(E71*F70)))/12</f>
        <v>-2.6135488362858017E-3</v>
      </c>
      <c r="J71">
        <f t="shared" ref="J71:J134" si="5">((F71-F70)*(((12*E71+3*E70)*POWER(F71,3))+((9*E71+6*E70)*F70*POWER(F71,2))+((((6*E71+9*E70)*POWER(F70,2))+(4*POWER(E71,3))+(3*E70*POWER(E71,2))+(2*POWER(E70,2)*E71)+POWER(E70,3))*F71)+((3*E71+12*E70)*POWER(F70,3))+((POWER(E71,3)+(2*E70*POWER(E71,2))+(3*POWER(E70,2)*E71)+(4*POWER(E70,3)))*F70)))/60</f>
        <v>-0.14248075712580055</v>
      </c>
    </row>
    <row r="72" spans="1:10" x14ac:dyDescent="0.25">
      <c r="A72">
        <f>'L - Geometric Axis'!A81</f>
        <v>68</v>
      </c>
      <c r="B72">
        <f>'L - Geometric Axis'!B81-'L - Geometric Axis'!$I$12</f>
        <v>3.1696523912017902</v>
      </c>
      <c r="C72">
        <f>'L - Geometric Axis'!C81-'L - Geometric Axis'!$J$12</f>
        <v>-2.5107735368928856</v>
      </c>
      <c r="E72">
        <v>2.3964984712794308</v>
      </c>
      <c r="F72">
        <v>-3.256911898066662</v>
      </c>
      <c r="H72" s="30">
        <f t="shared" si="3"/>
        <v>-5.2185015000313995E-3</v>
      </c>
      <c r="I72" s="30">
        <f t="shared" si="4"/>
        <v>-2.8261651094599843E-3</v>
      </c>
      <c r="J72">
        <f t="shared" si="5"/>
        <v>-0.13938437325526654</v>
      </c>
    </row>
    <row r="73" spans="1:10" x14ac:dyDescent="0.25">
      <c r="A73">
        <f>'L - Geometric Axis'!A82</f>
        <v>69</v>
      </c>
      <c r="B73">
        <f>'L - Geometric Axis'!B82-'L - Geometric Axis'!$I$12</f>
        <v>3.1676671888686778</v>
      </c>
      <c r="C73">
        <f>'L - Geometric Axis'!C82-'L - Geometric Axis'!$J$12</f>
        <v>-2.5098688280671415</v>
      </c>
      <c r="E73">
        <v>2.3948216241364575</v>
      </c>
      <c r="F73">
        <v>-3.2555162942468492</v>
      </c>
      <c r="H73" s="30">
        <f t="shared" si="3"/>
        <v>-5.6110203797960509E-3</v>
      </c>
      <c r="I73" s="30">
        <f t="shared" si="4"/>
        <v>-3.0371506435917148E-3</v>
      </c>
      <c r="J73">
        <f t="shared" si="5"/>
        <v>-0.13625914102539138</v>
      </c>
    </row>
    <row r="74" spans="1:10" x14ac:dyDescent="0.25">
      <c r="A74">
        <f>'L - Geometric Axis'!A83</f>
        <v>70</v>
      </c>
      <c r="B74">
        <f>'L - Geometric Axis'!B83-'L - Geometric Axis'!$I$12</f>
        <v>3.1656664995453623</v>
      </c>
      <c r="C74">
        <f>'L - Geometric Axis'!C83-'L - Geometric Axis'!$J$12</f>
        <v>-2.5089989035909115</v>
      </c>
      <c r="E74">
        <v>2.3931206757403376</v>
      </c>
      <c r="F74">
        <v>-3.2541501680021305</v>
      </c>
      <c r="H74" s="30">
        <f t="shared" si="3"/>
        <v>-6.0010338343592755E-3</v>
      </c>
      <c r="I74" s="30">
        <f t="shared" si="4"/>
        <v>-3.2464328869236856E-3</v>
      </c>
      <c r="J74">
        <f t="shared" si="5"/>
        <v>-0.13310614777659702</v>
      </c>
    </row>
    <row r="75" spans="1:10" x14ac:dyDescent="0.25">
      <c r="A75">
        <f>'L - Geometric Axis'!A84</f>
        <v>71</v>
      </c>
      <c r="B75">
        <f>'L - Geometric Axis'!B84-'L - Geometric Axis'!$I$12</f>
        <v>3.1636509326611919</v>
      </c>
      <c r="C75">
        <f>'L - Geometric Axis'!C84-'L - Geometric Axis'!$J$12</f>
        <v>-2.5081640284516182</v>
      </c>
      <c r="E75">
        <v>2.3913961442164293</v>
      </c>
      <c r="F75">
        <v>-3.2528139354677936</v>
      </c>
      <c r="H75" s="30">
        <f t="shared" si="3"/>
        <v>-6.3884498673950465E-3</v>
      </c>
      <c r="I75" s="30">
        <f t="shared" si="4"/>
        <v>-3.4539405119709578E-3</v>
      </c>
      <c r="J75">
        <f t="shared" si="5"/>
        <v>-0.12992647527478782</v>
      </c>
    </row>
    <row r="76" spans="1:10" x14ac:dyDescent="0.25">
      <c r="A76">
        <f>'L - Geometric Axis'!A85</f>
        <v>72</v>
      </c>
      <c r="B76">
        <f>'L - Geometric Axis'!B85-'L - Geometric Axis'!$I$12</f>
        <v>3.1616211021773655</v>
      </c>
      <c r="C76">
        <f>'L - Geometric Axis'!C85-'L - Geometric Axis'!$J$12</f>
        <v>-2.5073644569603166</v>
      </c>
      <c r="E76">
        <v>2.3896485548737409</v>
      </c>
      <c r="F76">
        <v>-3.2515080036732136</v>
      </c>
      <c r="H76" s="30">
        <f t="shared" si="3"/>
        <v>-6.7731776142339597E-3</v>
      </c>
      <c r="I76" s="30">
        <f t="shared" si="4"/>
        <v>-3.6596034456937714E-3</v>
      </c>
      <c r="J76">
        <f t="shared" si="5"/>
        <v>-0.12672119930054154</v>
      </c>
    </row>
    <row r="77" spans="1:10" x14ac:dyDescent="0.25">
      <c r="A77">
        <f>'L - Geometric Axis'!A86</f>
        <v>73</v>
      </c>
      <c r="B77">
        <f>'L - Geometric Axis'!B86-'L - Geometric Axis'!$I$12</f>
        <v>3.1595776263999116</v>
      </c>
      <c r="C77">
        <f>'L - Geometric Axis'!C86-'L - Geometric Axis'!$J$12</f>
        <v>-2.5066004326742282</v>
      </c>
      <c r="E77">
        <v>2.3878784400449158</v>
      </c>
      <c r="F77">
        <v>-3.2502327704178642</v>
      </c>
      <c r="H77" s="30">
        <f t="shared" si="3"/>
        <v>-7.1551273373207528E-3</v>
      </c>
      <c r="I77" s="30">
        <f t="shared" si="4"/>
        <v>-3.8633528983461844E-3</v>
      </c>
      <c r="J77">
        <f t="shared" si="5"/>
        <v>-0.12349138925834582</v>
      </c>
    </row>
    <row r="78" spans="1:10" x14ac:dyDescent="0.25">
      <c r="A78">
        <f>'L - Geometric Axis'!A87</f>
        <v>74</v>
      </c>
      <c r="B78">
        <f>'L - Geometric Axis'!B87-'L - Geometric Axis'!$I$12</f>
        <v>3.1575211277913473</v>
      </c>
      <c r="C78">
        <f>'L - Geometric Axis'!C87-'L - Geometric Axis'!$J$12</f>
        <v>-2.5058721883225523</v>
      </c>
      <c r="E78">
        <v>2.3860863389240778</v>
      </c>
      <c r="F78">
        <v>-3.2489886241501509</v>
      </c>
      <c r="H78" s="30">
        <f t="shared" si="3"/>
        <v>-7.5342104210945615E-3</v>
      </c>
      <c r="I78" s="30">
        <f t="shared" si="4"/>
        <v>-4.0651213910161878E-3</v>
      </c>
      <c r="J78">
        <f t="shared" si="5"/>
        <v>-0.12023810780322886</v>
      </c>
    </row>
    <row r="79" spans="1:10" x14ac:dyDescent="0.25">
      <c r="A79">
        <f>'L - Geometric Axis'!A88</f>
        <v>75</v>
      </c>
      <c r="B79">
        <f>'L - Geometric Axis'!B88-'L - Geometric Axis'!$I$12</f>
        <v>3.1554522327810712</v>
      </c>
      <c r="C79">
        <f>'L - Geometric Axis'!C88-'L - Geometric Axis'!$J$12</f>
        <v>-2.5051799457355726</v>
      </c>
      <c r="E79">
        <v>2.3842727974025895</v>
      </c>
      <c r="F79">
        <v>-3.247775943849077</v>
      </c>
      <c r="H79" s="30">
        <f t="shared" si="3"/>
        <v>-7.9103393660787998E-3</v>
      </c>
      <c r="I79" s="30">
        <f t="shared" si="4"/>
        <v>-4.2648427817075524E-3</v>
      </c>
      <c r="J79">
        <f t="shared" si="5"/>
        <v>-0.11696241048882755</v>
      </c>
    </row>
    <row r="80" spans="1:10" x14ac:dyDescent="0.25">
      <c r="A80">
        <f>'L - Geometric Axis'!A89</f>
        <v>76</v>
      </c>
      <c r="B80">
        <f>'L - Geometric Axis'!B89-'L - Geometric Axis'!$I$12</f>
        <v>3.153371571574545</v>
      </c>
      <c r="C80">
        <f>'L - Geometric Axis'!C89-'L - Geometric Axis'!$J$12</f>
        <v>-2.5045239157770873</v>
      </c>
      <c r="E80">
        <v>2.3824383679027665</v>
      </c>
      <c r="F80">
        <v>-3.246595098908811</v>
      </c>
      <c r="H80" s="30">
        <f t="shared" si="3"/>
        <v>-8.2834277826623112E-3</v>
      </c>
      <c r="I80" s="30">
        <f t="shared" si="4"/>
        <v>-4.4624522901904112E-3</v>
      </c>
      <c r="J80">
        <f t="shared" si="5"/>
        <v>-0.11366534543131679</v>
      </c>
    </row>
    <row r="81" spans="1:10" x14ac:dyDescent="0.25">
      <c r="A81">
        <f>'L - Geometric Axis'!A90</f>
        <v>77</v>
      </c>
      <c r="B81">
        <f>'L - Geometric Axis'!B90-'L - Geometric Axis'!$I$12</f>
        <v>3.151279777961328</v>
      </c>
      <c r="C81">
        <f>'L - Geometric Axis'!C90-'L - Geometric Axis'!$J$12</f>
        <v>-2.5039042982801769</v>
      </c>
      <c r="E81">
        <v>2.3805836092096047</v>
      </c>
      <c r="F81">
        <v>-3.2454464490261605</v>
      </c>
      <c r="H81" s="30">
        <f t="shared" si="3"/>
        <v>-8.653390384129156E-3</v>
      </c>
      <c r="I81" s="30">
        <f t="shared" si="4"/>
        <v>-4.6578865213501982E-3</v>
      </c>
      <c r="J81">
        <f t="shared" si="5"/>
        <v>-0.11034795299516022</v>
      </c>
    </row>
    <row r="82" spans="1:10" x14ac:dyDescent="0.25">
      <c r="A82">
        <f>'L - Geometric Axis'!A91</f>
        <v>78</v>
      </c>
      <c r="B82">
        <f>'L - Geometric Axis'!B91-'L - Geometric Axis'!$I$12</f>
        <v>3.1491774891220179</v>
      </c>
      <c r="C82">
        <f>'L - Geometric Axis'!C91-'L - Geometric Axis'!$J$12</f>
        <v>-2.5033212819863331</v>
      </c>
      <c r="E82">
        <v>2.3787090863005687</v>
      </c>
      <c r="F82">
        <v>-3.2443303440910065</v>
      </c>
      <c r="H82" s="30">
        <f t="shared" si="3"/>
        <v>-9.0201429793180712E-3</v>
      </c>
      <c r="I82" s="30">
        <f t="shared" si="4"/>
        <v>-4.8510834872108792E-3</v>
      </c>
      <c r="J82">
        <f t="shared" si="5"/>
        <v>-0.10701126549566727</v>
      </c>
    </row>
    <row r="83" spans="1:10" x14ac:dyDescent="0.25">
      <c r="A83">
        <f>'L - Geometric Axis'!A92</f>
        <v>79</v>
      </c>
      <c r="B83">
        <f>'L - Geometric Axis'!B92-'L - Geometric Axis'!$I$12</f>
        <v>3.1470653454341613</v>
      </c>
      <c r="C83">
        <f>'L - Geometric Axis'!C92-'L - Geometric Axis'!$J$12</f>
        <v>-2.5027750444879673</v>
      </c>
      <c r="E83">
        <v>2.3768153701734969</v>
      </c>
      <c r="F83">
        <v>-3.2432471240797249</v>
      </c>
      <c r="H83" s="30">
        <f t="shared" si="3"/>
        <v>-9.3836024648000192E-3</v>
      </c>
      <c r="I83" s="30">
        <f t="shared" si="4"/>
        <v>-5.0419826275442227E-3</v>
      </c>
      <c r="J83">
        <f t="shared" si="5"/>
        <v>-0.10365630692104336</v>
      </c>
    </row>
    <row r="84" spans="1:10" x14ac:dyDescent="0.25">
      <c r="A84">
        <f>'L - Geometric Axis'!A93</f>
        <v>80</v>
      </c>
      <c r="B84">
        <f>'L - Geometric Axis'!B93-'L - Geometric Axis'!$I$12</f>
        <v>3.1449439902771861</v>
      </c>
      <c r="C84">
        <f>'L - Geometric Axis'!C93-'L - Geometric Axis'!$J$12</f>
        <v>-2.5022657521743126</v>
      </c>
      <c r="E84">
        <v>2.3749030376726656</v>
      </c>
      <c r="F84">
        <v>-3.2421971189516245</v>
      </c>
      <c r="H84" s="30">
        <f t="shared" si="3"/>
        <v>-9.7436868166616581E-3</v>
      </c>
      <c r="I84" s="30">
        <f t="shared" si="4"/>
        <v>-5.2305248290860995E-3</v>
      </c>
      <c r="J84">
        <f t="shared" si="5"/>
        <v>-0.10028409267324666</v>
      </c>
    </row>
    <row r="85" spans="1:10" x14ac:dyDescent="0.25">
      <c r="A85">
        <f>'L - Geometric Axis'!A94</f>
        <v>81</v>
      </c>
      <c r="B85">
        <f>'L - Geometric Axis'!B94-'L - Geometric Axis'!$I$12</f>
        <v>3.1428140698364229</v>
      </c>
      <c r="C85">
        <f>'L - Geometric Axis'!C94-'L - Geometric Axis'!$J$12</f>
        <v>-2.5017935601807411</v>
      </c>
      <c r="E85">
        <v>2.3729726713130797</v>
      </c>
      <c r="F85">
        <v>-3.241180648548438</v>
      </c>
      <c r="H85" s="30">
        <f t="shared" si="3"/>
        <v>-1.0100315081895935E-2</v>
      </c>
      <c r="I85" s="30">
        <f t="shared" si="4"/>
        <v>-5.4166524433359531E-3</v>
      </c>
      <c r="J85">
        <f t="shared" si="5"/>
        <v>-9.6895629326822608E-2</v>
      </c>
    </row>
    <row r="86" spans="1:10" x14ac:dyDescent="0.25">
      <c r="A86">
        <f>'L - Geometric Axis'!A95</f>
        <v>82</v>
      </c>
      <c r="B86">
        <f>'L - Geometric Axis'!B95-'L - Geometric Axis'!$I$12</f>
        <v>3.1406762329062712</v>
      </c>
      <c r="C86">
        <f>'L - Geometric Axis'!C95-'L - Geometric Axis'!$J$12</f>
        <v>-2.5013586123415088</v>
      </c>
      <c r="E86">
        <v>2.371024859103033</v>
      </c>
      <c r="F86">
        <v>-3.240198022496898</v>
      </c>
      <c r="H86" s="30">
        <f t="shared" si="3"/>
        <v>-1.0453407369485078E-2</v>
      </c>
      <c r="I86" s="30">
        <f t="shared" si="4"/>
        <v>-5.6003093029624853E-3</v>
      </c>
      <c r="J86">
        <f t="shared" si="5"/>
        <v>-9.3491914405891885E-2</v>
      </c>
    </row>
    <row r="87" spans="1:10" x14ac:dyDescent="0.25">
      <c r="A87">
        <f>'L - Geometric Axis'!A96</f>
        <v>83</v>
      </c>
      <c r="B87">
        <f>'L - Geometric Axis'!B96-'L - Geometric Axis'!$I$12</f>
        <v>3.1385311306925692</v>
      </c>
      <c r="C87">
        <f>'L - Geometric Axis'!C96-'L - Geometric Axis'!$J$12</f>
        <v>-2.5009610411459406</v>
      </c>
      <c r="E87">
        <v>2.3690601943649923</v>
      </c>
      <c r="F87">
        <v>-3.2392495401144181</v>
      </c>
      <c r="H87" s="30">
        <f t="shared" si="3"/>
        <v>-1.0802884841204971E-2</v>
      </c>
      <c r="I87" s="30">
        <f t="shared" si="4"/>
        <v>-5.7814407368100311E-3</v>
      </c>
      <c r="J87">
        <f t="shared" si="5"/>
        <v>-9.0073936180199973E-2</v>
      </c>
    </row>
    <row r="88" spans="1:10" x14ac:dyDescent="0.25">
      <c r="A88">
        <f>'L - Geometric Axis'!A97</f>
        <v>84</v>
      </c>
      <c r="B88">
        <f>'L - Geometric Axis'!B97-'L - Geometric Axis'!$I$12</f>
        <v>3.1363794166142318</v>
      </c>
      <c r="C88">
        <f>'L - Geometric Axis'!C97-'L - Geometric Axis'!$J$12</f>
        <v>-2.5006009676980745</v>
      </c>
      <c r="E88">
        <v>2.36707927555487</v>
      </c>
      <c r="F88">
        <v>-3.2383354903179207</v>
      </c>
      <c r="H88" s="30">
        <f t="shared" si="3"/>
        <v>-1.1148669702114625E-2</v>
      </c>
      <c r="I88" s="30">
        <f t="shared" si="4"/>
        <v>-5.9599935834670119E-3</v>
      </c>
      <c r="J88">
        <f t="shared" si="5"/>
        <v>-8.6642673477732135E-2</v>
      </c>
    </row>
    <row r="89" spans="1:10" x14ac:dyDescent="0.25">
      <c r="A89">
        <f>'L - Geometric Axis'!A98</f>
        <v>85</v>
      </c>
      <c r="B89">
        <f>'L - Geometric Axis'!B98-'L - Geometric Axis'!$I$12</f>
        <v>3.134221746104211</v>
      </c>
      <c r="C89">
        <f>'L - Geometric Axis'!C98-'L - Geometric Axis'!$J$12</f>
        <v>-2.5002785016797704</v>
      </c>
      <c r="E89">
        <v>2.3650827060797246</v>
      </c>
      <c r="F89">
        <v>-3.2374561515358282</v>
      </c>
      <c r="H89" s="30">
        <f t="shared" si="3"/>
        <v>-1.1490685190936592E-2</v>
      </c>
      <c r="I89" s="30">
        <f t="shared" si="4"/>
        <v>-6.1359162034892627E-3</v>
      </c>
      <c r="J89">
        <f t="shared" si="5"/>
        <v>-8.319909551611919E-2</v>
      </c>
    </row>
    <row r="90" spans="1:10" x14ac:dyDescent="0.25">
      <c r="A90">
        <f>'L - Geometric Axis'!A99</f>
        <v>86</v>
      </c>
      <c r="B90">
        <f>'L - Geometric Axis'!B99-'L - Geometric Axis'!$I$12</f>
        <v>3.1320587764098464</v>
      </c>
      <c r="C90">
        <f>'L - Geometric Axis'!C99-'L - Geometric Axis'!$J$12</f>
        <v>-2.4999937413173017</v>
      </c>
      <c r="E90">
        <v>2.3630710941139599</v>
      </c>
      <c r="F90">
        <v>-3.2366117916232517</v>
      </c>
      <c r="H90" s="30">
        <f t="shared" si="3"/>
        <v>-1.1828855570170278E-2</v>
      </c>
      <c r="I90" s="30">
        <f t="shared" si="4"/>
        <v>-6.309158490177936E-3</v>
      </c>
      <c r="J90">
        <f t="shared" si="5"/>
        <v>-7.974416175081038E-2</v>
      </c>
    </row>
    <row r="91" spans="1:10" x14ac:dyDescent="0.25">
      <c r="A91">
        <f>'L - Geometric Axis'!A100</f>
        <v>87</v>
      </c>
      <c r="B91">
        <f>'L - Geometric Axis'!B100-'L - Geometric Axis'!$I$12</f>
        <v>3.1298911663926594</v>
      </c>
      <c r="C91">
        <f>'L - Geometric Axis'!C100-'L - Geometric Axis'!$J$12</f>
        <v>-2.4997467733514327</v>
      </c>
      <c r="E91">
        <v>2.3610450524140676</v>
      </c>
      <c r="F91">
        <v>-3.2358026677804004</v>
      </c>
      <c r="H91" s="30">
        <f t="shared" si="3"/>
        <v>-1.2163106116150445E-2</v>
      </c>
      <c r="I91" s="30">
        <f t="shared" si="4"/>
        <v>-6.4796718790116267E-3</v>
      </c>
      <c r="J91">
        <f t="shared" si="5"/>
        <v>-7.6278821740551436E-2</v>
      </c>
    </row>
    <row r="92" spans="1:10" x14ac:dyDescent="0.25">
      <c r="A92">
        <f>'L - Geometric Axis'!A101</f>
        <v>88</v>
      </c>
      <c r="B92">
        <f>'L - Geometric Axis'!B101-'L - Geometric Axis'!$I$12</f>
        <v>3.1277195763276602</v>
      </c>
      <c r="C92">
        <f>'L - Geometric Axis'!C101-'L - Geometric Axis'!$J$12</f>
        <v>-2.4995376730109986</v>
      </c>
      <c r="E92">
        <v>2.3590051981319755</v>
      </c>
      <c r="F92">
        <v>-3.2350290264742343</v>
      </c>
      <c r="H92" s="30">
        <f t="shared" si="3"/>
        <v>-1.2493363108952783E-2</v>
      </c>
      <c r="I92" s="30">
        <f t="shared" si="4"/>
        <v>-6.6474093556682075E-3</v>
      </c>
      <c r="J92">
        <f t="shared" si="5"/>
        <v>-7.2804015030051156E-2</v>
      </c>
    </row>
    <row r="93" spans="1:10" x14ac:dyDescent="0.25">
      <c r="A93">
        <f>'L - Geometric Axis'!A102</f>
        <v>89</v>
      </c>
      <c r="B93">
        <f>'L - Geometric Axis'!B102-'L - Geometric Axis'!$I$12</f>
        <v>3.1255446677022185</v>
      </c>
      <c r="C93">
        <f>'L - Geometric Axis'!C102-'L - Geometric Axis'!$J$12</f>
        <v>-2.4993665039899886</v>
      </c>
      <c r="E93">
        <v>2.3569521526270596</v>
      </c>
      <c r="F93">
        <v>-3.2342911033633905</v>
      </c>
      <c r="H93" s="30">
        <f t="shared" si="3"/>
        <v>-1.2819553822281145E-2</v>
      </c>
      <c r="I93" s="30">
        <f t="shared" si="4"/>
        <v>-6.8123254626978871E-3</v>
      </c>
      <c r="J93">
        <f t="shared" si="5"/>
        <v>-6.9320671048700114E-2</v>
      </c>
    </row>
    <row r="94" spans="1:10" x14ac:dyDescent="0.25">
      <c r="A94">
        <f>'L - Geometric Axis'!A103</f>
        <v>90</v>
      </c>
      <c r="B94">
        <f>'L - Geometric Axis'!B103-'L - Geometric Axis'!$I$12</f>
        <v>3.1233671030145711</v>
      </c>
      <c r="C94">
        <f>'L - Geometric Axis'!C103-'L - Geometric Axis'!$J$12</f>
        <v>-2.499233318428145</v>
      </c>
      <c r="E94">
        <v>2.3548865412768683</v>
      </c>
      <c r="F94">
        <v>-3.2335891232263974</v>
      </c>
      <c r="H94" s="30">
        <f t="shared" si="3"/>
        <v>-1.3141606513335388E-2</v>
      </c>
      <c r="I94" s="30">
        <f t="shared" si="4"/>
        <v>-6.974376304838264E-3</v>
      </c>
      <c r="J94">
        <f t="shared" si="5"/>
        <v>-6.5829709026283489E-2</v>
      </c>
    </row>
    <row r="95" spans="1:10" x14ac:dyDescent="0.25">
      <c r="A95">
        <f>'L - Geometric Axis'!A104</f>
        <v>91</v>
      </c>
      <c r="B95">
        <f>'L - Geometric Axis'!B104-'L - Geometric Axis'!$I$12</f>
        <v>3.1211875455720155</v>
      </c>
      <c r="C95">
        <f>'L - Geometric Axis'!C104-'L - Geometric Axis'!$J$12</f>
        <v>-2.4991381568950799</v>
      </c>
      <c r="E95">
        <v>2.3528089932866285</v>
      </c>
      <c r="F95">
        <v>-3.232923299893204</v>
      </c>
      <c r="H95" s="30">
        <f t="shared" si="3"/>
        <v>-1.3459450412676903E-2</v>
      </c>
      <c r="I95" s="30">
        <f t="shared" si="4"/>
        <v>-7.1335195529738131E-3</v>
      </c>
      <c r="J95">
        <f t="shared" si="5"/>
        <v>-6.2332037924187171E-2</v>
      </c>
    </row>
    <row r="96" spans="1:10" x14ac:dyDescent="0.25">
      <c r="A96">
        <f>'L - Geometric Axis'!A105</f>
        <v>92</v>
      </c>
      <c r="B96">
        <f>'L - Geometric Axis'!B105-'L - Geometric Axis'!$I$12</f>
        <v>3.1190066592888632</v>
      </c>
      <c r="C96">
        <f>'L - Geometric Axis'!C105-'L - Geometric Axis'!$J$12</f>
        <v>-2.499081048377918</v>
      </c>
      <c r="E96">
        <v>2.3507201414975838</v>
      </c>
      <c r="F96">
        <v>-3.2322938361800473</v>
      </c>
      <c r="H96" s="30">
        <f t="shared" si="3"/>
        <v>-1.3773015714189929E-2</v>
      </c>
      <c r="I96" s="30">
        <f t="shared" si="4"/>
        <v>-7.2897144467867665E-3</v>
      </c>
      <c r="J96">
        <f t="shared" si="5"/>
        <v>-5.8828556382259055E-2</v>
      </c>
    </row>
    <row r="97" spans="1:10" x14ac:dyDescent="0.25">
      <c r="A97">
        <f>'L - Geometric Axis'!A106</f>
        <v>93</v>
      </c>
      <c r="B97">
        <f>'L - Geometric Axis'!B106-'L - Geometric Axis'!$I$12</f>
        <v>3.1168251084842029</v>
      </c>
      <c r="C97">
        <f>'L - Geometric Axis'!C106-'L - Geometric Axis'!$J$12</f>
        <v>-2.4990620102724668</v>
      </c>
      <c r="E97">
        <v>2.3486206221942254</v>
      </c>
      <c r="F97">
        <v>-3.231700923827673</v>
      </c>
      <c r="H97" s="30">
        <f t="shared" si="3"/>
        <v>-1.4082233565105783E-2</v>
      </c>
      <c r="I97" s="30">
        <f t="shared" si="4"/>
        <v>-7.4429217960786968E-3</v>
      </c>
      <c r="J97">
        <f t="shared" si="5"/>
        <v>-5.5320152681052524E-2</v>
      </c>
    </row>
    <row r="98" spans="1:10" x14ac:dyDescent="0.25">
      <c r="A98">
        <f>'L - Geometric Axis'!A107</f>
        <v>94</v>
      </c>
      <c r="B98">
        <f>'L - Geometric Axis'!B107-'L - Geometric Axis'!$I$12</f>
        <v>-0.25817489151579698</v>
      </c>
      <c r="C98">
        <f>'L - Geometric Axis'!C107-'L - Geometric Axis'!$J$12</f>
        <v>-2.4990620102724668</v>
      </c>
      <c r="E98">
        <v>-0.90722831360887901</v>
      </c>
      <c r="F98">
        <v>-2.342840582024873</v>
      </c>
      <c r="H98" s="30">
        <f t="shared" si="3"/>
        <v>-16.520156905473282</v>
      </c>
      <c r="I98" s="30">
        <f t="shared" si="4"/>
        <v>-2.9578837212839151</v>
      </c>
      <c r="J98">
        <f t="shared" si="5"/>
        <v>-21.357039259795275</v>
      </c>
    </row>
    <row r="99" spans="1:10" x14ac:dyDescent="0.25">
      <c r="A99">
        <f>'L - Geometric Axis'!A108</f>
        <v>95</v>
      </c>
      <c r="B99">
        <f>'L - Geometric Axis'!B108-'L - Geometric Axis'!$I$12</f>
        <v>-0.26253799312511783</v>
      </c>
      <c r="C99">
        <f>'L - Geometric Axis'!C108-'L - Geometric Axis'!$J$12</f>
        <v>-2.4990239340615648</v>
      </c>
      <c r="E99">
        <v>-0.91142735221559645</v>
      </c>
      <c r="F99">
        <v>-2.3416547573201245</v>
      </c>
      <c r="H99" s="30">
        <f t="shared" si="3"/>
        <v>-1.4968193040830651E-2</v>
      </c>
      <c r="I99" s="30">
        <f t="shared" si="4"/>
        <v>-2.2560331426086143E-3</v>
      </c>
      <c r="J99">
        <f t="shared" si="5"/>
        <v>1.4552180611401504E-2</v>
      </c>
    </row>
    <row r="100" spans="1:10" x14ac:dyDescent="0.25">
      <c r="A100">
        <f>'L - Geometric Axis'!A109</f>
        <v>96</v>
      </c>
      <c r="B100">
        <f>'L - Geometric Axis'!B109-'L - Geometric Axis'!$I$12</f>
        <v>-0.26689976569142215</v>
      </c>
      <c r="C100">
        <f>'L - Geometric Axis'!C109-'L - Geometric Axis'!$J$12</f>
        <v>-2.4989097170272405</v>
      </c>
      <c r="E100">
        <v>-0.91560505579368479</v>
      </c>
      <c r="F100">
        <v>-2.3403958298938115</v>
      </c>
      <c r="H100" s="30">
        <f t="shared" si="3"/>
        <v>-1.4975411484831537E-2</v>
      </c>
      <c r="I100" s="30">
        <f t="shared" si="4"/>
        <v>-2.2803410713354696E-3</v>
      </c>
      <c r="J100">
        <f t="shared" si="5"/>
        <v>1.5503779481589696E-2</v>
      </c>
    </row>
    <row r="101" spans="1:10" x14ac:dyDescent="0.25">
      <c r="A101">
        <f>'L - Geometric Axis'!A110</f>
        <v>97</v>
      </c>
      <c r="B101">
        <f>'L - Geometric Axis'!B110-'L - Geometric Axis'!$I$12</f>
        <v>-0.27125888057653308</v>
      </c>
      <c r="C101">
        <f>'L - Geometric Axis'!C110-'L - Geometric Axis'!$J$12</f>
        <v>-2.4987193939611103</v>
      </c>
      <c r="E101">
        <v>-0.91976015177416426</v>
      </c>
      <c r="F101">
        <v>-2.3390641832274244</v>
      </c>
      <c r="H101" s="30">
        <f t="shared" si="3"/>
        <v>-1.4977554780750232E-2</v>
      </c>
      <c r="I101" s="30">
        <f t="shared" si="4"/>
        <v>-2.3040672731355757E-3</v>
      </c>
      <c r="J101">
        <f t="shared" si="5"/>
        <v>1.6454937435359755E-2</v>
      </c>
    </row>
    <row r="102" spans="1:10" x14ac:dyDescent="0.25">
      <c r="A102">
        <f>'L - Geometric Axis'!A111</f>
        <v>98</v>
      </c>
      <c r="B102">
        <f>'L - Geometric Axis'!B111-'L - Geometric Axis'!$I$12</f>
        <v>-0.27561400995182839</v>
      </c>
      <c r="C102">
        <f>'L - Geometric Axis'!C111-'L - Geometric Axis'!$J$12</f>
        <v>-2.4984530228374227</v>
      </c>
      <c r="E102">
        <v>-0.92389137447454739</v>
      </c>
      <c r="F102">
        <v>-2.3376602229534371</v>
      </c>
      <c r="H102" s="30">
        <f t="shared" si="3"/>
        <v>-1.497463400198165E-2</v>
      </c>
      <c r="I102" s="30">
        <f t="shared" si="4"/>
        <v>-2.3271857473492288E-3</v>
      </c>
      <c r="J102">
        <f t="shared" si="5"/>
        <v>1.7404965442167984E-2</v>
      </c>
    </row>
    <row r="103" spans="1:10" x14ac:dyDescent="0.25">
      <c r="A103">
        <f>'L - Geometric Axis'!A112</f>
        <v>99</v>
      </c>
      <c r="B103">
        <f>'L - Geometric Axis'!B112-'L - Geometric Axis'!$I$12</f>
        <v>-0.27996382720271151</v>
      </c>
      <c r="C103">
        <f>'L - Geometric Axis'!C112-'L - Geometric Axis'!$J$12</f>
        <v>-2.4981106847954031</v>
      </c>
      <c r="E103">
        <v>-0.92799746548437967</v>
      </c>
      <c r="F103">
        <v>-2.3361843767317501</v>
      </c>
      <c r="H103" s="30">
        <f t="shared" si="3"/>
        <v>-1.4966663395036633E-2</v>
      </c>
      <c r="I103" s="30">
        <f t="shared" si="4"/>
        <v>-2.3496705881873004E-3</v>
      </c>
      <c r="J103">
        <f t="shared" si="5"/>
        <v>1.835317063652175E-2</v>
      </c>
    </row>
    <row r="104" spans="1:10" x14ac:dyDescent="0.25">
      <c r="A104">
        <f>'L - Geometric Axis'!A113</f>
        <v>100</v>
      </c>
      <c r="B104">
        <f>'L - Geometric Axis'!B113-'L - Geometric Axis'!$I$12</f>
        <v>-0.2843070073327103</v>
      </c>
      <c r="C104">
        <f>'L - Geometric Axis'!C113-'L - Geometric Axis'!$J$12</f>
        <v>-2.4976924841145349</v>
      </c>
      <c r="E104">
        <v>-0.93207717404856316</v>
      </c>
      <c r="F104">
        <v>-2.3346370941194188</v>
      </c>
      <c r="H104" s="30">
        <f t="shared" si="3"/>
        <v>-1.4953660354843556E-2</v>
      </c>
      <c r="I104" s="30">
        <f t="shared" si="4"/>
        <v>-2.3714960196838555E-3</v>
      </c>
      <c r="J104">
        <f t="shared" si="5"/>
        <v>1.9298857255118776E-2</v>
      </c>
    </row>
    <row r="105" spans="1:10" x14ac:dyDescent="0.25">
      <c r="A105">
        <f>'L - Geometric Axis'!A114</f>
        <v>101</v>
      </c>
      <c r="B105">
        <f>'L - Geometric Axis'!B114-'L - Geometric Axis'!$I$12</f>
        <v>-0.28864222736708378</v>
      </c>
      <c r="C105">
        <f>'L - Geometric Axis'!C114-'L - Geometric Axis'!$J$12</f>
        <v>-2.4971985481827974</v>
      </c>
      <c r="E105">
        <v>-0.93612925744834796</v>
      </c>
      <c r="F105">
        <v>-2.3330188464337156</v>
      </c>
      <c r="H105" s="30">
        <f t="shared" si="3"/>
        <v>-1.4935645396811142E-2</v>
      </c>
      <c r="I105" s="30">
        <f t="shared" si="4"/>
        <v>-2.3926364310103334E-3</v>
      </c>
      <c r="J105">
        <f t="shared" si="5"/>
        <v>2.0241327583301168E-2</v>
      </c>
    </row>
    <row r="106" spans="1:10" x14ac:dyDescent="0.25">
      <c r="A106">
        <f>'L - Geometric Axis'!A115</f>
        <v>102</v>
      </c>
      <c r="B106">
        <f>'L - Geometric Axis'!B115-'L - Geometric Axis'!$I$12</f>
        <v>-0.29296816675581344</v>
      </c>
      <c r="C106">
        <f>'L - Geometric Axis'!C115-'L - Geometric Axis'!$J$12</f>
        <v>-2.4966290274578595</v>
      </c>
      <c r="E106">
        <v>-0.94015248137987761</v>
      </c>
      <c r="F106">
        <v>-2.3313301266085631</v>
      </c>
      <c r="H106" s="30">
        <f t="shared" si="3"/>
        <v>-1.4912642125696721E-2</v>
      </c>
      <c r="I106" s="30">
        <f t="shared" si="4"/>
        <v>-2.4130664120944069E-3</v>
      </c>
      <c r="J106">
        <f t="shared" si="5"/>
        <v>2.1179882908986186E-2</v>
      </c>
    </row>
    <row r="107" spans="1:10" x14ac:dyDescent="0.25">
      <c r="A107">
        <f>'L - Geometric Axis'!A116</f>
        <v>103</v>
      </c>
      <c r="B107">
        <f>'L - Geometric Axis'!B116-'L - Geometric Axis'!$I$12</f>
        <v>-0.29728350777585472</v>
      </c>
      <c r="C107">
        <f>'L - Geometric Axis'!C116-'L - Geometric Axis'!$J$12</f>
        <v>-2.4959840954212513</v>
      </c>
      <c r="E107">
        <v>-0.94414562033016791</v>
      </c>
      <c r="F107">
        <v>-2.3295714490443777</v>
      </c>
      <c r="H107" s="30">
        <f t="shared" si="3"/>
        <v>-1.4884677201333929E-2</v>
      </c>
      <c r="I107" s="30">
        <f t="shared" si="4"/>
        <v>-2.4327607894861075E-3</v>
      </c>
      <c r="J107">
        <f t="shared" si="5"/>
        <v>2.2113824482122076E-2</v>
      </c>
    </row>
    <row r="108" spans="1:10" x14ac:dyDescent="0.25">
      <c r="A108">
        <f>'L - Geometric Axis'!A117</f>
        <v>104</v>
      </c>
      <c r="B108">
        <f>'L - Geometric Axis'!B117-'L - Geometric Axis'!$I$12</f>
        <v>-0.30158693593252955</v>
      </c>
      <c r="C108">
        <f>'L - Geometric Axis'!C117-'L - Geometric Axis'!$J$12</f>
        <v>-2.495263948525519</v>
      </c>
      <c r="E108">
        <v>-0.94810745795041262</v>
      </c>
      <c r="F108">
        <v>-2.3277433494513828</v>
      </c>
      <c r="H108" s="30">
        <f t="shared" si="3"/>
        <v>-1.4851780301266312E-2</v>
      </c>
      <c r="I108" s="30">
        <f t="shared" si="4"/>
        <v>-2.4516946624105322E-3</v>
      </c>
      <c r="J108">
        <f t="shared" si="5"/>
        <v>2.3042454477427331E-2</v>
      </c>
    </row>
    <row r="109" spans="1:10" x14ac:dyDescent="0.25">
      <c r="A109">
        <f>'L - Geometric Axis'!A118</f>
        <v>105</v>
      </c>
      <c r="B109">
        <f>'L - Geometric Axis'!B118-'L - Geometric Axis'!$I$12</f>
        <v>-0.30587714035993313</v>
      </c>
      <c r="C109">
        <f>'L - Geometric Axis'!C118-'L - Geometric Axis'!$J$12</f>
        <v>-2.4944688061343827</v>
      </c>
      <c r="E109">
        <v>-0.95203678742649334</v>
      </c>
      <c r="F109">
        <v>-2.325846384686423</v>
      </c>
      <c r="H109" s="30">
        <f t="shared" si="3"/>
        <v>-1.4813984080360989E-2</v>
      </c>
      <c r="I109" s="30">
        <f t="shared" si="4"/>
        <v>-2.4698434389490618E-3</v>
      </c>
      <c r="J109">
        <f t="shared" si="5"/>
        <v>2.3965076958756621E-2</v>
      </c>
    </row>
    <row r="110" spans="1:10" x14ac:dyDescent="0.25">
      <c r="A110">
        <f>'L - Geometric Axis'!A119</f>
        <v>106</v>
      </c>
      <c r="B110">
        <f>'L - Geometric Axis'!B119-'L - Geometric Axis'!$I$12</f>
        <v>-0.31015281422023694</v>
      </c>
      <c r="C110">
        <f>'L - Geometric Axis'!C119-'L - Geometric Axis'!$J$12</f>
        <v>-2.4935989104559182</v>
      </c>
      <c r="E110">
        <v>-0.95593241184658773</v>
      </c>
      <c r="F110">
        <v>-2.3238811325833431</v>
      </c>
      <c r="H110" s="30">
        <f t="shared" si="3"/>
        <v>-1.4771324127464904E-2</v>
      </c>
      <c r="I110" s="30">
        <f t="shared" si="4"/>
        <v>-2.4871828722874824E-3</v>
      </c>
      <c r="J110">
        <f t="shared" si="5"/>
        <v>2.4880998842718664E-2</v>
      </c>
    </row>
    <row r="111" spans="1:10" x14ac:dyDescent="0.25">
      <c r="A111">
        <f>'L - Geometric Axis'!A120</f>
        <v>107</v>
      </c>
      <c r="B111">
        <f>'L - Geometric Axis'!B120-'L - Geometric Axis'!$I$12</f>
        <v>-0.31441265510176331</v>
      </c>
      <c r="C111">
        <f>'L - Geometric Axis'!C120-'L - Geometric Axis'!$J$12</f>
        <v>-2.4926545264687756</v>
      </c>
      <c r="E111">
        <v>-0.95979314456575926</v>
      </c>
      <c r="F111">
        <v>-2.3218481917769704</v>
      </c>
      <c r="H111" s="30">
        <f t="shared" si="3"/>
        <v>-1.4723838919169634E-2</v>
      </c>
      <c r="I111" s="30">
        <f t="shared" si="4"/>
        <v>-2.503689096968323E-3</v>
      </c>
      <c r="J111">
        <f t="shared" si="5"/>
        <v>2.5789530859841252E-2</v>
      </c>
    </row>
    <row r="112" spans="1:10" x14ac:dyDescent="0.25">
      <c r="A112">
        <f>'L - Geometric Axis'!A121</f>
        <v>108</v>
      </c>
      <c r="B112">
        <f>'L - Geometric Axis'!B121-'L - Geometric Axis'!$I$12</f>
        <v>-0.31865536541571393</v>
      </c>
      <c r="C112">
        <f>'L - Geometric Axis'!C121-'L - Geometric Axis'!$J$12</f>
        <v>-2.4916359418414658</v>
      </c>
      <c r="E112">
        <v>-0.96361780956742182</v>
      </c>
      <c r="F112">
        <v>-2.3197481815207688</v>
      </c>
      <c r="H112" s="30">
        <f t="shared" si="3"/>
        <v>-1.4671569770761171E-2</v>
      </c>
      <c r="I112" s="30">
        <f t="shared" si="4"/>
        <v>-2.519338665085019E-3</v>
      </c>
      <c r="J112">
        <f t="shared" si="5"/>
        <v>2.6689988510946859E-2</v>
      </c>
    </row>
    <row r="113" spans="1:10" x14ac:dyDescent="0.25">
      <c r="A113">
        <f>'L - Geometric Axis'!A122</f>
        <v>109</v>
      </c>
      <c r="B113">
        <f>'L - Geometric Axis'!B122-'L - Geometric Axis'!$I$12</f>
        <v>-0.32287965279142716</v>
      </c>
      <c r="C113">
        <f>'L - Geometric Axis'!C122-'L - Geometric Axis'!$J$12</f>
        <v>-2.4905434668447337</v>
      </c>
      <c r="E113">
        <v>-0.96740524182156573</v>
      </c>
      <c r="F113">
        <v>-2.3175817414982056</v>
      </c>
      <c r="H113" s="30">
        <f t="shared" si="3"/>
        <v>-1.4614560784436631E-2</v>
      </c>
      <c r="I113" s="30">
        <f t="shared" si="4"/>
        <v>-2.5341085823551422E-3</v>
      </c>
      <c r="J113">
        <f t="shared" si="5"/>
        <v>2.7581693017058751E-2</v>
      </c>
    </row>
    <row r="114" spans="1:10" x14ac:dyDescent="0.25">
      <c r="A114">
        <f>'L - Geometric Axis'!A123</f>
        <v>110</v>
      </c>
      <c r="B114">
        <f>'L - Geometric Axis'!B123-'L - Geometric Axis'!$I$12</f>
        <v>-0.3270842304700467</v>
      </c>
      <c r="C114">
        <f>'L - Geometric Axis'!C123-'L - Geometric Axis'!$J$12</f>
        <v>-2.4893774342570465</v>
      </c>
      <c r="E114">
        <v>-0.97115428763963696</v>
      </c>
      <c r="F114">
        <v>-2.3153495316278985</v>
      </c>
      <c r="H114" s="30">
        <f t="shared" si="3"/>
        <v>-1.4552858794856611E-2</v>
      </c>
      <c r="I114" s="30">
        <f t="shared" si="4"/>
        <v>-2.5479763440065316E-3</v>
      </c>
      <c r="J114">
        <f t="shared" si="5"/>
        <v>2.846397226061886E-2</v>
      </c>
    </row>
    <row r="115" spans="1:10" x14ac:dyDescent="0.25">
      <c r="A115">
        <f>'L - Geometric Axis'!A124</f>
        <v>111</v>
      </c>
      <c r="B115">
        <f>'L - Geometric Axis'!B124-'L - Geometric Axis'!$I$12</f>
        <v>-0.33126781769648128</v>
      </c>
      <c r="C115">
        <f>'L - Geometric Axis'!C124-'L - Geometric Axis'!$J$12</f>
        <v>-2.4881381992632257</v>
      </c>
      <c r="E115">
        <v>-0.97486380502596126</v>
      </c>
      <c r="F115">
        <v>-2.313052231862597</v>
      </c>
      <c r="H115" s="30">
        <f t="shared" si="3"/>
        <v>-1.448651331213221E-2</v>
      </c>
      <c r="I115" s="30">
        <f t="shared" si="4"/>
        <v>-2.5609199704143236E-3</v>
      </c>
      <c r="J115">
        <f t="shared" si="5"/>
        <v>2.9336161716158229E-2</v>
      </c>
    </row>
    <row r="116" spans="1:10" x14ac:dyDescent="0.25">
      <c r="A116">
        <f>'L - Geometric Axis'!A125</f>
        <v>112</v>
      </c>
      <c r="B116">
        <f>'L - Geometric Axis'!B125-'L - Geometric Axis'!$I$12</f>
        <v>-0.33542914010953384</v>
      </c>
      <c r="C116">
        <f>'L - Geometric Axis'!C125-'L - Geometric Axis'!$J$12</f>
        <v>-2.4868261393462552</v>
      </c>
      <c r="E116">
        <v>-0.97853266402560779</v>
      </c>
      <c r="F116">
        <v>-2.3106905419820651</v>
      </c>
      <c r="H116" s="30">
        <f t="shared" si="3"/>
        <v>-1.4415576462328173E-2</v>
      </c>
      <c r="I116" s="30">
        <f t="shared" si="4"/>
        <v>-2.5729180424230499E-3</v>
      </c>
      <c r="J116">
        <f t="shared" si="5"/>
        <v>3.0197605368431291E-2</v>
      </c>
    </row>
    <row r="117" spans="1:10" x14ac:dyDescent="0.25">
      <c r="A117">
        <f>'L - Geometric Axis'!A126</f>
        <v>113</v>
      </c>
      <c r="B117">
        <f>'L - Geometric Axis'!B126-'L - Geometric Axis'!$I$12</f>
        <v>-0.33956693013008615</v>
      </c>
      <c r="C117">
        <f>'L - Geometric Axis'!C126-'L - Geometric Axis'!$J$12</f>
        <v>-2.4854416541722961</v>
      </c>
      <c r="E117">
        <v>-0.98215974706858433</v>
      </c>
      <c r="F117">
        <v>-2.3082651813799178</v>
      </c>
      <c r="H117" s="30">
        <f t="shared" si="3"/>
        <v>-1.4340102925574897E-2</v>
      </c>
      <c r="I117" s="30">
        <f t="shared" si="4"/>
        <v>-2.5839497362892421E-3</v>
      </c>
      <c r="J117">
        <f t="shared" si="5"/>
        <v>3.104765661625666E-2</v>
      </c>
    </row>
    <row r="118" spans="1:10" x14ac:dyDescent="0.25">
      <c r="A118">
        <f>'L - Geometric Axis'!A127</f>
        <v>114</v>
      </c>
      <c r="B118">
        <f>'L - Geometric Axis'!B127-'L - Geometric Axis'!$I$12</f>
        <v>-0.34367992734721409</v>
      </c>
      <c r="C118">
        <f>'L - Geometric Axis'!C127-'L - Geometric Axis'!$J$12</f>
        <v>-2.483985165468944</v>
      </c>
      <c r="E118">
        <v>-0.98574394931025944</v>
      </c>
      <c r="F118">
        <v>-2.3057768888444898</v>
      </c>
      <c r="H118" s="30">
        <f t="shared" si="3"/>
        <v>-1.4260149871878592E-2</v>
      </c>
      <c r="I118" s="30">
        <f t="shared" si="4"/>
        <v>-2.5939948581788067E-3</v>
      </c>
      <c r="J118">
        <f t="shared" si="5"/>
        <v>3.1885679159931415E-2</v>
      </c>
    </row>
    <row r="119" spans="1:10" x14ac:dyDescent="0.25">
      <c r="A119">
        <f>'L - Geometric Axis'!A128</f>
        <v>115</v>
      </c>
      <c r="B119">
        <f>'L - Geometric Axis'!B128-'L - Geometric Axis'!$I$12</f>
        <v>-0.34776687890212216</v>
      </c>
      <c r="C119">
        <f>'L - Geometric Axis'!C128-'L - Geometric Axis'!$J$12</f>
        <v>-2.4824571168967671</v>
      </c>
      <c r="E119">
        <v>-0.98928417896790977</v>
      </c>
      <c r="F119">
        <v>-2.3032264223337924</v>
      </c>
      <c r="H119" s="30">
        <f t="shared" si="3"/>
        <v>-1.4175776894739324E-2</v>
      </c>
      <c r="I119" s="30">
        <f t="shared" si="4"/>
        <v>-2.6030338781567472E-3</v>
      </c>
      <c r="J119">
        <f t="shared" si="5"/>
        <v>3.2711047870719399E-2</v>
      </c>
    </row>
    <row r="120" spans="1:10" x14ac:dyDescent="0.25">
      <c r="A120">
        <f>'L - Geometric Axis'!A129</f>
        <v>116</v>
      </c>
      <c r="B120">
        <f>'L - Geometric Axis'!B129-'L - Geometric Axis'!$I$12</f>
        <v>-0.35182653986977508</v>
      </c>
      <c r="C120">
        <f>'L - Geometric Axis'!C129-'L - Geometric Axis'!$J$12</f>
        <v>-2.4808579739141638</v>
      </c>
      <c r="E120">
        <v>-0.9927793576532864</v>
      </c>
      <c r="F120">
        <v>-2.3006145587446318</v>
      </c>
      <c r="H120" s="30">
        <f t="shared" si="3"/>
        <v>-1.4087045942660782E-2</v>
      </c>
      <c r="I120" s="30">
        <f t="shared" si="4"/>
        <v>-2.6110479636019921E-3</v>
      </c>
      <c r="J120">
        <f t="shared" si="5"/>
        <v>3.3523149640388779E-2</v>
      </c>
    </row>
    <row r="121" spans="1:10" x14ac:dyDescent="0.25">
      <c r="A121">
        <f>'L - Geometric Axis'!A130</f>
        <v>117</v>
      </c>
      <c r="B121">
        <f>'L - Geometric Axis'!B130-'L - Geometric Axis'!$I$12</f>
        <v>-0.35585767363811543</v>
      </c>
      <c r="C121">
        <f>'L - Geometric Axis'!C130-'L - Geometric Axis'!$J$12</f>
        <v>-2.4791882236355769</v>
      </c>
      <c r="E121">
        <v>-0.99622842070110296</v>
      </c>
      <c r="F121">
        <v>-2.297942093675958</v>
      </c>
      <c r="H121" s="30">
        <f t="shared" si="3"/>
        <v>-1.3994021248669471E-2</v>
      </c>
      <c r="I121" s="30">
        <f t="shared" si="4"/>
        <v>-2.6180190119861392E-3</v>
      </c>
      <c r="J121">
        <f t="shared" si="5"/>
        <v>3.4321384209247456E-2</v>
      </c>
    </row>
    <row r="122" spans="1:10" x14ac:dyDescent="0.25">
      <c r="A122">
        <f>'L - Geometric Axis'!A131</f>
        <v>118</v>
      </c>
      <c r="B122">
        <f>'L - Geometric Axis'!B131-'L - Geometric Axis'!$I$12</f>
        <v>-0.35985905228474702</v>
      </c>
      <c r="C122">
        <f>'L - Geometric Axis'!C131-'L - Geometric Axis'!$J$12</f>
        <v>-2.4774483746831168</v>
      </c>
      <c r="E122">
        <v>-0.99963031749334341</v>
      </c>
      <c r="F122">
        <v>-2.2952098411865198</v>
      </c>
      <c r="H122" s="30">
        <f t="shared" si="3"/>
        <v>-1.3896769257935324E-2</v>
      </c>
      <c r="I122" s="30">
        <f t="shared" si="4"/>
        <v>-2.623929682950448E-3</v>
      </c>
      <c r="J122">
        <f t="shared" si="5"/>
        <v>3.5105164970863932E-2</v>
      </c>
    </row>
    <row r="123" spans="1:10" x14ac:dyDescent="0.25">
      <c r="A123">
        <f>'L - Geometric Axis'!A132</f>
        <v>119</v>
      </c>
      <c r="B123">
        <f>'L - Geometric Axis'!B132-'L - Geometric Axis'!$I$12</f>
        <v>-0.3638294569509718</v>
      </c>
      <c r="C123">
        <f>'L - Geometric Axis'!C132-'L - Geometric Axis'!$J$12</f>
        <v>-2.4756389570316291</v>
      </c>
      <c r="E123">
        <v>-1.0029840117792901</v>
      </c>
      <c r="F123">
        <v>-2.2924186335468946</v>
      </c>
      <c r="H123" s="30">
        <f t="shared" si="3"/>
        <v>-1.3795358553610278E-2</v>
      </c>
      <c r="I123" s="30">
        <f t="shared" si="4"/>
        <v>-2.6287634296201824E-3</v>
      </c>
      <c r="J123">
        <f t="shared" si="5"/>
        <v>3.5873919752064304E-2</v>
      </c>
    </row>
    <row r="124" spans="1:10" x14ac:dyDescent="0.25">
      <c r="A124">
        <f>'L - Geometric Axis'!A133</f>
        <v>120</v>
      </c>
      <c r="B124">
        <f>'L - Geometric Axis'!B133-'L - Geometric Axis'!$I$12</f>
        <v>-0.36776767821306644</v>
      </c>
      <c r="C124">
        <f>'L - Geometric Axis'!C133-'L - Geometric Axis'!$J$12</f>
        <v>-2.4737605218472583</v>
      </c>
      <c r="E124">
        <v>-1.0062884819911757</v>
      </c>
      <c r="F124">
        <v>-2.2895693209859678</v>
      </c>
      <c r="H124" s="30">
        <f t="shared" si="3"/>
        <v>-1.3689859780993551E-2</v>
      </c>
      <c r="I124" s="30">
        <f t="shared" si="4"/>
        <v>-2.6325045290945645E-3</v>
      </c>
      <c r="J124">
        <f t="shared" si="5"/>
        <v>3.6627091566565788E-2</v>
      </c>
    </row>
    <row r="125" spans="1:10" x14ac:dyDescent="0.25">
      <c r="A125">
        <f>'L - Geometric Axis'!A134</f>
        <v>121</v>
      </c>
      <c r="B125">
        <f>'L - Geometric Axis'!B134-'L - Geometric Axis'!$I$12</f>
        <v>-0.37167251645068372</v>
      </c>
      <c r="C125">
        <f>'L - Geometric Axis'!C134-'L - Geometric Axis'!$J$12</f>
        <v>-2.4718136413195588</v>
      </c>
      <c r="E125">
        <v>-1.0095427215553623</v>
      </c>
      <c r="F125">
        <v>-2.2866627714319474</v>
      </c>
      <c r="H125" s="30">
        <f t="shared" si="3"/>
        <v>-1.358034557011433E-2</v>
      </c>
      <c r="I125" s="30">
        <f t="shared" si="4"/>
        <v>-2.6351381120477183E-3</v>
      </c>
      <c r="J125">
        <f t="shared" si="5"/>
        <v>3.7364139340705045E-2</v>
      </c>
    </row>
    <row r="126" spans="1:10" x14ac:dyDescent="0.25">
      <c r="A126">
        <f>'L - Geometric Axis'!A135</f>
        <v>122</v>
      </c>
      <c r="B126">
        <f>'L - Geometric Axis'!B135-'L - Geometric Axis'!$I$12</f>
        <v>-0.37554278221226967</v>
      </c>
      <c r="C126">
        <f>'L - Geometric Axis'!C135-'L - Geometric Axis'!$J$12</f>
        <v>-2.4697989084871983</v>
      </c>
      <c r="E126">
        <v>-1.0127457391989538</v>
      </c>
      <c r="F126">
        <v>-2.2836998702479829</v>
      </c>
      <c r="H126" s="30">
        <f t="shared" si="3"/>
        <v>-1.3466890456885825E-2</v>
      </c>
      <c r="I126" s="30">
        <f t="shared" si="4"/>
        <v>-2.6366501913889285E-3</v>
      </c>
      <c r="J126">
        <f t="shared" si="5"/>
        <v>3.8084538610078322E-2</v>
      </c>
    </row>
    <row r="127" spans="1:10" x14ac:dyDescent="0.25">
      <c r="A127">
        <f>'L - Geometric Axis'!A136</f>
        <v>123</v>
      </c>
      <c r="B127">
        <f>'L - Geometric Axis'!B136-'L - Geometric Axis'!$I$12</f>
        <v>-0.37937729657738117</v>
      </c>
      <c r="C127">
        <f>'L - Geometric Axis'!C136-'L - Geometric Axis'!$J$12</f>
        <v>-2.4677169370573155</v>
      </c>
      <c r="E127">
        <v>-1.0158965592517479</v>
      </c>
      <c r="F127">
        <v>-2.2806815199624784</v>
      </c>
      <c r="H127" s="30">
        <f t="shared" si="3"/>
        <v>-1.3349570802892509E-2</v>
      </c>
      <c r="I127" s="30">
        <f t="shared" si="4"/>
        <v>-2.6370276899139351E-3</v>
      </c>
      <c r="J127">
        <f t="shared" si="5"/>
        <v>3.8787782185558776E-2</v>
      </c>
    </row>
    <row r="128" spans="1:10" x14ac:dyDescent="0.25">
      <c r="A128">
        <f>'L - Geometric Axis'!A137</f>
        <v>124</v>
      </c>
      <c r="B128">
        <f>'L - Geometric Axis'!B137-'L - Geometric Axis'!$I$12</f>
        <v>-0.38317489151579709</v>
      </c>
      <c r="C128">
        <f>'L - Geometric Axis'!C137-'L - Geometric Axis'!$J$12</f>
        <v>-2.4655683612185761</v>
      </c>
      <c r="E128">
        <v>-1.0189942219434345</v>
      </c>
      <c r="F128">
        <v>-2.27760863999417</v>
      </c>
      <c r="H128" s="30">
        <f t="shared" si="3"/>
        <v>-1.322846471397072E-2</v>
      </c>
      <c r="I128" s="30">
        <f t="shared" si="4"/>
        <v>-2.6362584668990063E-3</v>
      </c>
      <c r="J128">
        <f t="shared" si="5"/>
        <v>3.9473380787721439E-2</v>
      </c>
    </row>
    <row r="129" spans="1:10" x14ac:dyDescent="0.25">
      <c r="A129">
        <f>'L - Geometric Axis'!A138</f>
        <v>125</v>
      </c>
      <c r="B129">
        <f>'L - Geometric Axis'!B138-'L - Geometric Axis'!$I$12</f>
        <v>-0.3869344102433106</v>
      </c>
      <c r="C129">
        <f>'L - Geometric Axis'!C138-'L - Geometric Axis'!$J$12</f>
        <v>-2.4633538354479949</v>
      </c>
      <c r="E129">
        <v>-1.0220377836959491</v>
      </c>
      <c r="F129">
        <v>-2.274482166372064</v>
      </c>
      <c r="H129" s="30">
        <f t="shared" si="3"/>
        <v>-1.31036519576605E-2</v>
      </c>
      <c r="I129" s="30">
        <f t="shared" si="4"/>
        <v>-2.6343313435749954E-3</v>
      </c>
      <c r="J129">
        <f t="shared" si="5"/>
        <v>4.0140863648229122E-2</v>
      </c>
    </row>
    <row r="130" spans="1:10" x14ac:dyDescent="0.25">
      <c r="A130">
        <f>'L - Geometric Axis'!A139</f>
        <v>126</v>
      </c>
      <c r="B130">
        <f>'L - Geometric Axis'!B139-'L - Geometric Axis'!$I$12</f>
        <v>-0.39065470757409826</v>
      </c>
      <c r="C130">
        <f>'L - Geometric Axis'!C139-'L - Geometric Axis'!$J$12</f>
        <v>-2.4610740343115731</v>
      </c>
      <c r="E130">
        <v>-1.0250263174108982</v>
      </c>
      <c r="F130">
        <v>-2.2713030514503121</v>
      </c>
      <c r="H130" s="30">
        <f t="shared" si="3"/>
        <v>-1.2975213879685442E-2</v>
      </c>
      <c r="I130" s="30">
        <f t="shared" si="4"/>
        <v>-2.6312361274355455E-3</v>
      </c>
      <c r="J130">
        <f t="shared" si="5"/>
        <v>4.078977907737185E-2</v>
      </c>
    </row>
    <row r="131" spans="1:10" x14ac:dyDescent="0.25">
      <c r="A131">
        <f>'L - Geometric Axis'!A140</f>
        <v>127</v>
      </c>
      <c r="B131">
        <f>'L - Geometric Axis'!B140-'L - Geometric Axis'!$I$12</f>
        <v>-0.39433465026955372</v>
      </c>
      <c r="C131">
        <f>'L - Geometric Axis'!C140-'L - Geometric Axis'!$J$12</f>
        <v>-2.4587296522588229</v>
      </c>
      <c r="E131">
        <v>-1.0279589127519624</v>
      </c>
      <c r="F131">
        <v>-2.2680722636181163</v>
      </c>
      <c r="H131" s="30">
        <f t="shared" si="3"/>
        <v>-1.2843233319535538E-2</v>
      </c>
      <c r="I131" s="30">
        <f t="shared" si="4"/>
        <v>-2.6269636353191406E-3</v>
      </c>
      <c r="J131">
        <f t="shared" si="5"/>
        <v>4.141969499660595E-2</v>
      </c>
    </row>
    <row r="132" spans="1:10" x14ac:dyDescent="0.25">
      <c r="A132">
        <f>'L - Geometric Axis'!A141</f>
        <v>128</v>
      </c>
      <c r="B132">
        <f>'L - Geometric Axis'!B141-'L - Geometric Axis'!$I$12</f>
        <v>-0.39797311738348362</v>
      </c>
      <c r="C132">
        <f>'L - Geometric Axis'!C141-'L - Geometric Axis'!$J$12</f>
        <v>-2.4563214034112271</v>
      </c>
      <c r="E132">
        <v>-1.0308346764221914</v>
      </c>
      <c r="F132">
        <v>-2.2647907870047477</v>
      </c>
      <c r="H132" s="30">
        <f t="shared" si="3"/>
        <v>-1.2707794525288654E-2</v>
      </c>
      <c r="I132" s="30">
        <f t="shared" si="4"/>
        <v>-2.6215057152184193E-3</v>
      </c>
      <c r="J132">
        <f t="shared" si="5"/>
        <v>4.2030199435358809E-2</v>
      </c>
    </row>
    <row r="133" spans="1:10" x14ac:dyDescent="0.25">
      <c r="A133">
        <f>'L - Geometric Axis'!A142</f>
        <v>129</v>
      </c>
      <c r="B133">
        <f>'L - Geometric Axis'!B142-'L - Geometric Axis'!$I$12</f>
        <v>-0.4015690006035586</v>
      </c>
      <c r="C133">
        <f>'L - Geometric Axis'!C142-'L - Geometric Axis'!$J$12</f>
        <v>-2.4538500213447145</v>
      </c>
      <c r="E133">
        <v>-1.0336527324361138</v>
      </c>
      <c r="F133">
        <v>-2.2614596211797711</v>
      </c>
      <c r="H133" s="30">
        <f t="shared" si="3"/>
        <v>-1.2568983067809692E-2</v>
      </c>
      <c r="I133" s="30">
        <f t="shared" si="4"/>
        <v>-2.6148552667732143E-3</v>
      </c>
      <c r="J133">
        <f t="shared" si="5"/>
        <v>4.2620900991177664E-2</v>
      </c>
    </row>
    <row r="134" spans="1:10" x14ac:dyDescent="0.25">
      <c r="A134">
        <f>'L - Geometric Axis'!A143</f>
        <v>130</v>
      </c>
      <c r="B134">
        <f>'L - Geometric Axis'!B143-'L - Geometric Axis'!$I$12</f>
        <v>-0.40512120458891532</v>
      </c>
      <c r="C134">
        <f>'L - Geometric Axis'!C143-'L - Geometric Axis'!$J$12</f>
        <v>-2.4513162588662034</v>
      </c>
      <c r="E134">
        <v>-1.0364122223865677</v>
      </c>
      <c r="F134">
        <v>-2.2580797808485662</v>
      </c>
      <c r="H134" s="30">
        <f t="shared" si="3"/>
        <v>-1.2426885754396266E-2</v>
      </c>
      <c r="I134" s="30">
        <f t="shared" si="4"/>
        <v>-2.6070062603914118E-3</v>
      </c>
      <c r="J134">
        <f t="shared" si="5"/>
        <v>4.3191429252609624E-2</v>
      </c>
    </row>
    <row r="135" spans="1:10" x14ac:dyDescent="0.25">
      <c r="A135">
        <f>'L - Geometric Axis'!A144</f>
        <v>131</v>
      </c>
      <c r="B135">
        <f>'L - Geometric Axis'!B144-'L - Geometric Axis'!$I$12</f>
        <v>-0.40862864730380904</v>
      </c>
      <c r="C135">
        <f>'L - Geometric Axis'!C144-'L - Geometric Axis'!$J$12</f>
        <v>-2.4487208877842899</v>
      </c>
      <c r="E135">
        <v>-1.0391123057061833</v>
      </c>
      <c r="F135">
        <v>-2.2546522955432398</v>
      </c>
      <c r="H135" s="30">
        <f t="shared" ref="H135:H198" si="6">(((F134*F134)+(F134*F135)+(F135*F135))*((E134*F135)-(E135*F134)))/12</f>
        <v>-1.2281590542041592E-2</v>
      </c>
      <c r="I135" s="30">
        <f t="shared" ref="I135:I198" si="7">(((E134*E134)+(E134*E135)+(E135*E135))*((E134*F135)-(E135*F134)))/12</f>
        <v>-2.5979537549649799E-3</v>
      </c>
      <c r="J135">
        <f t="shared" ref="J135:J198" si="8">((F135-F134)*(((12*E135+3*E134)*POWER(F135,3))+((9*E135+6*E134)*F134*POWER(F135,2))+((((6*E135+9*E134)*POWER(F134,2))+(4*POWER(E135,3))+(3*E134*POWER(E135,2))+(2*POWER(E134,2)*E135)+POWER(E134,3))*F135)+((3*E135+12*E134)*POWER(F134,3))+((POWER(E135,3)+(2*E134*POWER(E135,2))+(3*POWER(E134,2)*E135)+(4*POWER(E134,3)))*F134)))/60</f>
        <v>4.3741435184140094E-2</v>
      </c>
    </row>
    <row r="136" spans="1:10" x14ac:dyDescent="0.25">
      <c r="A136">
        <f>'L - Geometric Axis'!A145</f>
        <v>132</v>
      </c>
      <c r="B136">
        <f>'L - Geometric Axis'!B145-'L - Geometric Axis'!$I$12</f>
        <v>-0.41209026034721152</v>
      </c>
      <c r="C136">
        <f>'L - Geometric Axis'!C145-'L - Geometric Axis'!$J$12</f>
        <v>-2.4460646986741472</v>
      </c>
      <c r="E136">
        <v>-1.0417521599234247</v>
      </c>
      <c r="F136">
        <v>-2.2511782093090185</v>
      </c>
      <c r="H136" s="30">
        <f t="shared" si="6"/>
        <v>-1.213318645037696E-2</v>
      </c>
      <c r="I136" s="30">
        <f t="shared" si="7"/>
        <v>-2.5876939141285765E-3</v>
      </c>
      <c r="J136">
        <f t="shared" si="8"/>
        <v>4.4270591472770668E-2</v>
      </c>
    </row>
    <row r="137" spans="1:10" x14ac:dyDescent="0.25">
      <c r="A137">
        <f>'L - Geometric Axis'!A146</f>
        <v>133</v>
      </c>
      <c r="B137">
        <f>'L - Geometric Axis'!B146-'L - Geometric Axis'!$I$12</f>
        <v>-0.41550498927825641</v>
      </c>
      <c r="C137">
        <f>'L - Geometric Axis'!C146-'L - Geometric Axis'!$J$12</f>
        <v>-2.4433485006367093</v>
      </c>
      <c r="E137">
        <v>-1.0443309809131247</v>
      </c>
      <c r="F137">
        <v>-2.247658580386223</v>
      </c>
      <c r="H137" s="30">
        <f t="shared" si="6"/>
        <v>-1.1981763474464108E-2</v>
      </c>
      <c r="I137" s="30">
        <f t="shared" si="7"/>
        <v>-2.5762240210332014E-3</v>
      </c>
      <c r="J137">
        <f t="shared" si="8"/>
        <v>4.4778592835707592E-2</v>
      </c>
    </row>
    <row r="138" spans="1:10" x14ac:dyDescent="0.25">
      <c r="A138">
        <f>'L - Geometric Axis'!A147</f>
        <v>134</v>
      </c>
      <c r="B138">
        <f>'L - Geometric Axis'!B147-'L - Geometric Axis'!$I$12</f>
        <v>-0.41887179393743185</v>
      </c>
      <c r="C138">
        <f>'L - Geometric Axis'!C147-'L - Geometric Axis'!$J$12</f>
        <v>-2.4405731210522115</v>
      </c>
      <c r="E138">
        <v>-1.0468479831414281</v>
      </c>
      <c r="F138">
        <v>-2.2440944808879189</v>
      </c>
      <c r="H138" s="30">
        <f t="shared" si="6"/>
        <v>-1.1827412497506372E-2</v>
      </c>
      <c r="I138" s="30">
        <f t="shared" si="7"/>
        <v>-2.5635424915888831E-3</v>
      </c>
      <c r="J138">
        <f t="shared" si="8"/>
        <v>4.5265156288910036E-2</v>
      </c>
    </row>
    <row r="139" spans="1:10" x14ac:dyDescent="0.25">
      <c r="A139">
        <f>'L - Geometric Axis'!A148</f>
        <v>135</v>
      </c>
      <c r="B139">
        <f>'L - Geometric Axis'!B148-'L - Geometric Axis'!$I$12</f>
        <v>-0.4221896487634238</v>
      </c>
      <c r="C139">
        <f>'L - Geometric Axis'!C148-'L - Geometric Axis'!$J$12</f>
        <v>-2.43773940532816</v>
      </c>
      <c r="E139">
        <v>-1.0493023999050735</v>
      </c>
      <c r="F139">
        <v>-2.2404869964733396</v>
      </c>
      <c r="H139" s="30">
        <f t="shared" si="6"/>
        <v>-1.1670225203621239E-2</v>
      </c>
      <c r="I139" s="30">
        <f t="shared" si="7"/>
        <v>-2.5496488861487185E-3</v>
      </c>
      <c r="J139">
        <f t="shared" si="8"/>
        <v>4.5730021376290016E-2</v>
      </c>
    </row>
    <row r="140" spans="1:10" x14ac:dyDescent="0.25">
      <c r="A140">
        <f>'L - Geometric Axis'!A149</f>
        <v>136</v>
      </c>
      <c r="B140">
        <f>'L - Geometric Axis'!B149-'L - Geometric Axis'!$I$12</f>
        <v>-0.42545754310551154</v>
      </c>
      <c r="C140">
        <f>'L - Geometric Axis'!C149-'L - Geometric Axis'!$J$12</f>
        <v>-2.4348482166418153</v>
      </c>
      <c r="E140">
        <v>-1.0516934835649379</v>
      </c>
      <c r="F140">
        <v>-2.2368372260171845</v>
      </c>
      <c r="H140" s="30">
        <f t="shared" si="6"/>
        <v>-1.1510293990777139E-2</v>
      </c>
      <c r="I140" s="30">
        <f t="shared" si="7"/>
        <v>-2.5345439196012092E-3</v>
      </c>
      <c r="J140">
        <f t="shared" si="8"/>
        <v>4.6172950359383895E-2</v>
      </c>
    </row>
    <row r="141" spans="1:10" x14ac:dyDescent="0.25">
      <c r="A141">
        <f>'L - Geometric Axis'!A150</f>
        <v>137</v>
      </c>
      <c r="B141">
        <f>'L - Geometric Axis'!B150-'L - Geometric Axis'!$I$12</f>
        <v>-0.42867448153142163</v>
      </c>
      <c r="C141">
        <f>'L - Geometric Axis'!C150-'L - Geometric Axis'!$J$12</f>
        <v>-2.4319004356772593</v>
      </c>
      <c r="E141">
        <v>-1.0540205057737759</v>
      </c>
      <c r="F141">
        <v>-2.2331462812748901</v>
      </c>
      <c r="H141" s="30">
        <f t="shared" si="6"/>
        <v>-1.1347711884006522E-2</v>
      </c>
      <c r="I141" s="30">
        <f t="shared" si="7"/>
        <v>-2.5182294698428971E-3</v>
      </c>
      <c r="J141">
        <f t="shared" si="8"/>
        <v>4.6593728367488291E-2</v>
      </c>
    </row>
    <row r="142" spans="1:10" x14ac:dyDescent="0.25">
      <c r="A142">
        <f>'L - Geometric Axis'!A151</f>
        <v>138</v>
      </c>
      <c r="B142">
        <f>'L - Geometric Axis'!B151-'L - Geometric Axis'!$I$12</f>
        <v>-0.43183948413054629</v>
      </c>
      <c r="C142">
        <f>'L - Geometric Axis'!C151-'L - Geometric Axis'!$J$12</f>
        <v>-2.4288969603571298</v>
      </c>
      <c r="E142">
        <v>-1.0562827576980802</v>
      </c>
      <c r="F142">
        <v>-2.2294152865439805</v>
      </c>
      <c r="H142" s="30">
        <f t="shared" si="6"/>
        <v>-1.1182572448998654E-2</v>
      </c>
      <c r="I142" s="30">
        <f t="shared" si="7"/>
        <v>-2.5007085846045544E-3</v>
      </c>
      <c r="J142">
        <f t="shared" si="8"/>
        <v>4.6992163508290857E-2</v>
      </c>
    </row>
    <row r="143" spans="1:10" x14ac:dyDescent="0.25">
      <c r="A143">
        <f>'L - Geometric Axis'!A152</f>
        <v>139</v>
      </c>
      <c r="B143">
        <f>'L - Geometric Axis'!B152-'L - Geometric Axis'!$I$12</f>
        <v>-0.4349515868124339</v>
      </c>
      <c r="C143">
        <f>'L - Geometric Axis'!C152-'L - Geometric Axis'!$J$12</f>
        <v>-2.4258387055691037</v>
      </c>
      <c r="E143">
        <v>-1.0584795502339999</v>
      </c>
      <c r="F143">
        <v>-2.2256453783215933</v>
      </c>
      <c r="H143" s="30">
        <f t="shared" si="6"/>
        <v>-1.1014969706203435E-2</v>
      </c>
      <c r="I143" s="30">
        <f t="shared" si="7"/>
        <v>-2.4819854866138E-3</v>
      </c>
      <c r="J143">
        <f t="shared" si="8"/>
        <v>4.7368086939235575E-2</v>
      </c>
    </row>
    <row r="144" spans="1:10" x14ac:dyDescent="0.25">
      <c r="A144">
        <f>'L - Geometric Axis'!A153</f>
        <v>140</v>
      </c>
      <c r="B144">
        <f>'L - Geometric Axis'!B153-'L - Geometric Axis'!$I$12</f>
        <v>-0.43800984160045975</v>
      </c>
      <c r="C144">
        <f>'L - Geometric Axis'!C153-'L - Geometric Axis'!$J$12</f>
        <v>-2.4227266028872161</v>
      </c>
      <c r="E144">
        <v>-1.0606102142172475</v>
      </c>
      <c r="F144">
        <v>-2.2218377049582929</v>
      </c>
      <c r="H144" s="30">
        <f t="shared" si="6"/>
        <v>-1.0844998045515896E-2</v>
      </c>
      <c r="I144" s="30">
        <f t="shared" si="7"/>
        <v>-2.4620655770667067E-3</v>
      </c>
      <c r="J144">
        <f t="shared" si="8"/>
        <v>4.7721352899729182E-2</v>
      </c>
    </row>
    <row r="145" spans="1:10" x14ac:dyDescent="0.25">
      <c r="A145">
        <f>'L - Geometric Axis'!A154</f>
        <v>141</v>
      </c>
      <c r="B145">
        <f>'L - Geometric Axis'!B154-'L - Geometric Axis'!$I$12</f>
        <v>-0.44101331692058965</v>
      </c>
      <c r="C145">
        <f>'L - Geometric Axis'!C154-'L - Geometric Axis'!$J$12</f>
        <v>-2.4195616002880915</v>
      </c>
      <c r="E145">
        <v>-1.062674100626934</v>
      </c>
      <c r="F145">
        <v>-2.2179934263082721</v>
      </c>
      <c r="H145" s="30">
        <f t="shared" si="6"/>
        <v>-1.0672752141684725E-2</v>
      </c>
      <c r="I145" s="30">
        <f t="shared" si="7"/>
        <v>-2.4409554374009066E-3</v>
      </c>
      <c r="J145">
        <f t="shared" si="8"/>
        <v>4.8051838704636661E-2</v>
      </c>
    </row>
    <row r="146" spans="1:10" x14ac:dyDescent="0.25">
      <c r="A146">
        <f>'L - Geometric Axis'!A155</f>
        <v>142</v>
      </c>
      <c r="B146">
        <f>'L - Geometric Axis'!B155-'L - Geometric Axis'!$I$12</f>
        <v>-0.44396109788514554</v>
      </c>
      <c r="C146">
        <f>'L - Geometric Axis'!C155-'L - Geometric Axis'!$J$12</f>
        <v>-2.4163446618621816</v>
      </c>
      <c r="E146">
        <v>-1.0646705807832648</v>
      </c>
      <c r="F146">
        <v>-2.2141137133760473</v>
      </c>
      <c r="H146" s="30">
        <f t="shared" si="6"/>
        <v>-1.0498326870514564E-2</v>
      </c>
      <c r="I146" s="30">
        <f t="shared" si="7"/>
        <v>-2.4186628293498785E-3</v>
      </c>
      <c r="J146">
        <f t="shared" si="8"/>
        <v>4.8359444699459825E-2</v>
      </c>
    </row>
    <row r="147" spans="1:10" x14ac:dyDescent="0.25">
      <c r="A147">
        <f>'L - Geometric Axis'!A156</f>
        <v>143</v>
      </c>
      <c r="B147">
        <f>'L - Geometric Axis'!B156-'L - Geometric Axis'!$I$12</f>
        <v>-0.44685228657149001</v>
      </c>
      <c r="C147">
        <f>'L - Geometric Axis'!C156-'L - Geometric Axis'!$J$12</f>
        <v>-2.4130767675200935</v>
      </c>
      <c r="E147">
        <v>-1.0665990465390447</v>
      </c>
      <c r="F147">
        <v>-2.2101997479597615</v>
      </c>
      <c r="H147" s="30">
        <f t="shared" si="6"/>
        <v>-1.0321817225991148E-2</v>
      </c>
      <c r="I147" s="30">
        <f t="shared" si="7"/>
        <v>-2.3951966932751587E-3</v>
      </c>
      <c r="J147">
        <f t="shared" si="8"/>
        <v>4.8644094177618204E-2</v>
      </c>
    </row>
    <row r="148" spans="1:10" x14ac:dyDescent="0.25">
      <c r="A148">
        <f>'L - Geometric Axis'!A157</f>
        <v>144</v>
      </c>
      <c r="B148">
        <f>'L - Geometric Axis'!B157-'L - Geometric Axis'!$I$12</f>
        <v>-0.44968600229554145</v>
      </c>
      <c r="C148">
        <f>'L - Geometric Axis'!C157-'L - Geometric Axis'!$J$12</f>
        <v>-2.4097589126941017</v>
      </c>
      <c r="E148">
        <v>-1.0684589104649227</v>
      </c>
      <c r="F148">
        <v>-2.2062527222911967</v>
      </c>
      <c r="H148" s="30">
        <f t="shared" si="6"/>
        <v>-1.0143318238385199E-2</v>
      </c>
      <c r="I148" s="30">
        <f t="shared" si="7"/>
        <v>-2.3705671447602473E-3</v>
      </c>
      <c r="J148">
        <f t="shared" si="8"/>
        <v>4.8905733260560955E-2</v>
      </c>
    </row>
    <row r="149" spans="1:10" x14ac:dyDescent="0.25">
      <c r="A149">
        <f>'L - Geometric Axis'!A158</f>
        <v>145</v>
      </c>
      <c r="B149">
        <f>'L - Geometric Axis'!B158-'L - Geometric Axis'!$I$12</f>
        <v>-0.4524613818800397</v>
      </c>
      <c r="C149">
        <f>'L - Geometric Axis'!C158-'L - Geometric Axis'!$J$12</f>
        <v>-2.4063921080349262</v>
      </c>
      <c r="E149">
        <v>-1.0702496060283302</v>
      </c>
      <c r="F149">
        <v>-2.202273838672606</v>
      </c>
      <c r="H149" s="30">
        <f t="shared" si="6"/>
        <v>-9.962924893493404E-3</v>
      </c>
      <c r="I149" s="30">
        <f t="shared" si="7"/>
        <v>-2.3447854694774585E-3</v>
      </c>
      <c r="J149">
        <f t="shared" si="8"/>
        <v>4.9144330741323121E-2</v>
      </c>
    </row>
    <row r="150" spans="1:10" x14ac:dyDescent="0.25">
      <c r="A150">
        <f>'L - Geometric Axis'!A159</f>
        <v>146</v>
      </c>
      <c r="B150">
        <f>'L - Geometric Axis'!B159-'L - Geometric Axis'!$I$12</f>
        <v>-0.45517757991747748</v>
      </c>
      <c r="C150">
        <f>'L - Geometric Axis'!C159-'L - Geometric Axis'!$J$12</f>
        <v>-2.4029773791038815</v>
      </c>
      <c r="E150">
        <v>-1.0719705877660517</v>
      </c>
      <c r="F150">
        <v>-2.1982643091104848</v>
      </c>
      <c r="H150" s="30">
        <f t="shared" si="6"/>
        <v>-9.7807320530339543E-3</v>
      </c>
      <c r="I150" s="30">
        <f t="shared" si="7"/>
        <v>-2.3178641163102351E-3</v>
      </c>
      <c r="J150">
        <f t="shared" si="8"/>
        <v>4.9359877892114316E-2</v>
      </c>
    </row>
    <row r="151" spans="1:10" x14ac:dyDescent="0.25">
      <c r="A151">
        <f>'L - Geometric Axis'!A160</f>
        <v>147</v>
      </c>
      <c r="B151">
        <f>'L - Geometric Axis'!B160-'L - Geometric Axis'!$I$12</f>
        <v>-0.45783376902762019</v>
      </c>
      <c r="C151">
        <f>'L - Geometric Axis'!C160-'L - Geometric Axis'!$J$12</f>
        <v>-2.3995157660604791</v>
      </c>
      <c r="E151">
        <v>-1.0736213314503782</v>
      </c>
      <c r="F151">
        <v>-2.1942253549463788</v>
      </c>
      <c r="H151" s="30">
        <f t="shared" si="6"/>
        <v>-9.5968343763480242E-3</v>
      </c>
      <c r="I151" s="30">
        <f t="shared" si="7"/>
        <v>-2.2898166887484273E-3</v>
      </c>
      <c r="J151">
        <f t="shared" si="8"/>
        <v>4.9552388237112124E-2</v>
      </c>
    </row>
    <row r="152" spans="1:10" x14ac:dyDescent="0.25">
      <c r="A152">
        <f>'L - Geometric Axis'!A161</f>
        <v>148</v>
      </c>
      <c r="B152">
        <f>'L - Geometric Axis'!B161-'L - Geometric Axis'!$I$12</f>
        <v>-0.46042914010953384</v>
      </c>
      <c r="C152">
        <f>'L - Geometric Axis'!C161-'L - Geometric Axis'!$J$12</f>
        <v>-2.3960083233455851</v>
      </c>
      <c r="E152">
        <v>-1.0752013342487925</v>
      </c>
      <c r="F152">
        <v>-2.1901582064848517</v>
      </c>
      <c r="H152" s="30">
        <f t="shared" si="6"/>
        <v>-9.4113262434599269E-3</v>
      </c>
      <c r="I152" s="30">
        <f t="shared" si="7"/>
        <v>-2.2606579345551244E-3</v>
      </c>
      <c r="J152">
        <f t="shared" si="8"/>
        <v>4.9721897290982787E-2</v>
      </c>
    </row>
    <row r="153" spans="1:10" x14ac:dyDescent="0.25">
      <c r="A153">
        <f>'L - Geometric Axis'!A162</f>
        <v>149</v>
      </c>
      <c r="B153">
        <f>'L - Geometric Axis'!B162-'L - Geometric Axis'!$I$12</f>
        <v>-0.46296290258804496</v>
      </c>
      <c r="C153">
        <f>'L - Geometric Axis'!C162-'L - Geometric Axis'!$J$12</f>
        <v>-2.3924561193602285</v>
      </c>
      <c r="E153">
        <v>-1.0767101148771365</v>
      </c>
      <c r="F153">
        <v>-2.1860641026187255</v>
      </c>
      <c r="H153" s="30">
        <f t="shared" si="6"/>
        <v>-9.2243016795810987E-3</v>
      </c>
      <c r="I153" s="30">
        <f t="shared" si="7"/>
        <v>-2.2304037337150255E-3</v>
      </c>
      <c r="J153">
        <f t="shared" si="8"/>
        <v>4.9868462264259443E-2</v>
      </c>
    </row>
    <row r="154" spans="1:10" x14ac:dyDescent="0.25">
      <c r="A154">
        <f>'L - Geometric Axis'!A163</f>
        <v>150</v>
      </c>
      <c r="B154">
        <f>'L - Geometric Axis'!B163-'L - Geometric Axis'!$I$12</f>
        <v>-0.46543428465455744</v>
      </c>
      <c r="C154">
        <f>'L - Geometric Axis'!C163-'L - Geometric Axis'!$J$12</f>
        <v>-2.3888602361401534</v>
      </c>
      <c r="E154">
        <v>-1.0781472137462147</v>
      </c>
      <c r="F154">
        <v>-2.1819442904516979</v>
      </c>
      <c r="H154" s="30">
        <f t="shared" si="6"/>
        <v>-9.0358542811587051E-3</v>
      </c>
      <c r="I154" s="30">
        <f t="shared" si="7"/>
        <v>-2.1990710846822512E-3</v>
      </c>
      <c r="J154">
        <f t="shared" si="8"/>
        <v>4.9992161736718117E-2</v>
      </c>
    </row>
    <row r="155" spans="1:10" x14ac:dyDescent="0.25">
      <c r="A155">
        <f>'L - Geometric Axis'!A164</f>
        <v>151</v>
      </c>
      <c r="B155">
        <f>'L - Geometric Axis'!B164-'L - Geometric Axis'!$I$12</f>
        <v>-0.46784253350215299</v>
      </c>
      <c r="C155">
        <f>'L - Geometric Axis'!C164-'L - Geometric Axis'!$J$12</f>
        <v>-2.3852217690262236</v>
      </c>
      <c r="E155">
        <v>-1.0795121931017901</v>
      </c>
      <c r="F155">
        <v>-2.1778000249184641</v>
      </c>
      <c r="H155" s="30">
        <f t="shared" si="6"/>
        <v>-8.8460771435188625E-3</v>
      </c>
      <c r="I155" s="30">
        <f t="shared" si="7"/>
        <v>-2.1666780889373254E-3</v>
      </c>
      <c r="J155">
        <f t="shared" si="8"/>
        <v>5.0093095299535526E-2</v>
      </c>
    </row>
    <row r="156" spans="1:10" x14ac:dyDescent="0.25">
      <c r="A156">
        <f>'L - Geometric Axis'!A165</f>
        <v>152</v>
      </c>
      <c r="B156">
        <f>'L - Geometric Axis'!B165-'L - Geometric Axis'!$I$12</f>
        <v>-0.4701869155549035</v>
      </c>
      <c r="C156">
        <f>'L - Geometric Axis'!C165-'L - Geometric Axis'!$J$12</f>
        <v>-2.3815418263307677</v>
      </c>
      <c r="E156">
        <v>-1.0808046371579283</v>
      </c>
      <c r="F156">
        <v>-2.1736325684024522</v>
      </c>
      <c r="H156" s="30">
        <f t="shared" si="6"/>
        <v>-8.6550627901927565E-3</v>
      </c>
      <c r="I156" s="30">
        <f t="shared" si="7"/>
        <v>-2.1332439338762571E-3</v>
      </c>
      <c r="J156">
        <f t="shared" si="8"/>
        <v>5.0171383167633594E-2</v>
      </c>
    </row>
    <row r="157" spans="1:10" x14ac:dyDescent="0.25">
      <c r="A157">
        <f>'L - Geometric Axis'!A166</f>
        <v>153</v>
      </c>
      <c r="B157">
        <f>'L - Geometric Axis'!B166-'L - Geometric Axis'!$I$12</f>
        <v>-0.47246671669132506</v>
      </c>
      <c r="C157">
        <f>'L - Geometric Axis'!C166-'L - Geometric Axis'!$J$12</f>
        <v>-2.3778215289999802</v>
      </c>
      <c r="E157">
        <v>-1.0820241522236493</v>
      </c>
      <c r="F157">
        <v>-2.1694431903512887</v>
      </c>
      <c r="H157" s="30">
        <f t="shared" si="6"/>
        <v>-8.462903103997433E-3</v>
      </c>
      <c r="I157" s="30">
        <f t="shared" si="7"/>
        <v>-2.0987888740547525E-3</v>
      </c>
      <c r="J157">
        <f t="shared" si="8"/>
        <v>5.0227165763292773E-2</v>
      </c>
    </row>
    <row r="158" spans="1:10" x14ac:dyDescent="0.25">
      <c r="A158">
        <f>'L - Geometric Axis'!A167</f>
        <v>154</v>
      </c>
      <c r="B158">
        <f>'L - Geometric Axis'!B167-'L - Geometric Axis'!$I$12</f>
        <v>-0.47468124246190663</v>
      </c>
      <c r="C158">
        <f>'L - Geometric Axis'!C167-'L - Geometric Axis'!$J$12</f>
        <v>-2.3740620102724668</v>
      </c>
      <c r="E158">
        <v>-1.0831703668228507</v>
      </c>
      <c r="F158">
        <v>-2.1652331668901104</v>
      </c>
      <c r="H158" s="30">
        <f t="shared" si="6"/>
        <v>-8.2696892599310751E-3</v>
      </c>
      <c r="I158" s="30">
        <f t="shared" si="7"/>
        <v>-2.0633342108117053E-3</v>
      </c>
      <c r="J158">
        <f t="shared" si="8"/>
        <v>5.0260603272316011E-2</v>
      </c>
    </row>
    <row r="159" spans="1:10" x14ac:dyDescent="0.25">
      <c r="A159">
        <f>'L - Geometric Axis'!A168</f>
        <v>155</v>
      </c>
      <c r="B159">
        <f>'L - Geometric Axis'!B168-'L - Geometric Axis'!$I$12</f>
        <v>-0.47682981830064597</v>
      </c>
      <c r="C159">
        <f>'L - Geometric Axis'!C168-'L - Geometric Axis'!$J$12</f>
        <v>-2.3702644153340509</v>
      </c>
      <c r="E159">
        <v>-1.084242931807462</v>
      </c>
      <c r="F159">
        <v>-2.1610037804328468</v>
      </c>
      <c r="H159" s="30">
        <f t="shared" si="6"/>
        <v>-8.0755116599391351E-3</v>
      </c>
      <c r="I159" s="30">
        <f t="shared" si="7"/>
        <v>-2.0269022702991495E-3</v>
      </c>
      <c r="J159">
        <f t="shared" si="8"/>
        <v>5.0271875173910373E-2</v>
      </c>
    </row>
    <row r="160" spans="1:10" x14ac:dyDescent="0.25">
      <c r="A160">
        <f>'L - Geometric Axis'!A169</f>
        <v>156</v>
      </c>
      <c r="B160">
        <f>'L - Geometric Axis'!B169-'L - Geometric Axis'!$I$12</f>
        <v>-0.47891178973052873</v>
      </c>
      <c r="C160">
        <f>'L - Geometric Axis'!C169-'L - Geometric Axis'!$J$12</f>
        <v>-2.3664299009689396</v>
      </c>
      <c r="E160">
        <v>-1.0852415204637986</v>
      </c>
      <c r="F160">
        <v>-2.1567563192915848</v>
      </c>
      <c r="H160" s="30">
        <f t="shared" si="6"/>
        <v>-7.8804598696305857E-3</v>
      </c>
      <c r="I160" s="30">
        <f t="shared" si="7"/>
        <v>-1.9895163799555555E-3</v>
      </c>
      <c r="J160">
        <f t="shared" si="8"/>
        <v>5.0261179745812568E-2</v>
      </c>
    </row>
    <row r="161" spans="1:10" x14ac:dyDescent="0.25">
      <c r="A161">
        <f>'L - Geometric Axis'!A170</f>
        <v>157</v>
      </c>
      <c r="B161">
        <f>'L - Geometric Axis'!B170-'L - Geometric Axis'!$I$12</f>
        <v>-0.48092652256288893</v>
      </c>
      <c r="C161">
        <f>'L - Geometric Axis'!C170-'L - Geometric Axis'!$J$12</f>
        <v>-2.3625596352073535</v>
      </c>
      <c r="E161">
        <v>-1.0861658286120819</v>
      </c>
      <c r="F161">
        <v>-2.1524920772841338</v>
      </c>
      <c r="H161" s="30">
        <f t="shared" si="6"/>
        <v>-7.6846225569841206E-3</v>
      </c>
      <c r="I161" s="30">
        <f t="shared" si="7"/>
        <v>-1.9512008434535392E-3</v>
      </c>
      <c r="J161">
        <f t="shared" si="8"/>
        <v>5.0228733545899282E-2</v>
      </c>
    </row>
    <row r="162" spans="1:10" x14ac:dyDescent="0.25">
      <c r="A162">
        <f>'L - Geometric Axis'!A171</f>
        <v>158</v>
      </c>
      <c r="B162">
        <f>'L - Geometric Axis'!B171-'L - Geometric Axis'!$I$12</f>
        <v>-0.48287340309058868</v>
      </c>
      <c r="C162">
        <f>'L - Geometric Axis'!C171-'L - Geometric Axis'!$J$12</f>
        <v>-2.358654796969736</v>
      </c>
      <c r="E162">
        <v>-1.0870155746990964</v>
      </c>
      <c r="F162">
        <v>-2.1482123533399173</v>
      </c>
      <c r="H162" s="30">
        <f t="shared" si="6"/>
        <v>-7.4880874331008955E-3</v>
      </c>
      <c r="I162" s="30">
        <f t="shared" si="7"/>
        <v>-1.9119809141610151E-3</v>
      </c>
      <c r="J162">
        <f t="shared" si="8"/>
        <v>5.0174770871632954E-2</v>
      </c>
    </row>
    <row r="163" spans="1:10" x14ac:dyDescent="0.25">
      <c r="A163">
        <f>'L - Geometric Axis'!A172</f>
        <v>159</v>
      </c>
      <c r="B163">
        <f>'L - Geometric Axis'!B172-'L - Geometric Axis'!$I$12</f>
        <v>-0.48475183827495949</v>
      </c>
      <c r="C163">
        <f>'L - Geometric Axis'!C172-'L - Geometric Axis'!$J$12</f>
        <v>-2.3547165757076414</v>
      </c>
      <c r="E163">
        <v>-1.087790499883952</v>
      </c>
      <c r="F163">
        <v>-2.1439184511043079</v>
      </c>
      <c r="H163" s="30">
        <f t="shared" si="6"/>
        <v>-7.2909411950375395E-3</v>
      </c>
      <c r="I163" s="30">
        <f t="shared" si="7"/>
        <v>-1.8718827671528402E-3</v>
      </c>
      <c r="J163">
        <f t="shared" si="8"/>
        <v>5.0099543198867086E-2</v>
      </c>
    </row>
    <row r="164" spans="1:10" x14ac:dyDescent="0.25">
      <c r="A164">
        <f>'L - Geometric Axis'!A173</f>
        <v>160</v>
      </c>
      <c r="B164">
        <f>'L - Geometric Axis'!B173-'L - Geometric Axis'!$I$12</f>
        <v>-0.48656125592644717</v>
      </c>
      <c r="C164">
        <f>'L - Geometric Axis'!C173-'L - Geometric Axis'!$J$12</f>
        <v>-2.3507461710414166</v>
      </c>
      <c r="E164">
        <v>-1.0884903681169309</v>
      </c>
      <c r="F164">
        <v>-2.139611678541522</v>
      </c>
      <c r="H164" s="30">
        <f t="shared" si="6"/>
        <v>-7.0932694708046966E-3</v>
      </c>
      <c r="I164" s="30">
        <f t="shared" si="7"/>
        <v>-1.8309334698269548E-3</v>
      </c>
      <c r="J164">
        <f t="shared" si="8"/>
        <v>5.0003318601456639E-2</v>
      </c>
    </row>
    <row r="165" spans="1:10" x14ac:dyDescent="0.25">
      <c r="A165">
        <f>'L - Geometric Axis'!A174</f>
        <v>161</v>
      </c>
      <c r="B165">
        <f>'L - Geometric Axis'!B174-'L - Geometric Axis'!$I$12</f>
        <v>-0.4883011048789071</v>
      </c>
      <c r="C165">
        <f>'L - Geometric Axis'!C174-'L - Geometric Axis'!$J$12</f>
        <v>-2.3467447923947851</v>
      </c>
      <c r="E165">
        <v>-1.0891149662113895</v>
      </c>
      <c r="F165">
        <v>-2.1352933475362041</v>
      </c>
      <c r="H165" s="30">
        <f t="shared" si="6"/>
        <v>-6.8951567665114059E-3</v>
      </c>
      <c r="I165" s="30">
        <f t="shared" si="7"/>
        <v>-1.7891609511558888E-3</v>
      </c>
      <c r="J165">
        <f t="shared" si="8"/>
        <v>4.9886381153010223E-2</v>
      </c>
    </row>
    <row r="166" spans="1:10" x14ac:dyDescent="0.25">
      <c r="A166">
        <f>'L - Geometric Axis'!A175</f>
        <v>162</v>
      </c>
      <c r="B166">
        <f>'L - Geometric Axis'!B175-'L - Geometric Axis'!$I$12</f>
        <v>-0.48997085515749383</v>
      </c>
      <c r="C166">
        <f>'L - Geometric Axis'!C175-'L - Geometric Axis'!$J$12</f>
        <v>-2.3427136586264448</v>
      </c>
      <c r="E166">
        <v>-1.0896641039086972</v>
      </c>
      <c r="F166">
        <v>-2.1309647734938095</v>
      </c>
      <c r="H166" s="30">
        <f t="shared" si="6"/>
        <v>-6.6966864157547955E-3</v>
      </c>
      <c r="I166" s="30">
        <f t="shared" si="7"/>
        <v>-1.7465939696385774E-3</v>
      </c>
      <c r="J166">
        <f t="shared" si="8"/>
        <v>4.9749030312491942E-2</v>
      </c>
    </row>
    <row r="167" spans="1:10" x14ac:dyDescent="0.25">
      <c r="A167">
        <f>'L - Geometric Axis'!A176</f>
        <v>163</v>
      </c>
      <c r="B167">
        <f>'L - Geometric Axis'!B176-'L - Geometric Axis'!$I$12</f>
        <v>-0.49156999814009739</v>
      </c>
      <c r="C167">
        <f>'L - Geometric Axis'!C176-'L - Geometric Axis'!$J$12</f>
        <v>-2.3386539976587919</v>
      </c>
      <c r="E167">
        <v>-1.090137613936192</v>
      </c>
      <c r="F167">
        <v>-2.1266272749399246</v>
      </c>
      <c r="H167" s="30">
        <f t="shared" si="6"/>
        <v>-6.4979405312315863E-3</v>
      </c>
      <c r="I167" s="30">
        <f t="shared" si="7"/>
        <v>-1.7032620799893718E-3</v>
      </c>
      <c r="J167">
        <f t="shared" si="8"/>
        <v>4.9591580294829254E-2</v>
      </c>
    </row>
    <row r="168" spans="1:10" x14ac:dyDescent="0.25">
      <c r="A168">
        <f>'L - Geometric Axis'!A177</f>
        <v>164</v>
      </c>
      <c r="B168">
        <f>'L - Geometric Axis'!B177-'L - Geometric Axis'!$I$12</f>
        <v>-0.49309804671227409</v>
      </c>
      <c r="C168">
        <f>'L - Geometric Axis'!C177-'L - Geometric Axis'!$J$12</f>
        <v>-2.3345670461038841</v>
      </c>
      <c r="E168">
        <v>-1.0905353520581329</v>
      </c>
      <c r="F168">
        <v>-2.1222821731186263</v>
      </c>
      <c r="H168" s="30">
        <f t="shared" si="6"/>
        <v>-6.298999958646999E-3</v>
      </c>
      <c r="I168" s="30">
        <f t="shared" si="7"/>
        <v>-1.6591955986300653E-3</v>
      </c>
      <c r="J168">
        <f t="shared" si="8"/>
        <v>4.9414359428470549E-2</v>
      </c>
    </row>
    <row r="169" spans="1:10" x14ac:dyDescent="0.25">
      <c r="A169">
        <f>'L - Geometric Axis'!A178</f>
        <v>165</v>
      </c>
      <c r="B169">
        <f>'L - Geometric Axis'!B178-'L - Geometric Axis'!$I$12</f>
        <v>-0.49455453541562616</v>
      </c>
      <c r="C169">
        <f>'L - Geometric Axis'!C178-'L - Geometric Axis'!$J$12</f>
        <v>-2.330454048886756</v>
      </c>
      <c r="E169">
        <v>-1.0908571971196346</v>
      </c>
      <c r="F169">
        <v>-2.1179307915900218</v>
      </c>
      <c r="H169" s="30">
        <f t="shared" si="6"/>
        <v>-6.0999442329059744E-3</v>
      </c>
      <c r="I169" s="30">
        <f t="shared" si="7"/>
        <v>-1.6144255680305818E-3</v>
      </c>
      <c r="J169">
        <f t="shared" si="8"/>
        <v>4.9217709500915911E-2</v>
      </c>
    </row>
    <row r="170" spans="1:10" x14ac:dyDescent="0.25">
      <c r="A170">
        <f>'L - Geometric Axis'!A179</f>
        <v>166</v>
      </c>
      <c r="B170">
        <f>'L - Geometric Axis'!B179-'L - Geometric Axis'!$I$12</f>
        <v>-0.49593902058958539</v>
      </c>
      <c r="C170">
        <f>'L - Geometric Axis'!C179-'L - Geometric Axis'!$J$12</f>
        <v>-2.3263162588662034</v>
      </c>
      <c r="E170">
        <v>-1.0911030510835733</v>
      </c>
      <c r="F170">
        <v>-2.1135744558270768</v>
      </c>
      <c r="H170" s="30">
        <f t="shared" si="6"/>
        <v>-5.9008515366476867E-3</v>
      </c>
      <c r="I170" s="30">
        <f t="shared" si="7"/>
        <v>-1.5689837199669582E-3</v>
      </c>
      <c r="J170">
        <f t="shared" si="8"/>
        <v>4.9001985094136898E-2</v>
      </c>
    </row>
    <row r="171" spans="1:10" x14ac:dyDescent="0.25">
      <c r="A171">
        <f>'L - Geometric Axis'!A180</f>
        <v>167</v>
      </c>
      <c r="B171">
        <f>'L - Geometric Axis'!B180-'L - Geometric Axis'!$I$12</f>
        <v>-0.49725108050655586</v>
      </c>
      <c r="C171">
        <f>'L - Geometric Axis'!C180-'L - Geometric Axis'!$J$12</f>
        <v>-2.3221549364531509</v>
      </c>
      <c r="E171">
        <v>-1.0912728390604505</v>
      </c>
      <c r="F171">
        <v>-2.1092144928118666</v>
      </c>
      <c r="H171" s="30">
        <f t="shared" si="6"/>
        <v>-5.7017986611074276E-3</v>
      </c>
      <c r="I171" s="30">
        <f t="shared" si="7"/>
        <v>-1.5229024377482305E-3</v>
      </c>
      <c r="J171">
        <f t="shared" si="8"/>
        <v>4.8767552911047604E-2</v>
      </c>
    </row>
    <row r="172" spans="1:10" x14ac:dyDescent="0.25">
      <c r="A172">
        <f>'L - Geometric Axis'!A181</f>
        <v>168</v>
      </c>
      <c r="B172">
        <f>'L - Geometric Axis'!B181-'L - Geometric Axis'!$I$12</f>
        <v>-0.4984903155003767</v>
      </c>
      <c r="C172">
        <f>'L - Geometric Axis'!C181-'L - Geometric Axis'!$J$12</f>
        <v>-2.3179713492267164</v>
      </c>
      <c r="E172">
        <v>-1.0913665093312037</v>
      </c>
      <c r="F172">
        <v>-2.1048522306313604</v>
      </c>
      <c r="H172" s="30">
        <f t="shared" si="6"/>
        <v>-5.5028609693375504E-3</v>
      </c>
      <c r="I172" s="30">
        <f t="shared" si="7"/>
        <v>-1.4762147174792117E-3</v>
      </c>
      <c r="J172">
        <f t="shared" si="8"/>
        <v>4.8514791094816254E-2</v>
      </c>
    </row>
    <row r="173" spans="1:10" x14ac:dyDescent="0.25">
      <c r="A173">
        <f>'L - Geometric Axis'!A182</f>
        <v>169</v>
      </c>
      <c r="B173">
        <f>'L - Geometric Axis'!B182-'L - Geometric Axis'!$I$12</f>
        <v>-0.49965634808806403</v>
      </c>
      <c r="C173">
        <f>'L - Geometric Axis'!C182-'L - Geometric Axis'!$J$12</f>
        <v>-2.3137667715480967</v>
      </c>
      <c r="E173">
        <v>-1.0913840333629603</v>
      </c>
      <c r="F173">
        <v>-2.1004889980728771</v>
      </c>
      <c r="H173" s="30">
        <f t="shared" si="6"/>
        <v>-5.3041123617898712E-3</v>
      </c>
      <c r="I173" s="30">
        <f t="shared" si="7"/>
        <v>-1.4289541284212696E-3</v>
      </c>
      <c r="J173">
        <f t="shared" si="8"/>
        <v>4.8244088542161299E-2</v>
      </c>
    </row>
    <row r="174" spans="1:10" x14ac:dyDescent="0.25">
      <c r="A174">
        <f>'L - Geometric Axis'!A183</f>
        <v>170</v>
      </c>
      <c r="B174">
        <f>'L - Geometric Axis'!B183-'L - Geometric Axis'!$I$12</f>
        <v>-0.50074882308479607</v>
      </c>
      <c r="C174">
        <f>'L - Geometric Axis'!C183-'L - Geometric Axis'!$J$12</f>
        <v>-2.3095424841723835</v>
      </c>
      <c r="E174">
        <v>-1.0913254058177313</v>
      </c>
      <c r="F174">
        <v>-2.0961261242193219</v>
      </c>
      <c r="H174" s="30">
        <f t="shared" si="6"/>
        <v>-5.1056252442843756E-3</v>
      </c>
      <c r="I174" s="30">
        <f t="shared" si="7"/>
        <v>-1.3811547725219077E-3</v>
      </c>
      <c r="J174">
        <f t="shared" si="8"/>
        <v>4.7955844212413792E-2</v>
      </c>
    </row>
    <row r="175" spans="1:10" x14ac:dyDescent="0.25">
      <c r="A175">
        <f>'L - Geometric Axis'!A184</f>
        <v>171</v>
      </c>
      <c r="B175">
        <f>'L - Geometric Axis'!B184-'L - Geometric Axis'!$I$12</f>
        <v>-0.50176740771210582</v>
      </c>
      <c r="C175">
        <f>'L - Geometric Axis'!C184-'L - Geometric Axis'!$J$12</f>
        <v>-2.3052997738584331</v>
      </c>
      <c r="E175">
        <v>-1.0911906445540347</v>
      </c>
      <c r="F175">
        <v>-2.0917649380443346</v>
      </c>
      <c r="H175" s="30">
        <f t="shared" si="6"/>
        <v>-4.9074704983308563E-3</v>
      </c>
      <c r="I175" s="30">
        <f t="shared" si="7"/>
        <v>-1.3328512431708295E-3</v>
      </c>
      <c r="J175">
        <f t="shared" si="8"/>
        <v>4.7650466433542961E-2</v>
      </c>
    </row>
    <row r="176" spans="1:10" x14ac:dyDescent="0.25">
      <c r="A176">
        <f>'L - Geometric Axis'!A185</f>
        <v>172</v>
      </c>
      <c r="B176">
        <f>'L - Geometric Axis'!B185-'L - Geometric Axis'!$I$12</f>
        <v>-0.5027117916992484</v>
      </c>
      <c r="C176">
        <f>'L - Geometric Axis'!C185-'L - Geometric Axis'!$J$12</f>
        <v>-2.3010399329769067</v>
      </c>
      <c r="E176">
        <v>-1.0909797906214562</v>
      </c>
      <c r="F176">
        <v>-2.0874067680074719</v>
      </c>
      <c r="H176" s="30">
        <f t="shared" si="6"/>
        <v>-4.7097174538413833E-3</v>
      </c>
      <c r="I176" s="30">
        <f t="shared" si="7"/>
        <v>-1.2840785832616897E-3</v>
      </c>
      <c r="J176">
        <f t="shared" si="8"/>
        <v>4.7328372206673387E-2</v>
      </c>
    </row>
    <row r="177" spans="1:10" x14ac:dyDescent="0.25">
      <c r="A177">
        <f>'L - Geometric Axis'!A186</f>
        <v>173</v>
      </c>
      <c r="B177">
        <f>'L - Geometric Axis'!B186-'L - Geometric Axis'!$I$12</f>
        <v>-0.50358168737771303</v>
      </c>
      <c r="C177">
        <f>'L - Geometric Axis'!C186-'L - Geometric Axis'!$J$12</f>
        <v>-2.2967642591166029</v>
      </c>
      <c r="E177">
        <v>-1.0906929082481471</v>
      </c>
      <c r="F177">
        <v>-2.0830529416495445</v>
      </c>
      <c r="H177" s="30">
        <f t="shared" si="6"/>
        <v>-4.5124338642146856E-3</v>
      </c>
      <c r="I177" s="30">
        <f t="shared" si="7"/>
        <v>-1.2348722426257571E-3</v>
      </c>
      <c r="J177">
        <f t="shared" si="8"/>
        <v>4.6989986510454468E-2</v>
      </c>
    </row>
    <row r="178" spans="1:10" x14ac:dyDescent="0.25">
      <c r="A178">
        <f>'L - Geometric Axis'!A187</f>
        <v>174</v>
      </c>
      <c r="B178">
        <f>'L - Geometric Axis'!B187-'L - Geometric Axis'!$I$12</f>
        <v>-0.50437682976884901</v>
      </c>
      <c r="C178">
        <f>'L - Geometric Axis'!C187-'L - Geometric Axis'!$J$12</f>
        <v>-2.2924740546891993</v>
      </c>
      <c r="E178">
        <v>-1.0903300848212574</v>
      </c>
      <c r="F178">
        <v>-2.078704785188239</v>
      </c>
      <c r="H178" s="30">
        <f t="shared" si="6"/>
        <v>-4.3156858837628421E-3</v>
      </c>
      <c r="I178" s="30">
        <f t="shared" si="7"/>
        <v>-1.1852680349027174E-3</v>
      </c>
      <c r="J178">
        <f t="shared" si="8"/>
        <v>4.6635741606576644E-2</v>
      </c>
    </row>
    <row r="179" spans="1:10" x14ac:dyDescent="0.25">
      <c r="A179">
        <f>'L - Geometric Axis'!A188</f>
        <v>175</v>
      </c>
      <c r="B179">
        <f>'L - Geometric Axis'!B188-'L - Geometric Axis'!$I$12</f>
        <v>-0.50509697666458142</v>
      </c>
      <c r="C179">
        <f>'L - Geometric Axis'!C188-'L - Geometric Axis'!$J$12</f>
        <v>-2.2881706265325246</v>
      </c>
      <c r="E179">
        <v>-1.0898914308603169</v>
      </c>
      <c r="F179">
        <v>-2.074363623114134</v>
      </c>
      <c r="H179" s="30">
        <f t="shared" si="6"/>
        <v>-4.1195380475222577E-3</v>
      </c>
      <c r="I179" s="30">
        <f t="shared" si="7"/>
        <v>-1.1353020939353332E-3</v>
      </c>
      <c r="J179">
        <f t="shared" si="8"/>
        <v>4.6266076347973077E-2</v>
      </c>
    </row>
    <row r="180" spans="1:10" x14ac:dyDescent="0.25">
      <c r="A180">
        <f>'L - Geometric Axis'!A189</f>
        <v>176</v>
      </c>
      <c r="B180">
        <f>'L - Geometric Axis'!B189-'L - Geometric Axis'!$I$12</f>
        <v>-0.50574190870118951</v>
      </c>
      <c r="C180">
        <f>'L - Geometric Axis'!C189-'L - Geometric Axis'!$J$12</f>
        <v>-2.283855285512483</v>
      </c>
      <c r="E180">
        <v>-1.089377079983572</v>
      </c>
      <c r="F180">
        <v>-2.0700307777872515</v>
      </c>
      <c r="H180" s="30">
        <f t="shared" si="6"/>
        <v>-3.9240532533772561E-3</v>
      </c>
      <c r="I180" s="30">
        <f t="shared" si="7"/>
        <v>-1.0850108297454056E-3</v>
      </c>
      <c r="J180">
        <f t="shared" si="8"/>
        <v>4.5881435490630888E-2</v>
      </c>
    </row>
    <row r="181" spans="1:10" x14ac:dyDescent="0.25">
      <c r="A181">
        <f>'L - Geometric Axis'!A190</f>
        <v>177</v>
      </c>
      <c r="B181">
        <f>'L - Geometric Axis'!B190-'L - Geometric Axis'!$I$12</f>
        <v>-0.5063114294261275</v>
      </c>
      <c r="C181">
        <f>'L - Geometric Axis'!C190-'L - Geometric Axis'!$J$12</f>
        <v>-2.2795293461237538</v>
      </c>
      <c r="E181">
        <v>-1.0887871888672827</v>
      </c>
      <c r="F181">
        <v>-2.0657075690342519</v>
      </c>
      <c r="H181" s="30">
        <f t="shared" si="6"/>
        <v>-3.7292927465177746E-3</v>
      </c>
      <c r="I181" s="30">
        <f t="shared" si="7"/>
        <v>-1.0344308841754516E-3</v>
      </c>
      <c r="J181">
        <f t="shared" si="8"/>
        <v>4.5482269010640189E-2</v>
      </c>
    </row>
    <row r="182" spans="1:10" x14ac:dyDescent="0.25">
      <c r="A182">
        <f>'L - Geometric Axis'!A191</f>
        <v>178</v>
      </c>
      <c r="B182">
        <f>'L - Geometric Axis'!B191-'L - Geometric Axis'!$I$12</f>
        <v>-0.50680536535786525</v>
      </c>
      <c r="C182">
        <f>'L - Geometric Axis'!C191-'L - Geometric Axis'!$J$12</f>
        <v>-2.2751941260893802</v>
      </c>
      <c r="E182">
        <v>-1.0881219371979967</v>
      </c>
      <c r="F182">
        <v>-2.0613953137463996</v>
      </c>
      <c r="H182" s="30">
        <f t="shared" si="6"/>
        <v>-3.5353161061962794E-3</v>
      </c>
      <c r="I182" s="30">
        <f t="shared" si="7"/>
        <v>-9.8359908626654137E-4</v>
      </c>
      <c r="J182">
        <f t="shared" si="8"/>
        <v>4.5069031427478132E-2</v>
      </c>
    </row>
    <row r="183" spans="1:10" x14ac:dyDescent="0.25">
      <c r="A183">
        <f>'L - Geometric Axis'!A192</f>
        <v>179</v>
      </c>
      <c r="B183">
        <f>'L - Geometric Axis'!B192-'L - Geometric Axis'!$I$12</f>
        <v>-0.50722356603873342</v>
      </c>
      <c r="C183">
        <f>'L - Geometric Axis'!C192-'L - Geometric Axis'!$J$12</f>
        <v>-2.2708509459593813</v>
      </c>
      <c r="E183">
        <v>-1.0873815276178174</v>
      </c>
      <c r="F183">
        <v>-2.0570953254784299</v>
      </c>
      <c r="H183" s="30">
        <f t="shared" si="6"/>
        <v>-3.3421812347644037E-3</v>
      </c>
      <c r="I183" s="30">
        <f t="shared" si="7"/>
        <v>-9.3255240744813666E-4</v>
      </c>
      <c r="J183">
        <f t="shared" si="8"/>
        <v>4.4642181134660827E-2</v>
      </c>
    </row>
    <row r="184" spans="1:10" x14ac:dyDescent="0.25">
      <c r="A184">
        <f>'L - Geometric Axis'!A193</f>
        <v>180</v>
      </c>
      <c r="B184">
        <f>'L - Geometric Axis'!B193-'L - Geometric Axis'!$I$12</f>
        <v>-0.50756590408075297</v>
      </c>
      <c r="C184">
        <f>'L - Geometric Axis'!C193-'L - Geometric Axis'!$J$12</f>
        <v>-2.266501128708498</v>
      </c>
      <c r="E184">
        <v>-1.0865661856626749</v>
      </c>
      <c r="F184">
        <v>-2.0528089140484247</v>
      </c>
      <c r="H184" s="30">
        <f t="shared" si="6"/>
        <v>-3.1499443489569623E-3</v>
      </c>
      <c r="I184" s="30">
        <f t="shared" si="7"/>
        <v>-8.8132791661326229E-4</v>
      </c>
      <c r="J184">
        <f t="shared" si="8"/>
        <v>4.4202179739117199E-2</v>
      </c>
    </row>
    <row r="185" spans="1:10" x14ac:dyDescent="0.25">
      <c r="A185">
        <f>'L - Geometric Axis'!A194</f>
        <v>181</v>
      </c>
      <c r="B185">
        <f>'L - Geometric Axis'!B194-'L - Geometric Axis'!$I$12</f>
        <v>-0.50783227520444041</v>
      </c>
      <c r="C185">
        <f>'L - Geometric Axis'!C194-'L - Geometric Axis'!$J$12</f>
        <v>-2.2621459993332027</v>
      </c>
      <c r="E185">
        <v>-1.0856761596936277</v>
      </c>
      <c r="F185">
        <v>-2.0485373851388284</v>
      </c>
      <c r="H185" s="30">
        <f t="shared" si="6"/>
        <v>-2.9586599734135639E-3</v>
      </c>
      <c r="I185" s="30">
        <f t="shared" si="7"/>
        <v>-8.2996273515950451E-4</v>
      </c>
      <c r="J185">
        <f t="shared" si="8"/>
        <v>4.3749491410130861E-2</v>
      </c>
    </row>
    <row r="186" spans="1:10" x14ac:dyDescent="0.25">
      <c r="A186">
        <f>'L - Geometric Axis'!A195</f>
        <v>182</v>
      </c>
      <c r="B186">
        <f>'L - Geometric Axis'!B195-'L - Geometric Axis'!$I$12</f>
        <v>-0.50802259827057095</v>
      </c>
      <c r="C186">
        <f>'L - Geometric Axis'!C195-'L - Geometric Axis'!$J$12</f>
        <v>-2.2577868844480919</v>
      </c>
      <c r="E186">
        <v>-1.0847117208212078</v>
      </c>
      <c r="F186">
        <v>-2.0442820398987265</v>
      </c>
      <c r="H186" s="30">
        <f t="shared" si="6"/>
        <v>-2.7683809363731743E-3</v>
      </c>
      <c r="I186" s="30">
        <f t="shared" si="7"/>
        <v>-7.7849399206169831E-4</v>
      </c>
      <c r="J186">
        <f t="shared" si="8"/>
        <v>4.3284582238949404E-2</v>
      </c>
    </row>
    <row r="187" spans="1:10" x14ac:dyDescent="0.25">
      <c r="A187">
        <f>'L - Geometric Axis'!A196</f>
        <v>183</v>
      </c>
      <c r="B187">
        <f>'L - Geometric Axis'!B196-'L - Geometric Axis'!$I$12</f>
        <v>-0.50813681530489485</v>
      </c>
      <c r="C187">
        <f>'L - Geometric Axis'!C196-'L - Geometric Axis'!$J$12</f>
        <v>-2.2534251118817878</v>
      </c>
      <c r="E187">
        <v>-1.0836731628228384</v>
      </c>
      <c r="F187">
        <v>-2.0400441745475009</v>
      </c>
      <c r="H187" s="30">
        <f t="shared" si="6"/>
        <v>-2.5791583675439729E-3</v>
      </c>
      <c r="I187" s="30">
        <f t="shared" si="7"/>
        <v>-7.2695877906136987E-4</v>
      </c>
      <c r="J187">
        <f t="shared" si="8"/>
        <v>4.2807919610133319E-2</v>
      </c>
    </row>
    <row r="188" spans="1:10" x14ac:dyDescent="0.25">
      <c r="A188">
        <f>'L - Geometric Axis'!A197</f>
        <v>184</v>
      </c>
      <c r="B188">
        <f>'L - Geometric Axis'!B197-'L - Geometric Axis'!$I$12</f>
        <v>-0.50817489151579698</v>
      </c>
      <c r="C188">
        <f>'L - Geometric Axis'!C197-'L - Geometric Axis'!$J$12</f>
        <v>-2.2490620102724668</v>
      </c>
      <c r="E188">
        <v>-1.0825608020533461</v>
      </c>
      <c r="F188">
        <v>-2.0358250799799911</v>
      </c>
      <c r="H188" s="30">
        <f t="shared" si="6"/>
        <v>-2.391041698084941E-3</v>
      </c>
      <c r="I188" s="30">
        <f t="shared" si="7"/>
        <v>-6.7539410603991096E-4</v>
      </c>
      <c r="J188">
        <f t="shared" si="8"/>
        <v>4.231997158543007E-2</v>
      </c>
    </row>
    <row r="189" spans="1:10" x14ac:dyDescent="0.25">
      <c r="A189">
        <f>'L - Geometric Axis'!A198</f>
        <v>185</v>
      </c>
      <c r="B189">
        <f>'L - Geometric Axis'!B198-'L - Geometric Axis'!$I$12</f>
        <v>-0.50817489151579698</v>
      </c>
      <c r="C189">
        <f>'L - Geometric Axis'!C198-'L - Geometric Axis'!$J$12</f>
        <v>5.1259379897275332</v>
      </c>
      <c r="E189">
        <v>0.85976364855277243</v>
      </c>
      <c r="F189">
        <v>5.0788077797379048</v>
      </c>
      <c r="H189" s="30">
        <f t="shared" si="6"/>
        <v>-6.1211739140356753</v>
      </c>
      <c r="I189" s="30">
        <f t="shared" si="7"/>
        <v>-0.30618974288553885</v>
      </c>
      <c r="J189">
        <f t="shared" si="8"/>
        <v>102.31830480249792</v>
      </c>
    </row>
    <row r="190" spans="1:10" x14ac:dyDescent="0.25">
      <c r="A190">
        <f>'L - Geometric Axis'!A199</f>
        <v>186</v>
      </c>
      <c r="B190">
        <f>'L - Geometric Axis'!B199-'L - Geometric Axis'!$I$12</f>
        <v>-0.5081939296212481</v>
      </c>
      <c r="C190">
        <f>'L - Geometric Axis'!C199-'L - Geometric Axis'!$J$12</f>
        <v>5.128119540532194</v>
      </c>
      <c r="E190">
        <v>0.86031982893751846</v>
      </c>
      <c r="F190">
        <v>5.0809173270216599</v>
      </c>
      <c r="H190" s="30">
        <f t="shared" si="6"/>
        <v>-6.5223514813841739E-3</v>
      </c>
      <c r="I190" s="30">
        <f t="shared" si="7"/>
        <v>-1.8695597147065277E-4</v>
      </c>
      <c r="J190">
        <f t="shared" si="8"/>
        <v>0.2401013217186356</v>
      </c>
    </row>
    <row r="191" spans="1:10" x14ac:dyDescent="0.25">
      <c r="A191">
        <f>'L - Geometric Axis'!A200</f>
        <v>187</v>
      </c>
      <c r="B191">
        <f>'L - Geometric Axis'!B200-'L - Geometric Axis'!$I$12</f>
        <v>-0.50825103813840999</v>
      </c>
      <c r="C191">
        <f>'L - Geometric Axis'!C200-'L - Geometric Axis'!$J$12</f>
        <v>5.1303004268153458</v>
      </c>
      <c r="E191">
        <v>0.86083910793670326</v>
      </c>
      <c r="F191">
        <v>5.0830362596972716</v>
      </c>
      <c r="H191" s="30">
        <f t="shared" si="6"/>
        <v>-5.265077483337037E-3</v>
      </c>
      <c r="I191" s="30">
        <f t="shared" si="7"/>
        <v>-1.5098068094123544E-4</v>
      </c>
      <c r="J191">
        <f t="shared" si="8"/>
        <v>0.24162271528074866</v>
      </c>
    </row>
    <row r="192" spans="1:10" x14ac:dyDescent="0.25">
      <c r="A192">
        <f>'L - Geometric Axis'!A201</f>
        <v>188</v>
      </c>
      <c r="B192">
        <f>'L - Geometric Axis'!B201-'L - Geometric Axis'!$I$12</f>
        <v>-0.50834619967147532</v>
      </c>
      <c r="C192">
        <f>'L - Geometric Axis'!C201-'L - Geometric Axis'!$J$12</f>
        <v>5.132479984257901</v>
      </c>
      <c r="E192">
        <v>0.86132132737291323</v>
      </c>
      <c r="F192">
        <v>5.0851639323173226</v>
      </c>
      <c r="H192" s="30">
        <f t="shared" si="6"/>
        <v>-4.0035764086199703E-3</v>
      </c>
      <c r="I192" s="30">
        <f t="shared" si="7"/>
        <v>-1.1484369723707362E-4</v>
      </c>
      <c r="J192">
        <f t="shared" si="8"/>
        <v>0.24306567315485994</v>
      </c>
    </row>
    <row r="193" spans="1:10" x14ac:dyDescent="0.25">
      <c r="A193">
        <f>'L - Geometric Axis'!A202</f>
        <v>189</v>
      </c>
      <c r="B193">
        <f>'L - Geometric Axis'!B202-'L - Geometric Axis'!$I$12</f>
        <v>-0.50847938523331893</v>
      </c>
      <c r="C193">
        <f>'L - Geometric Axis'!C202-'L - Geometric Axis'!$J$12</f>
        <v>5.1346575489455493</v>
      </c>
      <c r="E193">
        <v>0.86176634035743704</v>
      </c>
      <c r="F193">
        <v>5.0872996967721216</v>
      </c>
      <c r="H193" s="30">
        <f t="shared" si="6"/>
        <v>-2.7382132837546675E-3</v>
      </c>
      <c r="I193" s="30">
        <f t="shared" si="7"/>
        <v>-7.856511184887721E-5</v>
      </c>
      <c r="J193">
        <f t="shared" si="8"/>
        <v>0.24442920600595619</v>
      </c>
    </row>
    <row r="194" spans="1:10" x14ac:dyDescent="0.25">
      <c r="A194">
        <f>'L - Geometric Axis'!A203</f>
        <v>190</v>
      </c>
      <c r="B194">
        <f>'L - Geometric Axis'!B203-'L - Geometric Axis'!$I$12</f>
        <v>-0.50865055425432881</v>
      </c>
      <c r="C194">
        <f>'L - Geometric Axis'!C203-'L - Geometric Axis'!$J$12</f>
        <v>5.1368324575709909</v>
      </c>
      <c r="E194">
        <v>0.86217401133500804</v>
      </c>
      <c r="F194">
        <v>5.0894429024871242</v>
      </c>
      <c r="H194" s="30">
        <f t="shared" si="6"/>
        <v>-1.4693561882724744E-3</v>
      </c>
      <c r="I194" s="30">
        <f t="shared" si="7"/>
        <v>-4.2165181910157904E-5</v>
      </c>
      <c r="J194">
        <f t="shared" si="8"/>
        <v>0.24571236034788338</v>
      </c>
    </row>
    <row r="195" spans="1:10" x14ac:dyDescent="0.25">
      <c r="A195">
        <f>'L - Geometric Axis'!A204</f>
        <v>191</v>
      </c>
      <c r="B195">
        <f>'L - Geometric Axis'!B204-'L - Geometric Axis'!$I$12</f>
        <v>-0.50885965459476279</v>
      </c>
      <c r="C195">
        <f>'L - Geometric Axis'!C204-'L - Geometric Axis'!$J$12</f>
        <v>5.1390040476359902</v>
      </c>
      <c r="E195">
        <v>0.86254421612509791</v>
      </c>
      <c r="F195">
        <v>5.0915928966211084</v>
      </c>
      <c r="H195" s="30">
        <f t="shared" si="6"/>
        <v>-1.9737616574827736E-4</v>
      </c>
      <c r="I195" s="30">
        <f t="shared" si="7"/>
        <v>-5.6643109373931523E-6</v>
      </c>
      <c r="J195">
        <f t="shared" si="8"/>
        <v>0.2469142195805753</v>
      </c>
    </row>
    <row r="196" spans="1:10" x14ac:dyDescent="0.25">
      <c r="A196">
        <f>'L - Geometric Axis'!A205</f>
        <v>192</v>
      </c>
      <c r="B196">
        <f>'L - Geometric Axis'!B205-'L - Geometric Axis'!$I$12</f>
        <v>-0.50910662256063177</v>
      </c>
      <c r="C196">
        <f>'L - Geometric Axis'!C205-'L - Geometric Axis'!$J$12</f>
        <v>5.1411716576531763</v>
      </c>
      <c r="E196">
        <v>0.86287684195974057</v>
      </c>
      <c r="F196">
        <v>5.0937490242650343</v>
      </c>
      <c r="H196" s="30">
        <f t="shared" si="6"/>
        <v>1.0773528686126965E-3</v>
      </c>
      <c r="I196" s="30">
        <f t="shared" si="7"/>
        <v>3.0916970666691034E-5</v>
      </c>
      <c r="J196">
        <f t="shared" si="8"/>
        <v>0.24803390500459399</v>
      </c>
    </row>
    <row r="197" spans="1:10" x14ac:dyDescent="0.25">
      <c r="A197">
        <f>'L - Geometric Axis'!A206</f>
        <v>193</v>
      </c>
      <c r="B197">
        <f>'L - Geometric Axis'!B206-'L - Geometric Axis'!$I$12</f>
        <v>-0.50939138292310071</v>
      </c>
      <c r="C197">
        <f>'L - Geometric Axis'!C206-'L - Geometric Axis'!$J$12</f>
        <v>5.1433346273475413</v>
      </c>
      <c r="E197">
        <v>0.86317178751788548</v>
      </c>
      <c r="F197">
        <v>5.0959106286415343</v>
      </c>
      <c r="H197" s="30">
        <f t="shared" si="6"/>
        <v>2.3544542231663961E-3</v>
      </c>
      <c r="I197" s="30">
        <f t="shared" si="7"/>
        <v>6.7558025300061504E-5</v>
      </c>
      <c r="J197">
        <f t="shared" si="8"/>
        <v>0.24907057681358483</v>
      </c>
    </row>
    <row r="198" spans="1:10" x14ac:dyDescent="0.25">
      <c r="A198">
        <f>'L - Geometric Axis'!A207</f>
        <v>194</v>
      </c>
      <c r="B198">
        <f>'L - Geometric Axis'!B207-'L - Geometric Axis'!$I$12</f>
        <v>-0.50971384894140481</v>
      </c>
      <c r="C198">
        <f>'L - Geometric Axis'!C207-'L - Geometric Axis'!$J$12</f>
        <v>5.1454922978575617</v>
      </c>
      <c r="E198">
        <v>0.86342896295625771</v>
      </c>
      <c r="F198">
        <v>5.0980770513049753</v>
      </c>
      <c r="H198" s="30">
        <f t="shared" si="6"/>
        <v>3.6335485287092052E-3</v>
      </c>
      <c r="I198" s="30">
        <f t="shared" si="7"/>
        <v>1.0423812803689302E-4</v>
      </c>
      <c r="J198">
        <f t="shared" si="8"/>
        <v>0.25002343506261432</v>
      </c>
    </row>
    <row r="199" spans="1:10" x14ac:dyDescent="0.25">
      <c r="A199">
        <f>'L - Geometric Axis'!A208</f>
        <v>195</v>
      </c>
      <c r="B199">
        <f>'L - Geometric Axis'!B208-'L - Geometric Axis'!$I$12</f>
        <v>-0.51007392238927096</v>
      </c>
      <c r="C199">
        <f>'L - Geometric Axis'!C208-'L - Geometric Axis'!$J$12</f>
        <v>5.1476440119358999</v>
      </c>
      <c r="E199">
        <v>0.86364828993672815</v>
      </c>
      <c r="F199">
        <v>5.100247632342028</v>
      </c>
      <c r="H199" s="30">
        <f t="shared" ref="H199:H262" si="9">(((F198*F198)+(F198*F199)+(F199*F199))*((E198*F199)-(E199*F198)))/12</f>
        <v>4.9142538399592579E-3</v>
      </c>
      <c r="I199" s="30">
        <f t="shared" ref="I199:I262" si="10">(((E198*E198)+(E198*E199)+(E199*E199))*((E198*F199)-(E199*F198)))/12</f>
        <v>1.4093648663252438E-4</v>
      </c>
      <c r="J199">
        <f t="shared" ref="J199:J262" si="11">((F199-F198)*(((12*E199+3*E198)*POWER(F199,3))+((9*E199+6*E198)*F198*POWER(F199,2))+((((6*E199+9*E198)*POWER(F198,2))+(4*POWER(E199,3))+(3*E198*POWER(E199,2))+(2*POWER(E198,2)*E199)+POWER(E198,3))*F199)+((3*E199+12*E198)*POWER(F198,3))+((POWER(E199,3)+(2*E198*POWER(E199,2))+(3*POWER(E198,2)*E199)+(4*POWER(E198,3)))*F198)))/60</f>
        <v>0.25089172061025899</v>
      </c>
    </row>
    <row r="200" spans="1:10" x14ac:dyDescent="0.25">
      <c r="A200">
        <f>'L - Geometric Axis'!A209</f>
        <v>196</v>
      </c>
      <c r="B200">
        <f>'L - Geometric Axis'!B209-'L - Geometric Axis'!$I$12</f>
        <v>-0.51047149358483901</v>
      </c>
      <c r="C200">
        <f>'L - Geometric Axis'!C209-'L - Geometric Axis'!$J$12</f>
        <v>5.1497891141496011</v>
      </c>
      <c r="E200">
        <v>0.86382970165017303</v>
      </c>
      <c r="F200">
        <v>5.1024217105726803</v>
      </c>
      <c r="H200" s="30">
        <f t="shared" si="9"/>
        <v>6.1961857407157629E-3</v>
      </c>
      <c r="I200" s="30">
        <f t="shared" si="10"/>
        <v>1.7763226166057433E-4</v>
      </c>
      <c r="J200">
        <f t="shared" si="11"/>
        <v>0.25167471603323582</v>
      </c>
    </row>
    <row r="201" spans="1:10" x14ac:dyDescent="0.25">
      <c r="A201">
        <f>'L - Geometric Axis'!A210</f>
        <v>197</v>
      </c>
      <c r="B201">
        <f>'L - Geometric Axis'!B210-'L - Geometric Axis'!$I$12</f>
        <v>-0.51090644142407127</v>
      </c>
      <c r="C201">
        <f>'L - Geometric Axis'!C210-'L - Geometric Axis'!$J$12</f>
        <v>5.1519269510797532</v>
      </c>
      <c r="E201">
        <v>0.86397314283682758</v>
      </c>
      <c r="F201">
        <v>5.1045986237516452</v>
      </c>
      <c r="H201" s="30">
        <f t="shared" si="9"/>
        <v>7.4789574517054062E-3</v>
      </c>
      <c r="I201" s="30">
        <f t="shared" si="10"/>
        <v>2.1430458672550725E-4</v>
      </c>
      <c r="J201">
        <f t="shared" si="11"/>
        <v>0.25237174651372274</v>
      </c>
    </row>
    <row r="202" spans="1:10" x14ac:dyDescent="0.25">
      <c r="A202">
        <f>'L - Geometric Axis'!A211</f>
        <v>198</v>
      </c>
      <c r="B202">
        <f>'L - Geometric Axis'!B211-'L - Geometric Axis'!$I$12</f>
        <v>-0.51137863341764256</v>
      </c>
      <c r="C202">
        <f>'L - Geometric Axis'!C211-'L - Geometric Axis'!$J$12</f>
        <v>5.1540568715205159</v>
      </c>
      <c r="E202">
        <v>0.86407856980311659</v>
      </c>
      <c r="F202">
        <v>5.1067777087700756</v>
      </c>
      <c r="H202" s="30">
        <f t="shared" si="9"/>
        <v>8.7621799418509654E-3</v>
      </c>
      <c r="I202" s="30">
        <f t="shared" si="10"/>
        <v>2.5093258874338726E-4</v>
      </c>
      <c r="J202">
        <f t="shared" si="11"/>
        <v>0.2529821806936714</v>
      </c>
    </row>
    <row r="203" spans="1:10" x14ac:dyDescent="0.25">
      <c r="A203">
        <f>'L - Geometric Axis'!A212</f>
        <v>199</v>
      </c>
      <c r="B203">
        <f>'L - Geometric Axis'!B212-'L - Geometric Axis'!$I$12</f>
        <v>-0.51188792573129738</v>
      </c>
      <c r="C203">
        <f>'L - Geometric Axis'!C212-'L - Geometric Axis'!$J$12</f>
        <v>5.1561782266774916</v>
      </c>
      <c r="E203">
        <v>0.86414595043496512</v>
      </c>
      <c r="F203">
        <v>5.1089583018575695</v>
      </c>
      <c r="H203" s="30">
        <f t="shared" si="9"/>
        <v>1.0045462042620931E-2</v>
      </c>
      <c r="I203" s="30">
        <f t="shared" si="10"/>
        <v>2.874954082526542E-4</v>
      </c>
      <c r="J203">
        <f t="shared" si="11"/>
        <v>0.25350543150277571</v>
      </c>
    </row>
    <row r="204" spans="1:10" x14ac:dyDescent="0.25">
      <c r="A204">
        <f>'L - Geometric Axis'!A213</f>
        <v>200</v>
      </c>
      <c r="B204">
        <f>'L - Geometric Axis'!B213-'L - Geometric Axis'!$I$12</f>
        <v>-0.5124341632296634</v>
      </c>
      <c r="C204">
        <f>'L - Geometric Axis'!C213-'L - Geometric Axis'!$J$12</f>
        <v>5.1582903703653482</v>
      </c>
      <c r="E204">
        <v>0.86417526420757951</v>
      </c>
      <c r="F204">
        <v>5.1111397387843471</v>
      </c>
      <c r="H204" s="30">
        <f t="shared" si="9"/>
        <v>1.1328410565269446E-2</v>
      </c>
      <c r="I204" s="30">
        <f t="shared" si="10"/>
        <v>3.2397221972112731E-4</v>
      </c>
      <c r="J204">
        <f t="shared" si="11"/>
        <v>0.25394095694732621</v>
      </c>
    </row>
    <row r="205" spans="1:10" x14ac:dyDescent="0.25">
      <c r="A205">
        <f>'L - Geometric Axis'!A214</f>
        <v>201</v>
      </c>
      <c r="B205">
        <f>'L - Geometric Axis'!B214-'L - Geometric Axis'!$I$12</f>
        <v>-0.51301717952350712</v>
      </c>
      <c r="C205">
        <f>'L - Geometric Axis'!C214-'L - Geometric Axis'!$J$12</f>
        <v>5.1603926592046578</v>
      </c>
      <c r="E205">
        <v>0.8641665021917011</v>
      </c>
      <c r="F205">
        <v>5.1133213550635883</v>
      </c>
      <c r="H205" s="30">
        <f t="shared" si="9"/>
        <v>1.2610630421327824E-2</v>
      </c>
      <c r="I205" s="30">
        <f t="shared" si="10"/>
        <v>3.6034225183133572E-4</v>
      </c>
      <c r="J205">
        <f t="shared" si="11"/>
        <v>0.25428826087047635</v>
      </c>
    </row>
    <row r="206" spans="1:10" x14ac:dyDescent="0.25">
      <c r="A206">
        <f>'L - Geometric Axis'!A215</f>
        <v>202</v>
      </c>
      <c r="B206">
        <f>'L - Geometric Axis'!B215-'L - Geometric Axis'!$I$12</f>
        <v>-0.51363679702041753</v>
      </c>
      <c r="C206">
        <f>'L - Geometric Axis'!C215-'L - Geometric Axis'!$J$12</f>
        <v>5.1624844528178757</v>
      </c>
      <c r="E206">
        <v>0.8641196670563247</v>
      </c>
      <c r="F206">
        <v>5.1155024861538427</v>
      </c>
      <c r="H206" s="30">
        <f t="shared" si="9"/>
        <v>1.3891724746068805E-2</v>
      </c>
      <c r="I206" s="30">
        <f t="shared" si="10"/>
        <v>3.9658480770807117E-4</v>
      </c>
      <c r="J206">
        <f t="shared" si="11"/>
        <v>0.25454689367438932</v>
      </c>
    </row>
    <row r="207" spans="1:10" x14ac:dyDescent="0.25">
      <c r="A207">
        <f>'L - Geometric Axis'!A216</f>
        <v>203</v>
      </c>
      <c r="B207">
        <f>'L - Geometric Axis'!B216-'L - Geometric Axis'!$I$12</f>
        <v>-0.51429282697890277</v>
      </c>
      <c r="C207">
        <f>'L - Geometric Axis'!C216-'L - Geometric Axis'!$J$12</f>
        <v>5.164565114024402</v>
      </c>
      <c r="E207">
        <v>0.86403477306788634</v>
      </c>
      <c r="F207">
        <v>5.1176824676614476</v>
      </c>
      <c r="H207" s="30">
        <f t="shared" si="9"/>
        <v>1.5171295024839139E-2</v>
      </c>
      <c r="I207" s="30">
        <f t="shared" si="10"/>
        <v>4.3267928505726869E-4</v>
      </c>
      <c r="J207">
        <f t="shared" si="11"/>
        <v>0.25471645300515239</v>
      </c>
    </row>
    <row r="208" spans="1:10" x14ac:dyDescent="0.25">
      <c r="A208">
        <f>'L - Geometric Axis'!A217</f>
        <v>204</v>
      </c>
      <c r="B208">
        <f>'L - Geometric Axis'!B217-'L - Geometric Axis'!$I$12</f>
        <v>-0.51498506956588241</v>
      </c>
      <c r="C208">
        <f>'L - Geometric Axis'!C217-'L - Geometric Axis'!$J$12</f>
        <v>5.1666340090346781</v>
      </c>
      <c r="E208">
        <v>0.86391184608591676</v>
      </c>
      <c r="F208">
        <v>5.1198606355429197</v>
      </c>
      <c r="H208" s="30">
        <f t="shared" si="9"/>
        <v>1.6448941222617201E-2</v>
      </c>
      <c r="I208" s="30">
        <f t="shared" si="10"/>
        <v>4.6860519619872396E-4</v>
      </c>
      <c r="J208">
        <f t="shared" si="11"/>
        <v>0.25479658440317043</v>
      </c>
    </row>
    <row r="209" spans="1:10" x14ac:dyDescent="0.25">
      <c r="A209">
        <f>'L - Geometric Axis'!A218</f>
        <v>205</v>
      </c>
      <c r="B209">
        <f>'L - Geometric Axis'!B218-'L - Geometric Axis'!$I$12</f>
        <v>-0.51571331391755848</v>
      </c>
      <c r="C209">
        <f>'L - Geometric Axis'!C218-'L - Geometric Axis'!$J$12</f>
        <v>5.1686905076432419</v>
      </c>
      <c r="E209">
        <v>0.86375092355516592</v>
      </c>
      <c r="F209">
        <v>5.1220363263072217</v>
      </c>
      <c r="H209" s="30">
        <f t="shared" si="9"/>
        <v>1.7724261916056083E-2</v>
      </c>
      <c r="I209" s="30">
        <f t="shared" si="10"/>
        <v>5.0434218794416584E-4</v>
      </c>
      <c r="J209">
        <f t="shared" si="11"/>
        <v>0.25478698191006643</v>
      </c>
    </row>
    <row r="210" spans="1:10" x14ac:dyDescent="0.25">
      <c r="A210">
        <f>'L - Geometric Axis'!A219</f>
        <v>206</v>
      </c>
      <c r="B210">
        <f>'L - Geometric Axis'!B219-'L - Geometric Axis'!$I$12</f>
        <v>-0.51647733820364672</v>
      </c>
      <c r="C210">
        <f>'L - Geometric Axis'!C219-'L - Geometric Axis'!$J$12</f>
        <v>5.1707339834206953</v>
      </c>
      <c r="E210">
        <v>0.86355205449419548</v>
      </c>
      <c r="F210">
        <v>5.1242088772178711</v>
      </c>
      <c r="H210" s="30">
        <f t="shared" si="9"/>
        <v>1.8996854428860954E-2</v>
      </c>
      <c r="I210" s="30">
        <f t="shared" si="10"/>
        <v>5.3987006131786389E-4</v>
      </c>
      <c r="J210">
        <f t="shared" si="11"/>
        <v>0.25468738863869628</v>
      </c>
    </row>
    <row r="211" spans="1:10" x14ac:dyDescent="0.25">
      <c r="A211">
        <f>'L - Geometric Axis'!A220</f>
        <v>207</v>
      </c>
      <c r="B211">
        <f>'L - Geometric Axis'!B220-'L - Geometric Axis'!$I$12</f>
        <v>-0.51727690969494855</v>
      </c>
      <c r="C211">
        <f>'L - Geometric Axis'!C220-'L - Geometric Axis'!$J$12</f>
        <v>5.1727638139045222</v>
      </c>
      <c r="E211">
        <v>0.86331529948044816</v>
      </c>
      <c r="F211">
        <v>5.1263776264948131</v>
      </c>
      <c r="H211" s="30">
        <f t="shared" si="9"/>
        <v>2.0266314969537239E-2</v>
      </c>
      <c r="I211" s="30">
        <f t="shared" si="10"/>
        <v>5.7516879106568185E-4</v>
      </c>
      <c r="J211">
        <f t="shared" si="11"/>
        <v>0.25449759729996874</v>
      </c>
    </row>
    <row r="212" spans="1:10" x14ac:dyDescent="0.25">
      <c r="A212">
        <f>'L - Geometric Axis'!A221</f>
        <v>208</v>
      </c>
      <c r="B212">
        <f>'L - Geometric Axis'!B221-'L - Geometric Axis'!$I$12</f>
        <v>-0.51811178483424192</v>
      </c>
      <c r="C212">
        <f>'L - Geometric Axis'!C221-'L - Geometric Axis'!$J$12</f>
        <v>5.1747793807886922</v>
      </c>
      <c r="E212">
        <v>0.86304073063179398</v>
      </c>
      <c r="F212">
        <v>5.1285419135160106</v>
      </c>
      <c r="H212" s="30">
        <f t="shared" si="9"/>
        <v>2.1532238772281775E-2</v>
      </c>
      <c r="I212" s="30">
        <f t="shared" si="10"/>
        <v>6.1021854494838236E-4</v>
      </c>
      <c r="J212">
        <f t="shared" si="11"/>
        <v>0.2542174506888169</v>
      </c>
    </row>
    <row r="213" spans="1:10" x14ac:dyDescent="0.25">
      <c r="A213">
        <f>'L - Geometric Axis'!A222</f>
        <v>209</v>
      </c>
      <c r="B213">
        <f>'L - Geometric Axis'!B222-'L - Geometric Axis'!$I$12</f>
        <v>-0.51898170931047183</v>
      </c>
      <c r="C213">
        <f>'L - Geometric Axis'!C222-'L - Geometric Axis'!$J$12</f>
        <v>5.1767800701120086</v>
      </c>
      <c r="E213">
        <v>0.86272843158456514</v>
      </c>
      <c r="F213">
        <v>5.1307010790186709</v>
      </c>
      <c r="H213" s="30">
        <f t="shared" si="9"/>
        <v>2.2794220240130999E-2</v>
      </c>
      <c r="I213" s="30">
        <f t="shared" si="10"/>
        <v>6.4499970276832405E-4</v>
      </c>
      <c r="J213">
        <f t="shared" si="11"/>
        <v>0.2538468421245309</v>
      </c>
    </row>
    <row r="214" spans="1:10" x14ac:dyDescent="0.25">
      <c r="A214">
        <f>'L - Geometric Axis'!A223</f>
        <v>210</v>
      </c>
      <c r="B214">
        <f>'L - Geometric Axis'!B223-'L - Geometric Axis'!$I$12</f>
        <v>-0.51988641813621572</v>
      </c>
      <c r="C214">
        <f>'L - Geometric Axis'!C223-'L - Geometric Axis'!$J$12</f>
        <v>5.178765272445121</v>
      </c>
      <c r="E214">
        <v>0.86237849746807549</v>
      </c>
      <c r="F214">
        <v>5.1328544653000625</v>
      </c>
      <c r="H214" s="30">
        <f t="shared" si="9"/>
        <v>2.4051853091242734E-2</v>
      </c>
      <c r="I214" s="30">
        <f t="shared" si="10"/>
        <v>6.7949287512929603E-4</v>
      </c>
      <c r="J214">
        <f t="shared" si="11"/>
        <v>0.25338571584841363</v>
      </c>
    </row>
    <row r="215" spans="1:10" x14ac:dyDescent="0.25">
      <c r="A215">
        <f>'L - Geometric Axis'!A224</f>
        <v>211</v>
      </c>
      <c r="B215">
        <f>'L - Geometric Axis'!B224-'L - Geometric Axis'!$I$12</f>
        <v>-0.52082563572840113</v>
      </c>
      <c r="C215">
        <f>'L - Geometric Axis'!C224-'L - Geometric Axis'!$J$12</f>
        <v>5.1807343830761683</v>
      </c>
      <c r="E215">
        <v>0.86199103487564777</v>
      </c>
      <c r="F215">
        <v>5.1350014164178681</v>
      </c>
      <c r="H215" s="30">
        <f t="shared" si="9"/>
        <v>2.5304730507276607E-2</v>
      </c>
      <c r="I215" s="30">
        <f t="shared" si="10"/>
        <v>7.13678921875599E-4</v>
      </c>
      <c r="J215">
        <f t="shared" si="11"/>
        <v>0.25283406737678255</v>
      </c>
    </row>
    <row r="216" spans="1:10" x14ac:dyDescent="0.25">
      <c r="A216">
        <f>'L - Geometric Axis'!A225</f>
        <v>212</v>
      </c>
      <c r="B216">
        <f>'L - Geometric Axis'!B225-'L - Geometric Axis'!$I$12</f>
        <v>-0.52179907599225106</v>
      </c>
      <c r="C216">
        <f>'L - Geometric Axis'!C225-'L - Geometric Axis'!$J$12</f>
        <v>5.1826868021949766</v>
      </c>
      <c r="E216">
        <v>0.8615661618321403</v>
      </c>
      <c r="F216">
        <v>5.1371412783899757</v>
      </c>
      <c r="H216" s="30">
        <f t="shared" si="9"/>
        <v>2.6552445284549624E-2</v>
      </c>
      <c r="I216" s="30">
        <f t="shared" si="10"/>
        <v>7.4753897020566446E-4</v>
      </c>
      <c r="J216">
        <f t="shared" si="11"/>
        <v>0.25219194380350179</v>
      </c>
    </row>
    <row r="217" spans="1:10" x14ac:dyDescent="0.25">
      <c r="A217">
        <f>'L - Geometric Axis'!A226</f>
        <v>213</v>
      </c>
      <c r="B217">
        <f>'L - Geometric Axis'!B226-'L - Geometric Axis'!$I$12</f>
        <v>-0.5228064424084311</v>
      </c>
      <c r="C217">
        <f>'L - Geometric Axis'!C226-'L - Geometric Axis'!$J$12</f>
        <v>5.1846219350757696</v>
      </c>
      <c r="E217">
        <v>0.86110400775799867</v>
      </c>
      <c r="F217">
        <v>5.1392733993937014</v>
      </c>
      <c r="H217" s="30">
        <f t="shared" si="9"/>
        <v>2.779458998748395E-2</v>
      </c>
      <c r="I217" s="30">
        <f t="shared" si="10"/>
        <v>7.8105443242331514E-4</v>
      </c>
      <c r="J217">
        <f t="shared" si="11"/>
        <v>0.25145944406176141</v>
      </c>
    </row>
    <row r="218" spans="1:10" x14ac:dyDescent="0.25">
      <c r="A218">
        <f>'L - Geometric Axis'!A227</f>
        <v>214</v>
      </c>
      <c r="B218">
        <f>'L - Geometric Axis'!B227-'L - Geometric Axis'!$I$12</f>
        <v>-0.52384742812337248</v>
      </c>
      <c r="C218">
        <f>'L - Geometric Axis'!C227-'L - Geometric Axis'!$J$12</f>
        <v>5.1865391922583255</v>
      </c>
      <c r="E218">
        <v>0.86060471342983058</v>
      </c>
      <c r="F218">
        <v>5.1413971299643322</v>
      </c>
      <c r="H218" s="30">
        <f t="shared" si="9"/>
        <v>2.9030757104508424E-2</v>
      </c>
      <c r="I218" s="30">
        <f t="shared" si="10"/>
        <v>8.1420702330875071E-4</v>
      </c>
      <c r="J218">
        <f t="shared" si="11"/>
        <v>0.25063671913198154</v>
      </c>
    </row>
    <row r="219" spans="1:10" x14ac:dyDescent="0.25">
      <c r="A219">
        <f>'L - Geometric Axis'!A228</f>
        <v>215</v>
      </c>
      <c r="B219">
        <f>'L - Geometric Axis'!B228-'L - Geometric Axis'!$I$12</f>
        <v>-0.52492171604274218</v>
      </c>
      <c r="C219">
        <f>'L - Geometric Axis'!C228-'L - Geometric Axis'!$J$12</f>
        <v>5.1884379897275332</v>
      </c>
      <c r="E219">
        <v>0.86006843093752483</v>
      </c>
      <c r="F219">
        <v>5.1435118231929637</v>
      </c>
      <c r="H219" s="30">
        <f t="shared" si="9"/>
        <v>3.0260539206085735E-2</v>
      </c>
      <c r="I219" s="30">
        <f t="shared" si="10"/>
        <v>8.469787770783E-4</v>
      </c>
      <c r="J219">
        <f t="shared" si="11"/>
        <v>0.24972397220546225</v>
      </c>
    </row>
    <row r="220" spans="1:10" x14ac:dyDescent="0.25">
      <c r="A220">
        <f>'L - Geometric Axis'!A229</f>
        <v>216</v>
      </c>
      <c r="B220">
        <f>'L - Geometric Axis'!B229-'L - Geometric Axis'!$I$12</f>
        <v>-0.52602897892803291</v>
      </c>
      <c r="C220">
        <f>'L - Geometric Axis'!C229-'L - Geometric Axis'!$J$12</f>
        <v>5.1903177490912897</v>
      </c>
      <c r="E220">
        <v>0.85949532363792402</v>
      </c>
      <c r="F220">
        <v>5.1456168349235529</v>
      </c>
      <c r="H220" s="30">
        <f t="shared" si="9"/>
        <v>3.1483529104925412E-2</v>
      </c>
      <c r="I220" s="30">
        <f t="shared" si="10"/>
        <v>8.7935206391375788E-4</v>
      </c>
      <c r="J220">
        <f t="shared" si="11"/>
        <v>0.24872145879631063</v>
      </c>
    </row>
    <row r="221" spans="1:10" x14ac:dyDescent="0.25">
      <c r="A221">
        <f>'L - Geometric Axis'!A230</f>
        <v>217</v>
      </c>
      <c r="B221">
        <f>'L - Geometric Axis'!B230-'L - Geometric Axis'!$I$12</f>
        <v>-0.52716887949624369</v>
      </c>
      <c r="C221">
        <f>'L - Geometric Axis'!C230-'L - Geometric Axis'!$J$12</f>
        <v>5.1921778977566841</v>
      </c>
      <c r="E221">
        <v>0.85888556610506372</v>
      </c>
      <c r="F221">
        <v>5.1477115239491349</v>
      </c>
      <c r="H221" s="30">
        <f t="shared" si="9"/>
        <v>3.2699320018428284E-2</v>
      </c>
      <c r="I221" s="30">
        <f t="shared" si="10"/>
        <v>9.1130960604250591E-4</v>
      </c>
      <c r="J221">
        <f t="shared" si="11"/>
        <v>0.2476294868049066</v>
      </c>
    </row>
    <row r="222" spans="1:10" x14ac:dyDescent="0.25">
      <c r="A222">
        <f>'L - Geometric Axis'!A231</f>
        <v>218</v>
      </c>
      <c r="B222">
        <f>'L - Geometric Axis'!B231-'L - Geometric Axis'!$I$12</f>
        <v>-0.52834107052261903</v>
      </c>
      <c r="C222">
        <f>'L - Geometric Axis'!C231-'L - Geometric Axis'!$J$12</f>
        <v>5.1940178691044112</v>
      </c>
      <c r="E222">
        <v>0.8582393440769942</v>
      </c>
      <c r="F222">
        <v>5.1497952522071406</v>
      </c>
      <c r="H222" s="30">
        <f t="shared" si="9"/>
        <v>3.3907505732993191E-2</v>
      </c>
      <c r="I222" s="30">
        <f t="shared" si="10"/>
        <v>9.4283449333888985E-4</v>
      </c>
      <c r="J222">
        <f t="shared" si="11"/>
        <v>0.24644841653047675</v>
      </c>
    </row>
    <row r="223" spans="1:10" x14ac:dyDescent="0.25">
      <c r="A223">
        <f>'L - Geometric Axis'!A232</f>
        <v>219</v>
      </c>
      <c r="B223">
        <f>'L - Geometric Axis'!B232-'L - Geometric Axis'!$I$12</f>
        <v>-0.52954519494641672</v>
      </c>
      <c r="C223">
        <f>'L - Geometric Axis'!C232-'L - Geometric Axis'!$J$12</f>
        <v>5.1958371026613763</v>
      </c>
      <c r="E223">
        <v>0.8575568543992067</v>
      </c>
      <c r="F223">
        <v>5.1518673849737571</v>
      </c>
      <c r="H223" s="30">
        <f t="shared" si="9"/>
        <v>3.5107680770123217E-2</v>
      </c>
      <c r="I223" s="30">
        <f t="shared" si="10"/>
        <v>9.7391019842692607E-4</v>
      </c>
      <c r="J223">
        <f t="shared" si="11"/>
        <v>0.24517866063313307</v>
      </c>
    </row>
    <row r="224" spans="1:10" x14ac:dyDescent="0.25">
      <c r="A224">
        <f>'L - Geometric Axis'!A233</f>
        <v>220</v>
      </c>
      <c r="B224">
        <f>'L - Geometric Axis'!B233-'L - Geometric Axis'!$I$12</f>
        <v>-0.53078088597967299</v>
      </c>
      <c r="C224">
        <f>'L - Geometric Axis'!C233-'L - Geometric Axis'!$J$12</f>
        <v>5.1976350442714141</v>
      </c>
      <c r="E224">
        <v>0.85683830496466762</v>
      </c>
      <c r="F224">
        <v>5.1539272910572711</v>
      </c>
      <c r="H224" s="30">
        <f t="shared" si="9"/>
        <v>3.6299440554684446E-2</v>
      </c>
      <c r="I224" s="30">
        <f t="shared" si="10"/>
        <v>1.0045205912768134E-3</v>
      </c>
      <c r="J224">
        <f t="shared" si="11"/>
        <v>0.24382068404485624</v>
      </c>
    </row>
    <row r="225" spans="1:10" x14ac:dyDescent="0.25">
      <c r="A225">
        <f>'L - Geometric Axis'!A234</f>
        <v>221</v>
      </c>
      <c r="B225">
        <f>'L - Geometric Axis'!B234-'L - Geometric Axis'!$I$12</f>
        <v>-0.53204776721892855</v>
      </c>
      <c r="C225">
        <f>'L - Geometric Axis'!C234-'L - Geometric Axis'!$J$12</f>
        <v>5.199411146264092</v>
      </c>
      <c r="E225">
        <v>0.85608391465049549</v>
      </c>
      <c r="F225">
        <v>5.1559743429903344</v>
      </c>
      <c r="H225" s="30">
        <f t="shared" si="9"/>
        <v>3.7482381584388595E-2</v>
      </c>
      <c r="I225" s="30">
        <f t="shared" si="10"/>
        <v>1.0346499532531386E-3</v>
      </c>
      <c r="J225">
        <f t="shared" si="11"/>
        <v>0.24237500382854962</v>
      </c>
    </row>
    <row r="226" spans="1:10" x14ac:dyDescent="0.25">
      <c r="A226">
        <f>'L - Geometric Axis'!A235</f>
        <v>222</v>
      </c>
      <c r="B226">
        <f>'L - Geometric Axis'!B235-'L - Geometric Axis'!$I$12</f>
        <v>-0.53334545275988532</v>
      </c>
      <c r="C226">
        <f>'L - Geometric Axis'!C235-'L - Geometric Axis'!$J$12</f>
        <v>5.2011648676215394</v>
      </c>
      <c r="E226">
        <v>0.85529391325128856</v>
      </c>
      <c r="F226">
        <v>5.1580079172210977</v>
      </c>
      <c r="H226" s="30">
        <f t="shared" si="9"/>
        <v>3.8656101601204307E-2</v>
      </c>
      <c r="I226" s="30">
        <f t="shared" si="10"/>
        <v>1.0642829906190832E-3</v>
      </c>
      <c r="J226">
        <f t="shared" si="11"/>
        <v>0.24084218898625442</v>
      </c>
    </row>
    <row r="227" spans="1:10" x14ac:dyDescent="0.25">
      <c r="A227">
        <f>'L - Geometric Axis'!A236</f>
        <v>223</v>
      </c>
      <c r="B227">
        <f>'L - Geometric Axis'!B236-'L - Geometric Axis'!$I$12</f>
        <v>-0.53467354731495675</v>
      </c>
      <c r="C227">
        <f>'L - Geometric Axis'!C236-'L - Geometric Axis'!$J$12</f>
        <v>5.2028956741432406</v>
      </c>
      <c r="E227">
        <v>0.85446854140912532</v>
      </c>
      <c r="F227">
        <v>5.1600273943031514</v>
      </c>
      <c r="H227" s="30">
        <f t="shared" si="9"/>
        <v>3.9820199764233156E-2</v>
      </c>
      <c r="I227" s="30">
        <f t="shared" si="10"/>
        <v>1.0934048474694521E-3</v>
      </c>
      <c r="J227">
        <f t="shared" si="11"/>
        <v>0.23922286021494985</v>
      </c>
    </row>
    <row r="228" spans="1:10" x14ac:dyDescent="0.25">
      <c r="A228">
        <f>'L - Geometric Axis'!A237</f>
        <v>224</v>
      </c>
      <c r="B228">
        <f>'L - Geometric Axis'!B237-'L - Geometric Axis'!$I$12</f>
        <v>-0.53603164633367562</v>
      </c>
      <c r="C228">
        <f>'L - Geometric Axis'!C237-'L - Geometric Axis'!$J$12</f>
        <v>5.2046030386087629</v>
      </c>
      <c r="E228">
        <v>0.85360805054026445</v>
      </c>
      <c r="F228">
        <v>5.1620321590842115</v>
      </c>
      <c r="H228" s="30">
        <f t="shared" si="9"/>
        <v>4.0974276823663912E-2</v>
      </c>
      <c r="I228" s="30">
        <f t="shared" si="10"/>
        <v>1.1220011180687328E-3</v>
      </c>
      <c r="J228">
        <f t="shared" si="11"/>
        <v>0.23751768961011807</v>
      </c>
    </row>
    <row r="229" spans="1:10" x14ac:dyDescent="0.25">
      <c r="A229">
        <f>'L - Geometric Axis'!A238</f>
        <v>225</v>
      </c>
      <c r="B229">
        <f>'L - Geometric Axis'!B238-'L - Geometric Axis'!$I$12</f>
        <v>-0.53741933612592474</v>
      </c>
      <c r="C229">
        <f>'L - Geometric Axis'!C238-'L - Geometric Axis'!$J$12</f>
        <v>5.2062864409383502</v>
      </c>
      <c r="E229">
        <v>0.85271270275856059</v>
      </c>
      <c r="F229">
        <v>5.1640216008935065</v>
      </c>
      <c r="H229" s="30">
        <f t="shared" si="9"/>
        <v>4.2117935296360563E-2</v>
      </c>
      <c r="I229" s="30">
        <f t="shared" si="10"/>
        <v>1.1500578585973971E-3</v>
      </c>
      <c r="J229">
        <f t="shared" si="11"/>
        <v>0.23572740031869549</v>
      </c>
    </row>
    <row r="230" spans="1:10" x14ac:dyDescent="0.25">
      <c r="A230">
        <f>'L - Geometric Axis'!A239</f>
        <v>226</v>
      </c>
      <c r="B230">
        <f>'L - Geometric Axis'!B239-'L - Geometric Axis'!$I$12</f>
        <v>-0.53883619398795046</v>
      </c>
      <c r="C230">
        <f>'L - Geometric Axis'!C239-'L - Geometric Axis'!$J$12</f>
        <v>5.2079453683513464</v>
      </c>
      <c r="E230">
        <v>0.85178277079562159</v>
      </c>
      <c r="F230">
        <v>5.1659951137277895</v>
      </c>
      <c r="H230" s="30">
        <f t="shared" si="9"/>
        <v>4.3250779642313823E-2</v>
      </c>
      <c r="I230" s="30">
        <f t="shared" si="10"/>
        <v>1.1775615982742432E-3</v>
      </c>
      <c r="J230">
        <f t="shared" si="11"/>
        <v>0.23385276613826236</v>
      </c>
    </row>
    <row r="231" spans="1:10" x14ac:dyDescent="0.25">
      <c r="A231">
        <f>'L - Geometric Axis'!A240</f>
        <v>227</v>
      </c>
      <c r="B231">
        <f>'L - Geometric Axis'!B240-'L - Geometric Axis'!$I$12</f>
        <v>-0.54028178833112273</v>
      </c>
      <c r="C231">
        <f>'L - Geometric Axis'!C240-'L - Geometric Axis'!$J$12</f>
        <v>5.2095793155223902</v>
      </c>
      <c r="E231">
        <v>0.85081853791773177</v>
      </c>
      <c r="F231">
        <v>5.1679520964359318</v>
      </c>
      <c r="H231" s="30">
        <f t="shared" si="9"/>
        <v>4.4372416442234087E-2</v>
      </c>
      <c r="I231" s="30">
        <f t="shared" si="10"/>
        <v>1.2044993498525954E-3</v>
      </c>
      <c r="J231">
        <f t="shared" si="11"/>
        <v>0.23189461106560913</v>
      </c>
    </row>
    <row r="232" spans="1:10" x14ac:dyDescent="0.25">
      <c r="A232">
        <f>'L - Geometric Axis'!A241</f>
        <v>228</v>
      </c>
      <c r="B232">
        <f>'L - Geometric Axis'!B241-'L - Geometric Axis'!$I$12</f>
        <v>-0.5417556788134007</v>
      </c>
      <c r="C232">
        <f>'L - Geometric Axis'!C241-'L - Geometric Axis'!$J$12</f>
        <v>5.2111877847353458</v>
      </c>
      <c r="E232">
        <v>0.84982029783956625</v>
      </c>
      <c r="F232">
        <v>5.1698919529020451</v>
      </c>
      <c r="H232" s="30">
        <f t="shared" si="9"/>
        <v>4.5482454576047188E-2</v>
      </c>
      <c r="I232" s="30">
        <f t="shared" si="10"/>
        <v>1.2308586194750813E-3</v>
      </c>
      <c r="J232">
        <f t="shared" si="11"/>
        <v>0.22985380879452244</v>
      </c>
    </row>
    <row r="233" spans="1:10" x14ac:dyDescent="0.25">
      <c r="A233">
        <f>'L - Geometric Axis'!A242</f>
        <v>229</v>
      </c>
      <c r="B233">
        <f>'L - Geometric Axis'!B242-'L - Geometric Axis'!$I$12</f>
        <v>-0.54325741647346559</v>
      </c>
      <c r="C233">
        <f>'L - Geometric Axis'!C242-'L - Geometric Axis'!$J$12</f>
        <v>5.2127702860349077</v>
      </c>
      <c r="E233">
        <v>0.84878835463472313</v>
      </c>
      <c r="F233">
        <v>5.1718140922270557</v>
      </c>
      <c r="H233" s="30">
        <f t="shared" si="9"/>
        <v>4.6580505401991129E-2</v>
      </c>
      <c r="I233" s="30">
        <f t="shared" si="10"/>
        <v>1.2566274158712662E-3</v>
      </c>
      <c r="J233">
        <f t="shared" si="11"/>
        <v>0.22773128215955502</v>
      </c>
    </row>
    <row r="234" spans="1:10" x14ac:dyDescent="0.25">
      <c r="A234">
        <f>'L - Geometric Axis'!A243</f>
        <v>230</v>
      </c>
      <c r="B234">
        <f>'L - Geometric Axis'!B243-'L - Geometric Axis'!$I$12</f>
        <v>-0.5447865438674786</v>
      </c>
      <c r="C234">
        <f>'L - Geometric Axis'!C243-'L - Geometric Axis'!$J$12</f>
        <v>5.2143263373758515</v>
      </c>
      <c r="E234">
        <v>0.8477230226430994</v>
      </c>
      <c r="F234">
        <v>5.1737179289087045</v>
      </c>
      <c r="H234" s="30">
        <f t="shared" si="9"/>
        <v>4.766618293664452E-2</v>
      </c>
      <c r="I234" s="30">
        <f t="shared" si="10"/>
        <v>1.2817942589007003E-3</v>
      </c>
      <c r="J234">
        <f t="shared" si="11"/>
        <v>0.22552800253250888</v>
      </c>
    </row>
    <row r="235" spans="1:10" x14ac:dyDescent="0.25">
      <c r="A235">
        <f>'L - Geometric Axis'!A244</f>
        <v>231</v>
      </c>
      <c r="B235">
        <f>'L - Geometric Axis'!B244-'L - Geometric Axis'!$I$12</f>
        <v>-0.54634259520842232</v>
      </c>
      <c r="C235">
        <f>'L - Geometric Axis'!C244-'L - Geometric Axis'!$J$12</f>
        <v>5.2158554647698647</v>
      </c>
      <c r="E235">
        <v>0.84662462637513947</v>
      </c>
      <c r="F235">
        <v>5.1756028830198986</v>
      </c>
      <c r="H235" s="30">
        <f t="shared" si="9"/>
        <v>4.873910403523609E-2</v>
      </c>
      <c r="I235" s="30">
        <f t="shared" si="10"/>
        <v>1.3063481874185294E-3</v>
      </c>
      <c r="J235">
        <f t="shared" si="11"/>
        <v>0.22324498916612698</v>
      </c>
    </row>
    <row r="236" spans="1:10" x14ac:dyDescent="0.25">
      <c r="A236">
        <f>'L - Geometric Axis'!A245</f>
        <v>232</v>
      </c>
      <c r="B236">
        <f>'L - Geometric Axis'!B245-'L - Geometric Axis'!$I$12</f>
        <v>-0.54792509650798471</v>
      </c>
      <c r="C236">
        <f>'L - Geometric Axis'!C245-'L - Geometric Axis'!$J$12</f>
        <v>5.2173572024299295</v>
      </c>
      <c r="E236">
        <v>0.84549350041298732</v>
      </c>
      <c r="F236">
        <v>5.1774683803853545</v>
      </c>
      <c r="H236" s="30">
        <f t="shared" si="9"/>
        <v>4.9798888572346649E-2</v>
      </c>
      <c r="I236" s="30">
        <f t="shared" si="10"/>
        <v>1.3302787664627334E-3</v>
      </c>
      <c r="J236">
        <f t="shared" si="11"/>
        <v>0.22088330848724549</v>
      </c>
    </row>
    <row r="237" spans="1:10" x14ac:dyDescent="0.25">
      <c r="A237">
        <f>'L - Geometric Axis'!A246</f>
        <v>233</v>
      </c>
      <c r="B237">
        <f>'L - Geometric Axis'!B246-'L - Geometric Axis'!$I$12</f>
        <v>-0.5495335657209397</v>
      </c>
      <c r="C237">
        <f>'L - Geometric Axis'!C246-'L - Geometric Axis'!$J$12</f>
        <v>5.2188310929122075</v>
      </c>
      <c r="E237">
        <v>0.8443299893085684</v>
      </c>
      <c r="F237">
        <v>5.1793138527565015</v>
      </c>
      <c r="H237" s="30">
        <f t="shared" si="9"/>
        <v>5.084515962300129E-2</v>
      </c>
      <c r="I237" s="30">
        <f t="shared" si="10"/>
        <v>1.3535760937600355E-3</v>
      </c>
      <c r="J237">
        <f t="shared" si="11"/>
        <v>0.21844407334310209</v>
      </c>
    </row>
    <row r="238" spans="1:10" x14ac:dyDescent="0.25">
      <c r="A238">
        <f>'L - Geometric Axis'!A247</f>
        <v>234</v>
      </c>
      <c r="B238">
        <f>'L - Geometric Axis'!B247-'L - Geometric Axis'!$I$12</f>
        <v>-0.55116751289198351</v>
      </c>
      <c r="C238">
        <f>'L - Geometric Axis'!C247-'L - Geometric Axis'!$J$12</f>
        <v>5.2202766872553799</v>
      </c>
      <c r="E238">
        <v>0.8431344474786362</v>
      </c>
      <c r="F238">
        <v>5.181138737984579</v>
      </c>
      <c r="H238" s="30">
        <f t="shared" si="9"/>
        <v>5.1877543643802239E-2</v>
      </c>
      <c r="I238" s="30">
        <f t="shared" si="10"/>
        <v>1.3762308055394465E-3</v>
      </c>
      <c r="J238">
        <f t="shared" si="11"/>
        <v>0.21592844219773299</v>
      </c>
    </row>
    <row r="239" spans="1:10" x14ac:dyDescent="0.25">
      <c r="A239">
        <f>'L - Geometric Axis'!A248</f>
        <v>235</v>
      </c>
      <c r="B239">
        <f>'L - Geometric Axis'!B248-'L - Geometric Axis'!$I$12</f>
        <v>-0.55282644030497963</v>
      </c>
      <c r="C239">
        <f>'L - Geometric Axis'!C248-'L - Geometric Axis'!$J$12</f>
        <v>5.2216935451174056</v>
      </c>
      <c r="E239">
        <v>0.84190723909681331</v>
      </c>
      <c r="F239">
        <v>5.1829424801918682</v>
      </c>
      <c r="H239" s="30">
        <f t="shared" si="9"/>
        <v>5.28956706539103E-2</v>
      </c>
      <c r="I239" s="30">
        <f t="shared" si="10"/>
        <v>1.3982340816479073E-3</v>
      </c>
      <c r="J239">
        <f t="shared" si="11"/>
        <v>0.21333761827936018</v>
      </c>
    </row>
    <row r="240" spans="1:10" x14ac:dyDescent="0.25">
      <c r="A240">
        <f>'L - Geometric Axis'!A249</f>
        <v>236</v>
      </c>
      <c r="B240">
        <f>'L - Geometric Axis'!B249-'L - Geometric Axis'!$I$12</f>
        <v>-0.55450984263456726</v>
      </c>
      <c r="C240">
        <f>'L - Geometric Axis'!C249-'L - Geometric Axis'!$J$12</f>
        <v>5.2230812349096549</v>
      </c>
      <c r="E240">
        <v>0.84064873798266193</v>
      </c>
      <c r="F240">
        <v>5.184724529941021</v>
      </c>
      <c r="H240" s="30">
        <f t="shared" si="9"/>
        <v>5.3899174416075009E-2</v>
      </c>
      <c r="I240" s="30">
        <f t="shared" si="10"/>
        <v>1.4195776499740756E-3</v>
      </c>
      <c r="J240">
        <f t="shared" si="11"/>
        <v>0.21067284868279251</v>
      </c>
    </row>
    <row r="241" spans="1:10" x14ac:dyDescent="0.25">
      <c r="A241">
        <f>'L - Geometric Axis'!A250</f>
        <v>237</v>
      </c>
      <c r="B241">
        <f>'L - Geometric Axis'!B250-'L - Geometric Axis'!$I$12</f>
        <v>-0.55621720710008971</v>
      </c>
      <c r="C241">
        <f>'L - Geometric Axis'!C250-'L - Geometric Axis'!$J$12</f>
        <v>5.2244393339283732</v>
      </c>
      <c r="E241">
        <v>0.83935932748781161</v>
      </c>
      <c r="F241">
        <v>5.1864843444024178</v>
      </c>
      <c r="H241" s="30">
        <f t="shared" si="9"/>
        <v>5.4887692617268093E-2</v>
      </c>
      <c r="I241" s="30">
        <f t="shared" si="10"/>
        <v>1.4402537901702919E-3</v>
      </c>
      <c r="J241">
        <f t="shared" si="11"/>
        <v>0.20793542342347429</v>
      </c>
    </row>
    <row r="242" spans="1:10" x14ac:dyDescent="0.25">
      <c r="A242">
        <f>'L - Geometric Axis'!A251</f>
        <v>238</v>
      </c>
      <c r="B242">
        <f>'L - Geometric Axis'!B251-'L - Geometric Axis'!$I$12</f>
        <v>-0.55794801362179092</v>
      </c>
      <c r="C242">
        <f>'L - Geometric Axis'!C251-'L - Geometric Axis'!$J$12</f>
        <v>5.2257674284834446</v>
      </c>
      <c r="E242">
        <v>0.838039400379191</v>
      </c>
      <c r="F242">
        <v>5.188221387519528</v>
      </c>
      <c r="H242" s="30">
        <f t="shared" si="9"/>
        <v>5.5860867048747091E-2</v>
      </c>
      <c r="I242" s="30">
        <f t="shared" si="10"/>
        <v>1.4602553366712936E-3</v>
      </c>
      <c r="J242">
        <f t="shared" si="11"/>
        <v>0.20512667444934654</v>
      </c>
    </row>
    <row r="243" spans="1:10" x14ac:dyDescent="0.25">
      <c r="A243">
        <f>'L - Geometric Axis'!A252</f>
        <v>239</v>
      </c>
      <c r="B243">
        <f>'L - Geometric Axis'!B252-'L - Geometric Axis'!$I$12</f>
        <v>-0.55970173497923781</v>
      </c>
      <c r="C243">
        <f>'L - Geometric Axis'!C252-'L - Geometric Axis'!$J$12</f>
        <v>5.227065114024402</v>
      </c>
      <c r="E243">
        <v>0.83668935871938344</v>
      </c>
      <c r="F243">
        <v>5.1899351301721923</v>
      </c>
      <c r="H243" s="30">
        <f t="shared" si="9"/>
        <v>5.6818343785816183E-2</v>
      </c>
      <c r="I243" s="30">
        <f t="shared" si="10"/>
        <v>1.4795756810209327E-3</v>
      </c>
      <c r="J243">
        <f t="shared" si="11"/>
        <v>0.20224797460509694</v>
      </c>
    </row>
    <row r="244" spans="1:10" x14ac:dyDescent="0.25">
      <c r="A244">
        <f>'L - Geometric Axis'!A253</f>
        <v>240</v>
      </c>
      <c r="B244">
        <f>'L - Geometric Axis'!B253-'L - Geometric Axis'!$I$12</f>
        <v>-0.56147783697191622</v>
      </c>
      <c r="C244">
        <f>'L - Geometric Axis'!C253-'L - Geometric Axis'!$J$12</f>
        <v>5.2283319952636571</v>
      </c>
      <c r="E244">
        <v>0.83530961374415602</v>
      </c>
      <c r="F244">
        <v>5.1916250503377945</v>
      </c>
      <c r="H244" s="30">
        <f t="shared" si="9"/>
        <v>5.7759773366541201E-2</v>
      </c>
      <c r="I244" s="30">
        <f t="shared" si="10"/>
        <v>1.4982087734927488E-3</v>
      </c>
      <c r="J244">
        <f t="shared" si="11"/>
        <v>0.19930073655531377</v>
      </c>
    </row>
    <row r="245" spans="1:10" x14ac:dyDescent="0.25">
      <c r="A245">
        <f>'L - Geometric Axis'!A254</f>
        <v>241</v>
      </c>
      <c r="B245">
        <f>'L - Geometric Axis'!B254-'L - Geometric Axis'!$I$12</f>
        <v>-0.56327577858195366</v>
      </c>
      <c r="C245">
        <f>'L - Geometric Axis'!C254-'L - Geometric Axis'!$J$12</f>
        <v>5.2295676862969138</v>
      </c>
      <c r="E245">
        <v>0.83390058573719517</v>
      </c>
      <c r="F245">
        <v>5.1932906332502835</v>
      </c>
      <c r="H245" s="30">
        <f t="shared" si="9"/>
        <v>5.8684810969821054E-2</v>
      </c>
      <c r="I245" s="30">
        <f t="shared" si="10"/>
        <v>1.5161491240215225E-3</v>
      </c>
      <c r="J245">
        <f t="shared" si="11"/>
        <v>0.19628641166713759</v>
      </c>
    </row>
    <row r="246" spans="1:10" x14ac:dyDescent="0.25">
      <c r="A246">
        <f>'L - Geometric Axis'!A255</f>
        <v>242</v>
      </c>
      <c r="B246">
        <f>'L - Geometric Axis'!B255-'L - Geometric Axis'!$I$12</f>
        <v>-0.56509501213891866</v>
      </c>
      <c r="C246">
        <f>'L - Geometric Axis'!C255-'L - Geometric Axis'!$J$12</f>
        <v>5.2307718107207108</v>
      </c>
      <c r="E246">
        <v>0.83246270390208044</v>
      </c>
      <c r="F246">
        <v>5.1949313715569669</v>
      </c>
      <c r="H246" s="30">
        <f t="shared" si="9"/>
        <v>5.9593116592356575E-2</v>
      </c>
      <c r="I246" s="30">
        <f t="shared" si="10"/>
        <v>1.533391802441412E-3</v>
      </c>
      <c r="J246">
        <f t="shared" si="11"/>
        <v>0.19320648884878164</v>
      </c>
    </row>
    <row r="247" spans="1:10" x14ac:dyDescent="0.25">
      <c r="A247">
        <f>'L - Geometric Axis'!A256</f>
        <v>243</v>
      </c>
      <c r="B247">
        <f>'L - Geometric Axis'!B256-'L - Geometric Axis'!$I$12</f>
        <v>-0.56693498348664639</v>
      </c>
      <c r="C247">
        <f>'L - Geometric Axis'!C256-'L - Geometric Axis'!$J$12</f>
        <v>5.2319440017470864</v>
      </c>
      <c r="E247">
        <v>0.83099640623154836</v>
      </c>
      <c r="F247">
        <v>5.196546765473065</v>
      </c>
      <c r="H247" s="30">
        <f t="shared" si="9"/>
        <v>6.0484355224445362E-2</v>
      </c>
      <c r="I247" s="30">
        <f t="shared" si="10"/>
        <v>1.5499324380376059E-3</v>
      </c>
      <c r="J247">
        <f t="shared" si="11"/>
        <v>0.19006249335313988</v>
      </c>
    </row>
    <row r="248" spans="1:10" x14ac:dyDescent="0.25">
      <c r="A248">
        <f>'L - Geometric Axis'!A257</f>
        <v>244</v>
      </c>
      <c r="B248">
        <f>'L - Geometric Axis'!B257-'L - Geometric Axis'!$I$12</f>
        <v>-0.56879513215204014</v>
      </c>
      <c r="C248">
        <f>'L - Geometric Axis'!C257-'L - Geometric Axis'!$J$12</f>
        <v>5.2330839023152969</v>
      </c>
      <c r="E248">
        <v>0.82950213937407369</v>
      </c>
      <c r="F248">
        <v>5.1981363229339408</v>
      </c>
      <c r="H248" s="30">
        <f t="shared" si="9"/>
        <v>6.1358197024446344E-2</v>
      </c>
      <c r="I248" s="30">
        <f t="shared" si="10"/>
        <v>1.5657672184172932E-3</v>
      </c>
      <c r="J248">
        <f t="shared" si="11"/>
        <v>0.18685598553932301</v>
      </c>
    </row>
    <row r="249" spans="1:10" x14ac:dyDescent="0.25">
      <c r="A249">
        <f>'L - Geometric Axis'!A258</f>
        <v>245</v>
      </c>
      <c r="B249">
        <f>'L - Geometric Axis'!B258-'L - Geometric Axis'!$I$12</f>
        <v>-0.57067489151579698</v>
      </c>
      <c r="C249">
        <f>'L - Geometric Axis'!C258-'L - Geometric Axis'!$J$12</f>
        <v>5.2341911652005884</v>
      </c>
      <c r="E249">
        <v>0.82798035849781659</v>
      </c>
      <c r="F249">
        <v>5.1996995597449942</v>
      </c>
      <c r="H249" s="30">
        <f t="shared" si="9"/>
        <v>6.2214317491889486E-2</v>
      </c>
      <c r="I249" s="30">
        <f t="shared" si="10"/>
        <v>1.5808928877101642E-3</v>
      </c>
      <c r="J249">
        <f t="shared" si="11"/>
        <v>0.18358855960187584</v>
      </c>
    </row>
    <row r="250" spans="1:10" x14ac:dyDescent="0.25">
      <c r="A250">
        <f>'L - Geometric Axis'!A259</f>
        <v>246</v>
      </c>
      <c r="B250">
        <f>'L - Geometric Axis'!B259-'L - Geometric Axis'!$I$12</f>
        <v>-0.57257368898500483</v>
      </c>
      <c r="C250">
        <f>'L - Geometric Axis'!C259-'L - Geometric Axis'!$J$12</f>
        <v>5.2352654531199576</v>
      </c>
      <c r="E250">
        <v>0.82643152715197354</v>
      </c>
      <c r="F250">
        <v>5.201235999729148</v>
      </c>
      <c r="H250" s="30">
        <f t="shared" si="9"/>
        <v>6.3052397638888064E-2</v>
      </c>
      <c r="I250" s="30">
        <f t="shared" si="10"/>
        <v>1.5953067441015548E-3</v>
      </c>
      <c r="J250">
        <f t="shared" si="11"/>
        <v>0.18026184226200834</v>
      </c>
    </row>
    <row r="251" spans="1:10" x14ac:dyDescent="0.25">
      <c r="A251">
        <f>'L - Geometric Axis'!A260</f>
        <v>247</v>
      </c>
      <c r="B251">
        <f>'L - Geometric Axis'!B260-'L - Geometric Axis'!$I$12</f>
        <v>-0.57449094616756069</v>
      </c>
      <c r="C251">
        <f>'L - Geometric Axis'!C260-'L - Geometric Axis'!$J$12</f>
        <v>5.236306438834899</v>
      </c>
      <c r="E251">
        <v>0.82485611712557616</v>
      </c>
      <c r="F251">
        <v>5.2027451748719002</v>
      </c>
      <c r="H251" s="30">
        <f t="shared" si="9"/>
        <v>6.3872124159857893E-2</v>
      </c>
      <c r="I251" s="30">
        <f t="shared" si="10"/>
        <v>1.6090066367112788E-3</v>
      </c>
      <c r="J251">
        <f t="shared" si="11"/>
        <v>0.17687749142808867</v>
      </c>
    </row>
    <row r="252" spans="1:10" x14ac:dyDescent="0.25">
      <c r="A252">
        <f>'L - Geometric Axis'!A261</f>
        <v>248</v>
      </c>
      <c r="B252">
        <f>'L - Geometric Axis'!B261-'L - Geometric Axis'!$I$12</f>
        <v>-0.57642607904835363</v>
      </c>
      <c r="C252">
        <f>'L - Geometric Axis'!C261-'L - Geometric Axis'!$J$12</f>
        <v>5.2373138052510795</v>
      </c>
      <c r="E252">
        <v>0.8232546083037805</v>
      </c>
      <c r="F252">
        <v>5.2042266254638827</v>
      </c>
      <c r="H252" s="30">
        <f t="shared" si="9"/>
        <v>6.4673189599278078E-2</v>
      </c>
      <c r="I252" s="30">
        <f t="shared" si="10"/>
        <v>1.6219909618252907E-3</v>
      </c>
      <c r="J252">
        <f t="shared" si="11"/>
        <v>0.17343719482246589</v>
      </c>
    </row>
    <row r="253" spans="1:10" x14ac:dyDescent="0.25">
      <c r="A253">
        <f>'L - Geometric Axis'!A262</f>
        <v>249</v>
      </c>
      <c r="B253">
        <f>'L - Geometric Axis'!B262-'L - Geometric Axis'!$I$12</f>
        <v>-0.57837849816716225</v>
      </c>
      <c r="C253">
        <f>'L - Geometric Axis'!C262-'L - Geometric Axis'!$J$12</f>
        <v>5.238287245514929</v>
      </c>
      <c r="E253">
        <v>0.82162748852168721</v>
      </c>
      <c r="F253">
        <v>5.2056799002408924</v>
      </c>
      <c r="H253" s="30">
        <f t="shared" si="9"/>
        <v>6.5455292517582225E-2</v>
      </c>
      <c r="I253" s="30">
        <f t="shared" si="10"/>
        <v>1.6342586584972057E-3</v>
      </c>
      <c r="J253">
        <f t="shared" si="11"/>
        <v>0.16994266857988258</v>
      </c>
    </row>
    <row r="254" spans="1:10" x14ac:dyDescent="0.25">
      <c r="A254">
        <f>'L - Geometric Axis'!A263</f>
        <v>250</v>
      </c>
      <c r="B254">
        <f>'L - Geometric Axis'!B263-'L - Geometric Axis'!$I$12</f>
        <v>-0.58034760879820957</v>
      </c>
      <c r="C254">
        <f>'L - Geometric Axis'!C263-'L - Geometric Axis'!$J$12</f>
        <v>5.2392264631071148</v>
      </c>
      <c r="E254">
        <v>0.81997525341574451</v>
      </c>
      <c r="F254">
        <v>5.2071045565213563</v>
      </c>
      <c r="H254" s="30">
        <f t="shared" si="9"/>
        <v>6.621813765466894E-2</v>
      </c>
      <c r="I254" s="30">
        <f t="shared" si="10"/>
        <v>1.6458092035225372E-3</v>
      </c>
      <c r="J254">
        <f t="shared" si="11"/>
        <v>0.16639565581788263</v>
      </c>
    </row>
    <row r="255" spans="1:10" x14ac:dyDescent="0.25">
      <c r="A255">
        <f>'L - Geometric Axis'!A264</f>
        <v>251</v>
      </c>
      <c r="B255">
        <f>'L - Geometric Axis'!B264-'L - Geometric Axis'!$I$12</f>
        <v>-0.58233281113132196</v>
      </c>
      <c r="C255">
        <f>'L - Geometric Axis'!C264-'L - Geometric Axis'!$J$12</f>
        <v>5.240131171932858</v>
      </c>
      <c r="E255">
        <v>0.81829840627277095</v>
      </c>
      <c r="F255">
        <v>5.2085001603411687</v>
      </c>
      <c r="H255" s="30">
        <f t="shared" si="9"/>
        <v>6.6961436091228552E-2</v>
      </c>
      <c r="I255" s="30">
        <f t="shared" si="10"/>
        <v>1.656642605807243E-3</v>
      </c>
      <c r="J255">
        <f t="shared" si="11"/>
        <v>0.16279792517895011</v>
      </c>
    </row>
    <row r="256" spans="1:10" x14ac:dyDescent="0.25">
      <c r="A256">
        <f>'L - Geometric Axis'!A265</f>
        <v>252</v>
      </c>
      <c r="B256">
        <f>'L - Geometric Axis'!B265-'L - Geometric Axis'!$I$12</f>
        <v>-0.58433350045463772</v>
      </c>
      <c r="C256">
        <f>'L - Geometric Axis'!C265-'L - Geometric Axis'!$J$12</f>
        <v>5.2410010964090885</v>
      </c>
      <c r="E256">
        <v>0.81659745787665083</v>
      </c>
      <c r="F256">
        <v>5.2098662865858882</v>
      </c>
      <c r="H256" s="30">
        <f t="shared" si="9"/>
        <v>6.7684905407574408E-2</v>
      </c>
      <c r="I256" s="30">
        <f t="shared" si="10"/>
        <v>1.666759400140178E-3</v>
      </c>
      <c r="J256">
        <f t="shared" si="11"/>
        <v>0.15915126935121993</v>
      </c>
    </row>
    <row r="257" spans="1:10" x14ac:dyDescent="0.25">
      <c r="A257">
        <f>'L - Geometric Axis'!A266</f>
        <v>253</v>
      </c>
      <c r="B257">
        <f>'L - Geometric Axis'!B266-'L - Geometric Axis'!$I$12</f>
        <v>-0.58634906733880798</v>
      </c>
      <c r="C257">
        <f>'L - Geometric Axis'!C266-'L - Geometric Axis'!$J$12</f>
        <v>5.2418359715483813</v>
      </c>
      <c r="E257">
        <v>0.81487292635274244</v>
      </c>
      <c r="F257">
        <v>5.2112025191202243</v>
      </c>
      <c r="H257" s="30">
        <f t="shared" si="9"/>
        <v>6.8388269839882929E-2</v>
      </c>
      <c r="I257" s="30">
        <f t="shared" si="10"/>
        <v>1.676160640385338E-3</v>
      </c>
      <c r="J257">
        <f t="shared" si="11"/>
        <v>0.15545750356332602</v>
      </c>
    </row>
    <row r="258" spans="1:10" x14ac:dyDescent="0.25">
      <c r="A258">
        <f>'L - Geometric Axis'!A267</f>
        <v>254</v>
      </c>
      <c r="B258">
        <f>'L - Geometric Axis'!B267-'L - Geometric Axis'!$I$12</f>
        <v>-0.58837889782263442</v>
      </c>
      <c r="C258">
        <f>'L - Geometric Axis'!C267-'L - Geometric Axis'!$J$12</f>
        <v>5.2426355430396834</v>
      </c>
      <c r="E258">
        <v>0.81312533701005429</v>
      </c>
      <c r="F258">
        <v>5.2125084509148047</v>
      </c>
      <c r="H258" s="30">
        <f t="shared" si="9"/>
        <v>6.9071260433675813E-2</v>
      </c>
      <c r="I258" s="30">
        <f t="shared" si="10"/>
        <v>1.6848478921087809E-3</v>
      </c>
      <c r="J258">
        <f t="shared" si="11"/>
        <v>0.15171846406216355</v>
      </c>
    </row>
    <row r="259" spans="1:10" x14ac:dyDescent="0.25">
      <c r="A259">
        <f>'L - Geometric Axis'!A268</f>
        <v>255</v>
      </c>
      <c r="B259">
        <f>'L - Geometric Axis'!B268-'L - Geometric Axis'!$I$12</f>
        <v>-0.59042237360008842</v>
      </c>
      <c r="C259">
        <f>'L - Geometric Axis'!C268-'L - Geometric Axis'!$J$12</f>
        <v>5.2433995673257714</v>
      </c>
      <c r="E259">
        <v>0.81135522218122891</v>
      </c>
      <c r="F259">
        <v>5.2137836841701537</v>
      </c>
      <c r="H259" s="30">
        <f t="shared" si="9"/>
        <v>6.973361519445706E-2</v>
      </c>
      <c r="I259" s="30">
        <f t="shared" si="10"/>
        <v>1.6928232246577943E-3</v>
      </c>
      <c r="J259">
        <f t="shared" si="11"/>
        <v>0.14793600656808242</v>
      </c>
    </row>
    <row r="260" spans="1:10" x14ac:dyDescent="0.25">
      <c r="A260">
        <f>'L - Geometric Axis'!A269</f>
        <v>256</v>
      </c>
      <c r="B260">
        <f>'L - Geometric Axis'!B269-'L - Geometric Axis'!$I$12</f>
        <v>-0.59247887220865236</v>
      </c>
      <c r="C260">
        <f>'L - Geometric Axis'!C269-'L - Geometric Axis'!$J$12</f>
        <v>5.2441278116774477</v>
      </c>
      <c r="E260">
        <v>0.80956312106039152</v>
      </c>
      <c r="F260">
        <v>5.215027830437867</v>
      </c>
      <c r="H260" s="30">
        <f t="shared" si="9"/>
        <v>7.0375079235261623E-2</v>
      </c>
      <c r="I260" s="30">
        <f t="shared" si="10"/>
        <v>1.7000892027067883E-3</v>
      </c>
      <c r="J260">
        <f t="shared" si="11"/>
        <v>0.14411200471654928</v>
      </c>
    </row>
    <row r="261" spans="1:10" x14ac:dyDescent="0.25">
      <c r="A261">
        <f>'L - Geometric Axis'!A270</f>
        <v>257</v>
      </c>
      <c r="B261">
        <f>'L - Geometric Axis'!B270-'L - Geometric Axis'!$I$12</f>
        <v>-0.59454776721892855</v>
      </c>
      <c r="C261">
        <f>'L - Geometric Axis'!C270-'L - Geometric Axis'!$J$12</f>
        <v>5.2448200542644274</v>
      </c>
      <c r="E261">
        <v>0.80774957953890325</v>
      </c>
      <c r="F261">
        <v>5.2162405107389418</v>
      </c>
      <c r="H261" s="30">
        <f t="shared" si="9"/>
        <v>7.0995404921272806E-2</v>
      </c>
      <c r="I261" s="30">
        <f t="shared" si="10"/>
        <v>1.7066488772947306E-3</v>
      </c>
      <c r="J261">
        <f t="shared" si="11"/>
        <v>0.14024834848416776</v>
      </c>
    </row>
    <row r="262" spans="1:10" x14ac:dyDescent="0.25">
      <c r="A262">
        <f>'L - Geometric Axis'!A271</f>
        <v>258</v>
      </c>
      <c r="B262">
        <f>'L - Geometric Axis'!B271-'L - Geometric Axis'!$I$12</f>
        <v>-0.59662842842545483</v>
      </c>
      <c r="C262">
        <f>'L - Geometric Axis'!C271-'L - Geometric Axis'!$J$12</f>
        <v>5.2454760842229122</v>
      </c>
      <c r="E262">
        <v>0.8059151500390801</v>
      </c>
      <c r="F262">
        <v>5.2174213556792068</v>
      </c>
      <c r="H262" s="30">
        <f t="shared" si="9"/>
        <v>7.1594352010814877E-2</v>
      </c>
      <c r="I262" s="30">
        <f t="shared" si="10"/>
        <v>1.7125057763589895E-3</v>
      </c>
      <c r="J262">
        <f t="shared" si="11"/>
        <v>0.13634694260019922</v>
      </c>
    </row>
    <row r="263" spans="1:10" x14ac:dyDescent="0.25">
      <c r="A263">
        <f>'L - Geometric Axis'!A272</f>
        <v>259</v>
      </c>
      <c r="B263">
        <f>'L - Geometric Axis'!B272-'L - Geometric Axis'!$I$12</f>
        <v>-0.59872022203867203</v>
      </c>
      <c r="C263">
        <f>'L - Geometric Axis'!C272-'L - Geometric Axis'!$J$12</f>
        <v>5.2460957017198231</v>
      </c>
      <c r="E263">
        <v>0.80406039134591789</v>
      </c>
      <c r="F263">
        <v>5.2185700055618582</v>
      </c>
      <c r="H263" s="30">
        <f t="shared" ref="H263:H281" si="12">(((F262*F262)+(F262*F263)+(F263*F263))*((E262*F263)-(E263*F262)))/12</f>
        <v>7.2171687793352424E-2</v>
      </c>
      <c r="I263" s="30">
        <f t="shared" ref="I263:I281" si="13">(((E262*E262)+(E262*E263)+(E263*E263))*((E262*F263)-(E263*F262)))/12</f>
        <v>1.7176638948030315E-3</v>
      </c>
      <c r="J263">
        <f t="shared" ref="J263:J281" si="14">((F263-F262)*(((12*E263+3*E262)*POWER(F263,3))+((9*E263+6*E262)*F262*POWER(F263,2))+((((6*E263+9*E262)*POWER(F262,2))+(4*POWER(E263,3))+(3*E262*POWER(E263,2))+(2*POWER(E262,2)*E263)+POWER(E262,3))*F263)+((3*E263+12*E262)*POWER(F262,3))+((POWER(E263,3)+(2*E262*POWER(E263,2))+(3*POWER(E262,2)*E263)+(4*POWER(E262,3)))*F262)))/60</f>
        <v>0.13240970495213458</v>
      </c>
    </row>
    <row r="264" spans="1:10" x14ac:dyDescent="0.25">
      <c r="A264">
        <f>'L - Geometric Axis'!A273</f>
        <v>260</v>
      </c>
      <c r="B264">
        <f>'L - Geometric Axis'!B273-'L - Geometric Axis'!$I$12</f>
        <v>-0.60082251087798189</v>
      </c>
      <c r="C264">
        <f>'L - Geometric Axis'!C273-'L - Geometric Axis'!$J$12</f>
        <v>5.2466787180136665</v>
      </c>
      <c r="E264">
        <v>0.80218586843688233</v>
      </c>
      <c r="F264">
        <v>5.2196861104970109</v>
      </c>
      <c r="H264" s="30">
        <f t="shared" si="12"/>
        <v>7.2727187223528306E-2</v>
      </c>
      <c r="I264" s="30">
        <f t="shared" si="13"/>
        <v>1.7221276840973826E-3</v>
      </c>
      <c r="J264">
        <f t="shared" si="14"/>
        <v>0.12843856497642184</v>
      </c>
    </row>
    <row r="265" spans="1:10" x14ac:dyDescent="0.25">
      <c r="A265">
        <f>'L - Geometric Axis'!A274</f>
        <v>261</v>
      </c>
      <c r="B265">
        <f>'L - Geometric Axis'!B274-'L - Geometric Axis'!$I$12</f>
        <v>-0.6029346545658385</v>
      </c>
      <c r="C265">
        <f>'L - Geometric Axis'!C274-'L - Geometric Axis'!$J$12</f>
        <v>5.2472249555120332</v>
      </c>
      <c r="E265">
        <v>0.80029215230981043</v>
      </c>
      <c r="F265">
        <v>5.2207693305082934</v>
      </c>
      <c r="H265" s="30">
        <f t="shared" si="12"/>
        <v>7.3260633052032828E-2</v>
      </c>
      <c r="I265" s="30">
        <f t="shared" si="13"/>
        <v>1.725902041456003E-3</v>
      </c>
      <c r="J265">
        <f t="shared" si="14"/>
        <v>0.12443546204990112</v>
      </c>
    </row>
    <row r="266" spans="1:10" x14ac:dyDescent="0.25">
      <c r="A266">
        <f>'L - Geometric Axis'!A275</f>
        <v>262</v>
      </c>
      <c r="B266">
        <f>'L - Geometric Axis'!B275-'L - Geometric Axis'!$I$12</f>
        <v>-0.60505600972281393</v>
      </c>
      <c r="C266">
        <f>'L - Geometric Axis'!C275-'L - Geometric Axis'!$J$12</f>
        <v>5.2477342478256874</v>
      </c>
      <c r="E266">
        <v>0.79837981980897865</v>
      </c>
      <c r="F266">
        <v>5.2218193356363933</v>
      </c>
      <c r="H266" s="30">
        <f t="shared" si="12"/>
        <v>7.3771815952213257E-2</v>
      </c>
      <c r="I266" s="30">
        <f t="shared" si="13"/>
        <v>1.7289922985856306E-3</v>
      </c>
      <c r="J266">
        <f t="shared" si="14"/>
        <v>0.12040234387013135</v>
      </c>
    </row>
    <row r="267" spans="1:10" x14ac:dyDescent="0.25">
      <c r="A267">
        <f>'L - Geometric Axis'!A276</f>
        <v>263</v>
      </c>
      <c r="B267">
        <f>'L - Geometric Axis'!B276-'L - Geometric Axis'!$I$12</f>
        <v>-0.60718593016357703</v>
      </c>
      <c r="C267">
        <f>'L - Geometric Axis'!C276-'L - Geometric Axis'!$J$12</f>
        <v>5.2482064398192589</v>
      </c>
      <c r="E267">
        <v>0.79644945344939333</v>
      </c>
      <c r="F267">
        <v>5.2228358060395799</v>
      </c>
      <c r="H267" s="30">
        <f t="shared" si="12"/>
        <v>7.4260534643087225E-2</v>
      </c>
      <c r="I267" s="30">
        <f t="shared" si="13"/>
        <v>1.7314042100479092E-3</v>
      </c>
      <c r="J267">
        <f t="shared" si="14"/>
        <v>0.1163411648402408</v>
      </c>
    </row>
    <row r="268" spans="1:10" x14ac:dyDescent="0.25">
      <c r="A268">
        <f>'L - Geometric Axis'!A277</f>
        <v>264</v>
      </c>
      <c r="B268">
        <f>'L - Geometric Axis'!B277-'L - Geometric Axis'!$I$12</f>
        <v>-0.60932376709372882</v>
      </c>
      <c r="C268">
        <f>'L - Geometric Axis'!C277-'L - Geometric Axis'!$J$12</f>
        <v>5.2486413876584912</v>
      </c>
      <c r="E268">
        <v>0.79450164123934619</v>
      </c>
      <c r="F268">
        <v>5.2238184320911207</v>
      </c>
      <c r="H268" s="30">
        <f t="shared" si="12"/>
        <v>7.4726596008412055E-2</v>
      </c>
      <c r="I268" s="30">
        <f t="shared" si="13"/>
        <v>1.7331439412501687E-3</v>
      </c>
      <c r="J268">
        <f t="shared" si="14"/>
        <v>0.11225388444796811</v>
      </c>
    </row>
    <row r="269" spans="1:10" x14ac:dyDescent="0.25">
      <c r="A269">
        <f>'L - Geometric Axis'!A278</f>
        <v>265</v>
      </c>
      <c r="B269">
        <f>'L - Geometric Axis'!B278-'L - Geometric Axis'!$I$12</f>
        <v>-0.61146886930743061</v>
      </c>
      <c r="C269">
        <f>'L - Geometric Axis'!C278-'L - Geometric Axis'!$J$12</f>
        <v>5.2490389588540589</v>
      </c>
      <c r="E269">
        <v>0.79253697650130561</v>
      </c>
      <c r="F269">
        <v>5.2247669144735998</v>
      </c>
      <c r="H269" s="30">
        <f t="shared" si="12"/>
        <v>7.5169815211226162E-2</v>
      </c>
      <c r="I269" s="30">
        <f t="shared" si="13"/>
        <v>1.7342180560758801E-3</v>
      </c>
      <c r="J269">
        <f t="shared" si="14"/>
        <v>0.10814246565092309</v>
      </c>
    </row>
    <row r="270" spans="1:10" x14ac:dyDescent="0.25">
      <c r="A270">
        <f>'L - Geometric Axis'!A279</f>
        <v>266</v>
      </c>
      <c r="B270">
        <f>'L - Geometric Axis'!B279-'L - Geometric Axis'!$I$12</f>
        <v>-0.61362058338576808</v>
      </c>
      <c r="C270">
        <f>'L - Geometric Axis'!C279-'L - Geometric Axis'!$J$12</f>
        <v>5.2493990323019251</v>
      </c>
      <c r="E270">
        <v>0.79055605769118331</v>
      </c>
      <c r="F270">
        <v>5.2256809642700963</v>
      </c>
      <c r="H270" s="30">
        <f t="shared" si="12"/>
        <v>7.5590015804675392E-2</v>
      </c>
      <c r="I270" s="30">
        <f t="shared" si="13"/>
        <v>1.7346335041985008E-3</v>
      </c>
      <c r="J270">
        <f t="shared" si="14"/>
        <v>0.10400887326508761</v>
      </c>
    </row>
    <row r="271" spans="1:10" x14ac:dyDescent="0.25">
      <c r="A271">
        <f>'L - Geometric Axis'!A280</f>
        <v>267</v>
      </c>
      <c r="B271">
        <f>'L - Geometric Axis'!B280-'L - Geometric Axis'!$I$12</f>
        <v>-0.61577825389578877</v>
      </c>
      <c r="C271">
        <f>'L - Geometric Axis'!C280-'L - Geometric Axis'!$J$12</f>
        <v>5.2497214983202296</v>
      </c>
      <c r="E271">
        <v>0.78855948821603816</v>
      </c>
      <c r="F271">
        <v>5.2265603030521905</v>
      </c>
      <c r="H271" s="30">
        <f t="shared" si="12"/>
        <v>7.5987029838183409E-2</v>
      </c>
      <c r="I271" s="30">
        <f t="shared" si="13"/>
        <v>1.7343976080817119E-3</v>
      </c>
      <c r="J271">
        <f t="shared" si="14"/>
        <v>9.9855072358786462E-2</v>
      </c>
    </row>
    <row r="272" spans="1:10" x14ac:dyDescent="0.25">
      <c r="A272">
        <f>'L - Geometric Axis'!A281</f>
        <v>268</v>
      </c>
      <c r="B272">
        <f>'L - Geometric Axis'!B281-'L - Geometric Axis'!$I$12</f>
        <v>-0.61794122359015358</v>
      </c>
      <c r="C272">
        <f>'L - Geometric Axis'!C281-'L - Geometric Axis'!$J$12</f>
        <v>5.2500062586826983</v>
      </c>
      <c r="E272">
        <v>0.78654787625027345</v>
      </c>
      <c r="F272">
        <v>5.2274046629647666</v>
      </c>
      <c r="H272" s="30">
        <f t="shared" si="12"/>
        <v>7.6360697959166085E-2</v>
      </c>
      <c r="I272" s="30">
        <f t="shared" si="13"/>
        <v>1.7335180496959254E-3</v>
      </c>
      <c r="J272">
        <f t="shared" si="14"/>
        <v>9.5683026655154504E-2</v>
      </c>
    </row>
    <row r="273" spans="1:10" x14ac:dyDescent="0.25">
      <c r="A273">
        <f>'L - Geometric Axis'!A282</f>
        <v>269</v>
      </c>
      <c r="B273">
        <f>'L - Geometric Axis'!B282-'L - Geometric Axis'!$I$12</f>
        <v>-0.62010883360734026</v>
      </c>
      <c r="C273">
        <f>'L - Geometric Axis'!C282-'L - Geometric Axis'!$J$12</f>
        <v>5.2502532266485673</v>
      </c>
      <c r="E273">
        <v>0.78452183455038105</v>
      </c>
      <c r="F273">
        <v>5.2282137868076175</v>
      </c>
      <c r="H273" s="30">
        <f t="shared" si="12"/>
        <v>7.6710869510470431E-2</v>
      </c>
      <c r="I273" s="30">
        <f t="shared" si="13"/>
        <v>1.7320028569802852E-3</v>
      </c>
      <c r="J273">
        <f t="shared" si="14"/>
        <v>9.1494696948605972E-2</v>
      </c>
    </row>
    <row r="274" spans="1:10" x14ac:dyDescent="0.25">
      <c r="A274">
        <f>'L - Geometric Axis'!A283</f>
        <v>270</v>
      </c>
      <c r="B274">
        <f>'L - Geometric Axis'!B283-'L - Geometric Axis'!$I$12</f>
        <v>-0.62228042367233971</v>
      </c>
      <c r="C274">
        <f>'L - Geometric Axis'!C283-'L - Geometric Axis'!$J$12</f>
        <v>5.2504623269890018</v>
      </c>
      <c r="E274">
        <v>0.7824819802682893</v>
      </c>
      <c r="F274">
        <v>5.2289874281137836</v>
      </c>
      <c r="H274" s="30">
        <f t="shared" si="12"/>
        <v>7.7037402622938553E-2</v>
      </c>
      <c r="I274" s="30">
        <f t="shared" si="13"/>
        <v>1.7298603900616557E-3</v>
      </c>
      <c r="J274">
        <f t="shared" si="14"/>
        <v>8.7292039529108648E-2</v>
      </c>
    </row>
    <row r="275" spans="1:10" x14ac:dyDescent="0.25">
      <c r="A275">
        <f>'L - Geometric Axis'!A284</f>
        <v>271</v>
      </c>
      <c r="B275">
        <f>'L - Geometric Axis'!B284-'L - Geometric Axis'!$I$12</f>
        <v>-0.62445533229778127</v>
      </c>
      <c r="C275">
        <f>'L - Geometric Axis'!C284-'L - Geometric Axis'!$J$12</f>
        <v>5.2506334960100114</v>
      </c>
      <c r="E275">
        <v>0.78042893476337305</v>
      </c>
      <c r="F275">
        <v>5.2297253512246273</v>
      </c>
      <c r="H275" s="30">
        <f t="shared" si="12"/>
        <v>7.7340164303294864E-2</v>
      </c>
      <c r="I275" s="30">
        <f t="shared" si="13"/>
        <v>1.7270993272604158E-3</v>
      </c>
      <c r="J275">
        <f t="shared" si="14"/>
        <v>8.3077004624381973E-2</v>
      </c>
    </row>
    <row r="276" spans="1:10" x14ac:dyDescent="0.25">
      <c r="A276">
        <f>'L - Geometric Axis'!A285</f>
        <v>272</v>
      </c>
      <c r="B276">
        <f>'L - Geometric Axis'!B285-'L - Geometric Axis'!$I$12</f>
        <v>-0.62663289698542901</v>
      </c>
      <c r="C276">
        <f>'L - Geometric Axis'!C285-'L - Geometric Axis'!$J$12</f>
        <v>5.2507666815718546</v>
      </c>
      <c r="E276">
        <v>0.77836332341318137</v>
      </c>
      <c r="F276">
        <v>5.2304273313616205</v>
      </c>
      <c r="H276" s="30">
        <f t="shared" si="12"/>
        <v>7.7619030517352638E-2</v>
      </c>
      <c r="I276" s="30">
        <f t="shared" si="13"/>
        <v>1.7237286509080548E-3</v>
      </c>
      <c r="J276">
        <f t="shared" si="14"/>
        <v>7.8851534858701403E-2</v>
      </c>
    </row>
    <row r="277" spans="1:10" x14ac:dyDescent="0.25">
      <c r="A277">
        <f>'L - Geometric Axis'!A286</f>
        <v>273</v>
      </c>
      <c r="B277">
        <f>'L - Geometric Axis'!B286-'L - Geometric Axis'!$I$12</f>
        <v>-0.62881245442798428</v>
      </c>
      <c r="C277">
        <f>'L - Geometric Axis'!C286-'L - Geometric Axis'!$J$12</f>
        <v>5.2508618431049205</v>
      </c>
      <c r="E277">
        <v>0.77628577542294186</v>
      </c>
      <c r="F277">
        <v>5.2310931546948147</v>
      </c>
      <c r="H277" s="30">
        <f t="shared" si="12"/>
        <v>7.7873886268205517E-2</v>
      </c>
      <c r="I277" s="30">
        <f t="shared" si="13"/>
        <v>1.7197576329941006E-3</v>
      </c>
      <c r="J277">
        <f t="shared" si="14"/>
        <v>7.4617563729802702E-2</v>
      </c>
    </row>
    <row r="278" spans="1:10" x14ac:dyDescent="0.25">
      <c r="A278">
        <f>'L - Geometric Axis'!A287</f>
        <v>274</v>
      </c>
      <c r="B278">
        <f>'L - Geometric Axis'!B287-'L - Geometric Axis'!$I$12</f>
        <v>-0.63099334071113655</v>
      </c>
      <c r="C278">
        <f>'L - Geometric Axis'!C287-'L - Geometric Axis'!$J$12</f>
        <v>5.250918951622082</v>
      </c>
      <c r="E278">
        <v>0.77419692363389747</v>
      </c>
      <c r="F278">
        <v>5.2317226184079706</v>
      </c>
      <c r="H278" s="30">
        <f t="shared" si="12"/>
        <v>7.8104625669509889E-2</v>
      </c>
      <c r="I278" s="30">
        <f t="shared" si="13"/>
        <v>1.7151958206696992E-3</v>
      </c>
      <c r="J278">
        <f t="shared" si="14"/>
        <v>7.0377014106151631E-2</v>
      </c>
    </row>
    <row r="279" spans="1:10" x14ac:dyDescent="0.25">
      <c r="A279">
        <f>'L - Geometric Axis'!A288</f>
        <v>275</v>
      </c>
      <c r="B279">
        <f>'L - Geometric Axis'!B288-'L - Geometric Axis'!$I$12</f>
        <v>-0.63317489151579698</v>
      </c>
      <c r="C279">
        <f>'L - Geometric Axis'!C288-'L - Geometric Axis'!$J$12</f>
        <v>5.2509379897275332</v>
      </c>
      <c r="E279">
        <v>0.77209740433053886</v>
      </c>
      <c r="F279">
        <v>5.2323155307603457</v>
      </c>
      <c r="H279" s="30">
        <f t="shared" si="12"/>
        <v>7.8311152013682925E-2</v>
      </c>
      <c r="I279" s="30">
        <f t="shared" si="13"/>
        <v>1.7100530216286739E-3</v>
      </c>
      <c r="J279">
        <f t="shared" si="14"/>
        <v>6.6131796749179156E-2</v>
      </c>
    </row>
    <row r="280" spans="1:10" x14ac:dyDescent="0.25">
      <c r="A280">
        <f>'L - Geometric Axis'!A289</f>
        <v>276</v>
      </c>
      <c r="B280">
        <f>'L - Geometric Axis'!B289-'L - Geometric Axis'!$I$12</f>
        <v>-0.75817489151579698</v>
      </c>
      <c r="C280">
        <f>'L - Geometric Axis'!C289-'L - Geometric Axis'!$J$12</f>
        <v>5.2509379897275332</v>
      </c>
      <c r="E280">
        <v>0.65151040670820171</v>
      </c>
      <c r="F280">
        <v>5.2652362841604488</v>
      </c>
      <c r="H280" s="30">
        <f t="shared" si="12"/>
        <v>4.5206865715437194</v>
      </c>
      <c r="I280" s="30">
        <f t="shared" si="13"/>
        <v>8.3338386501360676E-2</v>
      </c>
      <c r="J280">
        <f t="shared" si="14"/>
        <v>3.4085237076850592</v>
      </c>
    </row>
    <row r="281" spans="1:10" x14ac:dyDescent="0.25">
      <c r="A281">
        <f>'L - Geometric Axis'!A290</f>
        <v>277</v>
      </c>
      <c r="B281">
        <f>'L - Geometric Axis'!B290-'L - Geometric Axis'!$I$12</f>
        <v>-0.75817489151579698</v>
      </c>
      <c r="C281">
        <f>'L - Geometric Axis'!C290-'L - Geometric Axis'!$J$12</f>
        <v>-2.7490620102724668</v>
      </c>
      <c r="E281">
        <v>-1.4554178108984352</v>
      </c>
      <c r="F281">
        <v>-2.4523315636691323</v>
      </c>
      <c r="H281" s="30">
        <f t="shared" si="12"/>
        <v>10.525761274728842</v>
      </c>
      <c r="I281" s="30">
        <f t="shared" si="13"/>
        <v>0.80593332084866764</v>
      </c>
      <c r="J281">
        <f t="shared" si="14"/>
        <v>-84.053294329473388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Single Angle</vt:lpstr>
      <vt:lpstr>L - Geometric Axis</vt:lpstr>
      <vt:lpstr>L - U Axis - Bu,w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Bockoven III</dc:creator>
  <cp:lastModifiedBy>Donald Bockoven III</cp:lastModifiedBy>
  <cp:lastPrinted>2021-11-27T16:44:22Z</cp:lastPrinted>
  <dcterms:created xsi:type="dcterms:W3CDTF">2021-11-24T21:22:41Z</dcterms:created>
  <dcterms:modified xsi:type="dcterms:W3CDTF">2021-11-27T17:02:49Z</dcterms:modified>
</cp:coreProperties>
</file>