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.com\open-word\Q\Uganda\"/>
    </mc:Choice>
  </mc:AlternateContent>
  <xr:revisionPtr revIDLastSave="0" documentId="13_ncr:1_{73648A26-B603-447F-B26A-441C4DC1EAF4}" xr6:coauthVersionLast="47" xr6:coauthVersionMax="47" xr10:uidLastSave="{00000000-0000-0000-0000-000000000000}"/>
  <bookViews>
    <workbookView xWindow="-120" yWindow="-120" windowWidth="21840" windowHeight="13740" xr2:uid="{19EBA273-2EE5-46C3-BADC-40EAD78B7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1" i="1" l="1"/>
  <c r="K10" i="1"/>
  <c r="K9" i="1"/>
  <c r="K8" i="1"/>
  <c r="P38" i="1"/>
  <c r="P34" i="1"/>
  <c r="P32" i="1"/>
  <c r="P26" i="1"/>
  <c r="I22" i="1"/>
  <c r="K22" i="1" s="1"/>
  <c r="I21" i="1"/>
  <c r="I38" i="1" s="1"/>
  <c r="O38" i="1" s="1"/>
  <c r="I16" i="1"/>
  <c r="I29" i="1" s="1"/>
  <c r="I15" i="1"/>
  <c r="I20" i="1"/>
  <c r="I36" i="1" s="1"/>
  <c r="O36" i="1" s="1"/>
  <c r="I19" i="1"/>
  <c r="K19" i="1" s="1"/>
  <c r="I18" i="1"/>
  <c r="K18" i="1" s="1"/>
  <c r="I17" i="1"/>
  <c r="I31" i="1" s="1"/>
  <c r="I34" i="1"/>
  <c r="O34" i="1" s="1"/>
  <c r="I32" i="1"/>
  <c r="O32" i="1" s="1"/>
  <c r="I30" i="1"/>
  <c r="O30" i="1" s="1"/>
  <c r="J41" i="1"/>
  <c r="J37" i="1"/>
  <c r="J39" i="1"/>
  <c r="J35" i="1"/>
  <c r="J33" i="1"/>
  <c r="J29" i="1"/>
  <c r="J31" i="1"/>
  <c r="J27" i="1"/>
  <c r="J40" i="1"/>
  <c r="P40" i="1" s="1"/>
  <c r="J36" i="1"/>
  <c r="P36" i="1" s="1"/>
  <c r="J38" i="1"/>
  <c r="J34" i="1"/>
  <c r="J32" i="1"/>
  <c r="J28" i="1"/>
  <c r="P28" i="1" s="1"/>
  <c r="J30" i="1"/>
  <c r="P30" i="1" s="1"/>
  <c r="J26" i="1"/>
  <c r="K21" i="1"/>
  <c r="K17" i="1" l="1"/>
  <c r="I37" i="1"/>
  <c r="K37" i="1" s="1"/>
  <c r="K20" i="1"/>
  <c r="I41" i="1"/>
  <c r="I40" i="1"/>
  <c r="O40" i="1" s="1"/>
  <c r="I28" i="1"/>
  <c r="O28" i="1" s="1"/>
  <c r="I39" i="1"/>
  <c r="K39" i="1" s="1"/>
  <c r="I35" i="1"/>
  <c r="K35" i="1" s="1"/>
  <c r="I33" i="1"/>
  <c r="K33" i="1" s="1"/>
  <c r="K16" i="1"/>
  <c r="I4" i="1"/>
  <c r="K30" i="1"/>
  <c r="Q30" i="1" s="1"/>
  <c r="K38" i="1"/>
  <c r="Q38" i="1" s="1"/>
  <c r="K40" i="1"/>
  <c r="Q40" i="1" s="1"/>
  <c r="K31" i="1"/>
  <c r="K41" i="1"/>
  <c r="K34" i="1"/>
  <c r="Q34" i="1" s="1"/>
  <c r="K36" i="1"/>
  <c r="Q36" i="1" s="1"/>
  <c r="K29" i="1"/>
  <c r="K32" i="1"/>
  <c r="Q32" i="1" s="1"/>
  <c r="K28" i="1" l="1"/>
  <c r="Q28" i="1" s="1"/>
  <c r="K4" i="1"/>
  <c r="I3" i="1"/>
  <c r="I5" i="1" s="1"/>
  <c r="I27" i="1"/>
  <c r="K27" i="1" s="1"/>
  <c r="K15" i="1"/>
  <c r="K23" i="1" s="1"/>
  <c r="I26" i="1"/>
  <c r="I23" i="1"/>
  <c r="I12" i="1"/>
  <c r="L24" i="1" l="1"/>
  <c r="K26" i="1"/>
  <c r="Q26" i="1" s="1"/>
  <c r="Q42" i="1" s="1"/>
  <c r="O26" i="1"/>
  <c r="O42" i="1" s="1"/>
  <c r="I42" i="1"/>
  <c r="R43" i="1" l="1"/>
  <c r="K42" i="1"/>
  <c r="L43" i="1" s="1"/>
  <c r="K3" i="1"/>
  <c r="K5" i="1" s="1"/>
  <c r="L6" i="1" s="1"/>
  <c r="K12" i="1"/>
  <c r="L13" i="1" s="1"/>
</calcChain>
</file>

<file path=xl/sharedStrings.xml><?xml version="1.0" encoding="utf-8"?>
<sst xmlns="http://schemas.openxmlformats.org/spreadsheetml/2006/main" count="104" uniqueCount="16">
  <si>
    <t>Programme</t>
  </si>
  <si>
    <t>Indicator</t>
  </si>
  <si>
    <t>Year</t>
  </si>
  <si>
    <t>01</t>
  </si>
  <si>
    <t>01.01</t>
  </si>
  <si>
    <t>01.02</t>
  </si>
  <si>
    <t>Budget</t>
  </si>
  <si>
    <t>Performance</t>
  </si>
  <si>
    <t>Weighted Performance</t>
  </si>
  <si>
    <t>02</t>
  </si>
  <si>
    <t>02.01</t>
  </si>
  <si>
    <t>02.02</t>
  </si>
  <si>
    <t>WeightedPerformance</t>
  </si>
  <si>
    <t>Actor</t>
  </si>
  <si>
    <t>PYIBudgetPoints</t>
  </si>
  <si>
    <t>PYIABudgetPoints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</si>
</sst>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49" fontId="0" fillId="0" borderId="0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49" fontId="0" fillId="0" borderId="3" xfId="0" applyNumberFormat="1" applyBorder="1" applyAlignment="1">
      <alignment horizontal="right"/>
    </xf>
    <xf numFmtId="0" fontId="0" fillId="0" borderId="4" xfId="0" applyBorder="1"/>
    <xf numFmtId="2" fontId="0" fillId="0" borderId="5" xfId="0" applyNumberFormat="1" applyBorder="1"/>
    <xf numFmtId="0" fontId="0" fillId="0" borderId="6" xfId="0" applyBorder="1"/>
    <xf numFmtId="2" fontId="0" fillId="0" borderId="7" xfId="0" applyNumberFormat="1" applyBorder="1"/>
    <xf numFmtId="0" fontId="0" fillId="0" borderId="2" xfId="0" applyBorder="1"/>
    <xf numFmtId="0" fontId="0" fillId="0" borderId="3" xfId="0" applyBorder="1"/>
    <xf numFmtId="2" fontId="0" fillId="0" borderId="4" xfId="0" applyNumberFormat="1" applyBorder="1"/>
    <xf numFmtId="2" fontId="0" fillId="0" borderId="6" xfId="0" applyNumberFormat="1" applyBorder="1"/>
    <xf numFmtId="0" fontId="0" fillId="0" borderId="1" xfId="0" applyBorder="1"/>
    <xf numFmtId="0" fontId="0" fillId="0" borderId="9" xfId="0" applyBorder="1"/>
    <xf numFmtId="0" fontId="0" fillId="0" borderId="9" xfId="0" applyBorder="1" applyAlignment="1">
      <alignment horizontal="right"/>
    </xf>
    <xf numFmtId="49" fontId="0" fillId="0" borderId="9" xfId="0" applyNumberFormat="1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2" fontId="0" fillId="0" borderId="1" xfId="0" applyNumberFormat="1" applyBorder="1"/>
    <xf numFmtId="2" fontId="0" fillId="0" borderId="9" xfId="0" applyNumberFormat="1" applyBorder="1"/>
    <xf numFmtId="2" fontId="0" fillId="0" borderId="2" xfId="0" applyNumberFormat="1" applyBorder="1"/>
    <xf numFmtId="2" fontId="0" fillId="0" borderId="3" xfId="0" applyNumberFormat="1" applyBorder="1"/>
    <xf numFmtId="0" fontId="0" fillId="0" borderId="1" xfId="0" applyFill="1" applyBorder="1"/>
    <xf numFmtId="0" fontId="0" fillId="0" borderId="10" xfId="0" applyFill="1" applyBorder="1"/>
    <xf numFmtId="0" fontId="0" fillId="0" borderId="13" xfId="0" applyBorder="1"/>
    <xf numFmtId="49" fontId="0" fillId="0" borderId="11" xfId="0" applyNumberFormat="1" applyBorder="1" applyAlignment="1">
      <alignment horizontal="right"/>
    </xf>
    <xf numFmtId="2" fontId="0" fillId="0" borderId="14" xfId="0" applyNumberFormat="1" applyBorder="1"/>
    <xf numFmtId="0" fontId="0" fillId="0" borderId="15" xfId="0" applyBorder="1"/>
    <xf numFmtId="2" fontId="0" fillId="0" borderId="13" xfId="0" applyNumberFormat="1" applyBorder="1"/>
    <xf numFmtId="49" fontId="0" fillId="0" borderId="16" xfId="0" applyNumberFormat="1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/>
    <xf numFmtId="2" fontId="0" fillId="0" borderId="18" xfId="0" applyNumberFormat="1" applyBorder="1"/>
    <xf numFmtId="2" fontId="0" fillId="0" borderId="16" xfId="0" applyNumberFormat="1" applyBorder="1"/>
    <xf numFmtId="0" fontId="0" fillId="3" borderId="4" xfId="0" applyFill="1" applyBorder="1"/>
    <xf numFmtId="0" fontId="0" fillId="3" borderId="13" xfId="0" applyFill="1" applyBorder="1"/>
    <xf numFmtId="0" fontId="0" fillId="4" borderId="0" xfId="0" applyFill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164" fontId="0" fillId="0" borderId="20" xfId="0" applyNumberFormat="1" applyBorder="1"/>
    <xf numFmtId="164" fontId="0" fillId="0" borderId="22" xfId="0" applyNumberFormat="1" applyBorder="1"/>
    <xf numFmtId="165" fontId="0" fillId="0" borderId="12" xfId="0" applyNumberFormat="1" applyBorder="1"/>
    <xf numFmtId="165" fontId="0" fillId="0" borderId="18" xfId="0" applyNumberFormat="1" applyBorder="1"/>
    <xf numFmtId="165" fontId="0" fillId="0" borderId="8" xfId="0" applyNumberFormat="1" applyBorder="1"/>
    <xf numFmtId="165" fontId="0" fillId="0" borderId="7" xfId="0" applyNumberFormat="1" applyBorder="1"/>
    <xf numFmtId="165" fontId="0" fillId="0" borderId="1" xfId="0" applyNumberFormat="1" applyBorder="1"/>
    <xf numFmtId="165" fontId="0" fillId="0" borderId="14" xfId="0" applyNumberFormat="1" applyBorder="1"/>
    <xf numFmtId="165" fontId="0" fillId="0" borderId="5" xfId="0" applyNumberFormat="1" applyBorder="1"/>
    <xf numFmtId="165" fontId="0" fillId="0" borderId="20" xfId="0" applyNumberFormat="1" applyBorder="1"/>
    <xf numFmtId="165" fontId="0" fillId="0" borderId="21" xfId="0" applyNumberFormat="1" applyBorder="1"/>
    <xf numFmtId="165" fontId="0" fillId="0" borderId="22" xfId="0" applyNumberFormat="1" applyBorder="1"/>
    <xf numFmtId="165" fontId="0" fillId="0" borderId="19" xfId="0" applyNumberFormat="1" applyBorder="1"/>
    <xf numFmtId="165" fontId="0" fillId="2" borderId="1" xfId="0" applyNumberFormat="1" applyFill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85088-62D7-4A99-8B46-063CBEDC6FC5}">
  <dimension ref="B1:R43"/>
  <sheetViews>
    <sheetView tabSelected="1" topLeftCell="A12" workbookViewId="0">
      <selection activeCell="N18" sqref="N18"/>
    </sheetView>
  </sheetViews>
  <sheetFormatPr defaultRowHeight="15" x14ac:dyDescent="0.25"/>
  <cols>
    <col min="1" max="1" width="5.7109375" customWidth="1"/>
    <col min="2" max="2" width="1.7109375" customWidth="1"/>
    <col min="3" max="3" width="11.28515625" bestFit="1" customWidth="1"/>
    <col min="4" max="4" width="5" bestFit="1" customWidth="1"/>
    <col min="5" max="5" width="8.85546875" bestFit="1" customWidth="1"/>
    <col min="6" max="6" width="15.7109375" bestFit="1" customWidth="1"/>
    <col min="7" max="7" width="5.7109375" bestFit="1" customWidth="1"/>
    <col min="8" max="8" width="17" bestFit="1" customWidth="1"/>
    <col min="9" max="9" width="7.28515625" bestFit="1" customWidth="1"/>
    <col min="10" max="10" width="12.42578125" bestFit="1" customWidth="1"/>
    <col min="11" max="11" width="22" bestFit="1" customWidth="1"/>
    <col min="14" max="14" width="5.7109375" bestFit="1" customWidth="1"/>
    <col min="15" max="15" width="7.28515625" bestFit="1" customWidth="1"/>
    <col min="16" max="16" width="12.42578125" bestFit="1" customWidth="1"/>
    <col min="17" max="17" width="21.5703125" bestFit="1" customWidth="1"/>
  </cols>
  <sheetData>
    <row r="1" spans="2:12" ht="15.75" thickBot="1" x14ac:dyDescent="0.3"/>
    <row r="2" spans="2:12" ht="15.75" thickBot="1" x14ac:dyDescent="0.3">
      <c r="B2" s="43"/>
      <c r="C2" s="17" t="s">
        <v>0</v>
      </c>
      <c r="I2" s="45" t="s">
        <v>6</v>
      </c>
      <c r="K2" s="45" t="s">
        <v>12</v>
      </c>
    </row>
    <row r="3" spans="2:12" x14ac:dyDescent="0.25">
      <c r="B3" s="43"/>
      <c r="C3" s="20" t="s">
        <v>3</v>
      </c>
      <c r="I3" s="45">
        <f>I8+I9</f>
        <v>10</v>
      </c>
      <c r="K3" s="48">
        <f>K8+K9</f>
        <v>10.199999999999999</v>
      </c>
    </row>
    <row r="4" spans="2:12" ht="15.75" thickBot="1" x14ac:dyDescent="0.3">
      <c r="B4" s="43"/>
      <c r="C4" s="8" t="s">
        <v>9</v>
      </c>
      <c r="I4" s="47">
        <f>I10+I11</f>
        <v>36</v>
      </c>
      <c r="K4" s="49">
        <f>K10+K11</f>
        <v>40.200000000000003</v>
      </c>
    </row>
    <row r="5" spans="2:12" ht="15.75" thickBot="1" x14ac:dyDescent="0.3">
      <c r="I5" s="47">
        <f>SUM(I3:I4)</f>
        <v>46</v>
      </c>
      <c r="K5" s="49">
        <f>SUM(K3:K4)</f>
        <v>50.400000000000006</v>
      </c>
    </row>
    <row r="6" spans="2:12" ht="15.75" thickBot="1" x14ac:dyDescent="0.3">
      <c r="L6" s="61">
        <f>K5/I5</f>
        <v>1.0956521739130436</v>
      </c>
    </row>
    <row r="7" spans="2:12" ht="15.75" thickBot="1" x14ac:dyDescent="0.3">
      <c r="B7" s="43"/>
      <c r="C7" s="17" t="s">
        <v>0</v>
      </c>
      <c r="D7" s="17" t="s">
        <v>2</v>
      </c>
      <c r="E7" s="3"/>
      <c r="I7" s="44" t="s">
        <v>6</v>
      </c>
      <c r="K7" s="44" t="s">
        <v>12</v>
      </c>
    </row>
    <row r="8" spans="2:12" x14ac:dyDescent="0.25">
      <c r="B8" s="43"/>
      <c r="C8" s="20" t="s">
        <v>3</v>
      </c>
      <c r="D8" s="19">
        <v>2020</v>
      </c>
      <c r="E8" s="4"/>
      <c r="I8" s="45">
        <v>3</v>
      </c>
      <c r="K8" s="57">
        <f>K15+K16</f>
        <v>2.85</v>
      </c>
    </row>
    <row r="9" spans="2:12" x14ac:dyDescent="0.25">
      <c r="B9" s="43"/>
      <c r="C9" s="5" t="s">
        <v>3</v>
      </c>
      <c r="D9" s="5">
        <v>2021</v>
      </c>
      <c r="E9" s="4"/>
      <c r="I9" s="46">
        <v>7</v>
      </c>
      <c r="K9" s="58">
        <f>K17+K18</f>
        <v>7.35</v>
      </c>
    </row>
    <row r="10" spans="2:12" x14ac:dyDescent="0.25">
      <c r="B10" s="43"/>
      <c r="C10" s="6" t="s">
        <v>9</v>
      </c>
      <c r="D10" s="5">
        <v>2020</v>
      </c>
      <c r="E10" s="4"/>
      <c r="I10" s="46">
        <v>12</v>
      </c>
      <c r="K10" s="58">
        <f>K19+K20</f>
        <v>11.399999999999999</v>
      </c>
    </row>
    <row r="11" spans="2:12" ht="15.75" thickBot="1" x14ac:dyDescent="0.3">
      <c r="B11" s="43"/>
      <c r="C11" s="7" t="s">
        <v>9</v>
      </c>
      <c r="D11" s="7">
        <v>2021</v>
      </c>
      <c r="E11" s="4"/>
      <c r="I11" s="47">
        <v>24</v>
      </c>
      <c r="K11" s="59">
        <f>K21+K22</f>
        <v>28.800000000000004</v>
      </c>
    </row>
    <row r="12" spans="2:12" ht="15.75" thickBot="1" x14ac:dyDescent="0.3">
      <c r="I12" s="44">
        <f>SUM(I8:I11)</f>
        <v>46</v>
      </c>
      <c r="K12" s="60">
        <f>SUM(K8:K11)</f>
        <v>50.400000000000006</v>
      </c>
    </row>
    <row r="13" spans="2:12" ht="15.75" thickBot="1" x14ac:dyDescent="0.3">
      <c r="L13" s="61">
        <f>K12/I12</f>
        <v>1.0956521739130436</v>
      </c>
    </row>
    <row r="14" spans="2:12" ht="15.75" thickBot="1" x14ac:dyDescent="0.3">
      <c r="B14" s="43"/>
      <c r="C14" s="17" t="s">
        <v>0</v>
      </c>
      <c r="D14" s="17" t="s">
        <v>2</v>
      </c>
      <c r="E14" s="17" t="s">
        <v>1</v>
      </c>
      <c r="F14" s="29" t="s">
        <v>14</v>
      </c>
      <c r="I14" s="17" t="s">
        <v>6</v>
      </c>
      <c r="J14" s="21" t="s">
        <v>7</v>
      </c>
      <c r="K14" s="22" t="s">
        <v>8</v>
      </c>
    </row>
    <row r="15" spans="2:12" x14ac:dyDescent="0.25">
      <c r="B15" s="43"/>
      <c r="C15" s="20" t="s">
        <v>3</v>
      </c>
      <c r="D15" s="19">
        <v>2020</v>
      </c>
      <c r="E15" s="20" t="s">
        <v>4</v>
      </c>
      <c r="F15" s="18">
        <v>1</v>
      </c>
      <c r="I15" s="26">
        <f>F15/(F15+F16)*I8</f>
        <v>1.5</v>
      </c>
      <c r="J15" s="35">
        <v>0.6</v>
      </c>
      <c r="K15" s="55">
        <f t="shared" ref="K15:K22" si="0">I15*J15</f>
        <v>0.89999999999999991</v>
      </c>
    </row>
    <row r="16" spans="2:12" ht="15.75" thickBot="1" x14ac:dyDescent="0.3">
      <c r="B16" s="43"/>
      <c r="C16" s="8" t="s">
        <v>3</v>
      </c>
      <c r="D16" s="7">
        <v>2020</v>
      </c>
      <c r="E16" s="8" t="s">
        <v>5</v>
      </c>
      <c r="F16" s="14">
        <v>1</v>
      </c>
      <c r="I16" s="28">
        <f>F16/(F15+F16)*I8</f>
        <v>1.5</v>
      </c>
      <c r="J16" s="16">
        <v>1.3</v>
      </c>
      <c r="K16" s="53">
        <f t="shared" si="0"/>
        <v>1.9500000000000002</v>
      </c>
    </row>
    <row r="17" spans="2:17" x14ac:dyDescent="0.25">
      <c r="B17" s="43"/>
      <c r="C17" s="19" t="s">
        <v>3</v>
      </c>
      <c r="D17" s="19">
        <v>2021</v>
      </c>
      <c r="E17" s="20" t="s">
        <v>4</v>
      </c>
      <c r="F17" s="18">
        <v>1</v>
      </c>
      <c r="I17" s="26">
        <f>F17/(F17+F18)*I9</f>
        <v>3.5</v>
      </c>
      <c r="J17" s="35">
        <v>0.9</v>
      </c>
      <c r="K17" s="55">
        <f t="shared" si="0"/>
        <v>3.15</v>
      </c>
    </row>
    <row r="18" spans="2:17" ht="15.75" thickBot="1" x14ac:dyDescent="0.3">
      <c r="B18" s="43"/>
      <c r="C18" s="7" t="s">
        <v>3</v>
      </c>
      <c r="D18" s="7">
        <v>2021</v>
      </c>
      <c r="E18" s="8" t="s">
        <v>5</v>
      </c>
      <c r="F18" s="14">
        <v>1</v>
      </c>
      <c r="I18" s="28">
        <f>F18/(F17+F18)*I9</f>
        <v>3.5</v>
      </c>
      <c r="J18" s="16">
        <v>1.2</v>
      </c>
      <c r="K18" s="53">
        <f t="shared" si="0"/>
        <v>4.2</v>
      </c>
    </row>
    <row r="19" spans="2:17" x14ac:dyDescent="0.25">
      <c r="B19" s="43"/>
      <c r="C19" s="20" t="s">
        <v>9</v>
      </c>
      <c r="D19" s="19">
        <v>2020</v>
      </c>
      <c r="E19" s="20" t="s">
        <v>10</v>
      </c>
      <c r="F19" s="18">
        <v>1</v>
      </c>
      <c r="I19" s="26">
        <f>F19/(F19+F20)*I10</f>
        <v>6</v>
      </c>
      <c r="J19" s="35">
        <v>0.7</v>
      </c>
      <c r="K19" s="55">
        <f t="shared" si="0"/>
        <v>4.1999999999999993</v>
      </c>
    </row>
    <row r="20" spans="2:17" ht="15.75" thickBot="1" x14ac:dyDescent="0.3">
      <c r="B20" s="43"/>
      <c r="C20" s="8" t="s">
        <v>9</v>
      </c>
      <c r="D20" s="7">
        <v>2020</v>
      </c>
      <c r="E20" s="8" t="s">
        <v>11</v>
      </c>
      <c r="F20" s="14">
        <v>1</v>
      </c>
      <c r="I20" s="28">
        <f>F20/(F19+F20)*I10</f>
        <v>6</v>
      </c>
      <c r="J20" s="16">
        <v>1.2</v>
      </c>
      <c r="K20" s="53">
        <f t="shared" si="0"/>
        <v>7.1999999999999993</v>
      </c>
    </row>
    <row r="21" spans="2:17" x14ac:dyDescent="0.25">
      <c r="B21" s="43"/>
      <c r="C21" s="5" t="s">
        <v>9</v>
      </c>
      <c r="D21" s="5">
        <v>2021</v>
      </c>
      <c r="E21" s="6" t="s">
        <v>10</v>
      </c>
      <c r="F21" s="13">
        <v>1</v>
      </c>
      <c r="I21" s="27">
        <f>F21/(F21+F22)*I11</f>
        <v>12</v>
      </c>
      <c r="J21" s="15">
        <v>1.3</v>
      </c>
      <c r="K21" s="56">
        <f t="shared" si="0"/>
        <v>15.600000000000001</v>
      </c>
    </row>
    <row r="22" spans="2:17" ht="15.75" thickBot="1" x14ac:dyDescent="0.3">
      <c r="B22" s="43"/>
      <c r="C22" s="7" t="s">
        <v>9</v>
      </c>
      <c r="D22" s="7">
        <v>2021</v>
      </c>
      <c r="E22" s="8" t="s">
        <v>11</v>
      </c>
      <c r="F22" s="14">
        <v>1</v>
      </c>
      <c r="I22" s="28">
        <f>F22/(F21+F22)*I11</f>
        <v>12</v>
      </c>
      <c r="J22" s="16">
        <v>1.1000000000000001</v>
      </c>
      <c r="K22" s="53">
        <f t="shared" si="0"/>
        <v>13.200000000000001</v>
      </c>
    </row>
    <row r="23" spans="2:17" ht="15.75" thickBot="1" x14ac:dyDescent="0.3">
      <c r="D23" s="2"/>
      <c r="E23" s="1"/>
      <c r="F23" s="2"/>
      <c r="I23" s="25">
        <f>SUM(I15:I22)</f>
        <v>46</v>
      </c>
      <c r="K23" s="54">
        <f>SUM(K15:K22)</f>
        <v>50.400000000000006</v>
      </c>
    </row>
    <row r="24" spans="2:17" ht="15.75" thickBot="1" x14ac:dyDescent="0.3">
      <c r="L24" s="61">
        <f>K23/I23</f>
        <v>1.0956521739130436</v>
      </c>
    </row>
    <row r="25" spans="2:17" ht="15.75" thickBot="1" x14ac:dyDescent="0.3">
      <c r="C25" s="23" t="s">
        <v>0</v>
      </c>
      <c r="D25" s="24" t="s">
        <v>2</v>
      </c>
      <c r="E25" s="17" t="s">
        <v>1</v>
      </c>
      <c r="G25" s="17" t="s">
        <v>13</v>
      </c>
      <c r="H25" s="30" t="s">
        <v>15</v>
      </c>
      <c r="I25" s="32" t="s">
        <v>6</v>
      </c>
      <c r="J25" s="21" t="s">
        <v>7</v>
      </c>
      <c r="K25" s="22" t="s">
        <v>8</v>
      </c>
      <c r="N25" s="17" t="s">
        <v>13</v>
      </c>
      <c r="O25" s="34" t="s">
        <v>6</v>
      </c>
      <c r="P25" s="17" t="s">
        <v>7</v>
      </c>
      <c r="Q25" s="17" t="s">
        <v>12</v>
      </c>
    </row>
    <row r="26" spans="2:17" x14ac:dyDescent="0.25">
      <c r="C26" s="20" t="s">
        <v>3</v>
      </c>
      <c r="D26" s="19">
        <v>2020</v>
      </c>
      <c r="E26" s="20" t="s">
        <v>4</v>
      </c>
      <c r="G26" s="20" t="s">
        <v>3</v>
      </c>
      <c r="H26" s="31">
        <v>1</v>
      </c>
      <c r="I26" s="33">
        <f>H26/(H26+H27)*I15</f>
        <v>0.75</v>
      </c>
      <c r="J26" s="26">
        <f>J15</f>
        <v>0.6</v>
      </c>
      <c r="K26" s="50">
        <f t="shared" ref="K26:K41" si="1">I26*J26</f>
        <v>0.44999999999999996</v>
      </c>
      <c r="N26" s="20" t="s">
        <v>3</v>
      </c>
      <c r="O26" s="26">
        <f>I26</f>
        <v>0.75</v>
      </c>
      <c r="P26" s="26">
        <f t="shared" ref="P26:Q26" si="2">J26</f>
        <v>0.6</v>
      </c>
      <c r="Q26" s="26">
        <f t="shared" si="2"/>
        <v>0.44999999999999996</v>
      </c>
    </row>
    <row r="27" spans="2:17" ht="15.75" thickBot="1" x14ac:dyDescent="0.3">
      <c r="C27" s="36" t="s">
        <v>3</v>
      </c>
      <c r="D27" s="37">
        <v>2020</v>
      </c>
      <c r="E27" s="36" t="s">
        <v>4</v>
      </c>
      <c r="G27" s="36" t="s">
        <v>9</v>
      </c>
      <c r="H27" s="38">
        <v>1</v>
      </c>
      <c r="I27" s="39">
        <f>H27/(H26+H27)*I15</f>
        <v>0.75</v>
      </c>
      <c r="J27" s="40">
        <f>J15</f>
        <v>0.6</v>
      </c>
      <c r="K27" s="51">
        <f t="shared" si="1"/>
        <v>0.44999999999999996</v>
      </c>
      <c r="N27" s="36"/>
      <c r="O27" s="40"/>
      <c r="P27" s="40"/>
      <c r="Q27" s="40"/>
    </row>
    <row r="28" spans="2:17" x14ac:dyDescent="0.25">
      <c r="C28" s="6" t="s">
        <v>3</v>
      </c>
      <c r="D28" s="5">
        <v>2020</v>
      </c>
      <c r="E28" s="6" t="s">
        <v>5</v>
      </c>
      <c r="G28" s="20" t="s">
        <v>3</v>
      </c>
      <c r="H28" s="41">
        <v>1</v>
      </c>
      <c r="I28" s="10">
        <f>H28/(H28+H29)*I16</f>
        <v>0.75</v>
      </c>
      <c r="J28" s="27">
        <f>J16</f>
        <v>1.3</v>
      </c>
      <c r="K28" s="52">
        <f t="shared" si="1"/>
        <v>0.97500000000000009</v>
      </c>
      <c r="N28" s="20" t="s">
        <v>3</v>
      </c>
      <c r="O28" s="27">
        <f>I28</f>
        <v>0.75</v>
      </c>
      <c r="P28" s="27">
        <f t="shared" ref="P28" si="3">J28</f>
        <v>1.3</v>
      </c>
      <c r="Q28" s="27">
        <f t="shared" ref="Q28" si="4">K28</f>
        <v>0.97500000000000009</v>
      </c>
    </row>
    <row r="29" spans="2:17" ht="15.75" thickBot="1" x14ac:dyDescent="0.3">
      <c r="C29" s="8" t="s">
        <v>3</v>
      </c>
      <c r="D29" s="7">
        <v>2020</v>
      </c>
      <c r="E29" s="8" t="s">
        <v>5</v>
      </c>
      <c r="G29" s="36" t="s">
        <v>9</v>
      </c>
      <c r="H29" s="11">
        <v>1</v>
      </c>
      <c r="I29" s="12">
        <f>H29/(H28+H29)*I16</f>
        <v>0.75</v>
      </c>
      <c r="J29" s="28">
        <f>J16</f>
        <v>1.3</v>
      </c>
      <c r="K29" s="53">
        <f t="shared" si="1"/>
        <v>0.97500000000000009</v>
      </c>
      <c r="N29" s="36"/>
      <c r="O29" s="28"/>
      <c r="P29" s="28"/>
      <c r="Q29" s="28"/>
    </row>
    <row r="30" spans="2:17" x14ac:dyDescent="0.25">
      <c r="C30" s="19" t="s">
        <v>3</v>
      </c>
      <c r="D30" s="19">
        <v>2021</v>
      </c>
      <c r="E30" s="20" t="s">
        <v>4</v>
      </c>
      <c r="G30" s="20" t="s">
        <v>3</v>
      </c>
      <c r="H30" s="31">
        <v>1</v>
      </c>
      <c r="I30" s="33">
        <f>H30/(H30+H31)*I17</f>
        <v>1.75</v>
      </c>
      <c r="J30" s="26">
        <f>J17</f>
        <v>0.9</v>
      </c>
      <c r="K30" s="50">
        <f t="shared" si="1"/>
        <v>1.575</v>
      </c>
      <c r="N30" s="20" t="s">
        <v>3</v>
      </c>
      <c r="O30" s="26">
        <f>I30</f>
        <v>1.75</v>
      </c>
      <c r="P30" s="26">
        <f t="shared" ref="P30" si="5">J30</f>
        <v>0.9</v>
      </c>
      <c r="Q30" s="26">
        <f t="shared" ref="Q30" si="6">K30</f>
        <v>1.575</v>
      </c>
    </row>
    <row r="31" spans="2:17" ht="15.75" thickBot="1" x14ac:dyDescent="0.3">
      <c r="C31" s="7" t="s">
        <v>3</v>
      </c>
      <c r="D31" s="7">
        <v>2021</v>
      </c>
      <c r="E31" s="8" t="s">
        <v>4</v>
      </c>
      <c r="G31" s="36" t="s">
        <v>9</v>
      </c>
      <c r="H31" s="11">
        <v>1</v>
      </c>
      <c r="I31" s="12">
        <f>H31/(H30+H31)*I17</f>
        <v>1.75</v>
      </c>
      <c r="J31" s="28">
        <f>J17</f>
        <v>0.9</v>
      </c>
      <c r="K31" s="53">
        <f t="shared" si="1"/>
        <v>1.575</v>
      </c>
      <c r="N31" s="36"/>
      <c r="O31" s="28"/>
      <c r="P31" s="28"/>
      <c r="Q31" s="28"/>
    </row>
    <row r="32" spans="2:17" x14ac:dyDescent="0.25">
      <c r="C32" s="19" t="s">
        <v>3</v>
      </c>
      <c r="D32" s="19">
        <v>2021</v>
      </c>
      <c r="E32" s="20" t="s">
        <v>5</v>
      </c>
      <c r="G32" s="20" t="s">
        <v>3</v>
      </c>
      <c r="H32" s="42">
        <v>1</v>
      </c>
      <c r="I32" s="33">
        <f>H32/(H32+H33)*I18</f>
        <v>1.75</v>
      </c>
      <c r="J32" s="26">
        <f>J18</f>
        <v>1.2</v>
      </c>
      <c r="K32" s="50">
        <f t="shared" si="1"/>
        <v>2.1</v>
      </c>
      <c r="N32" s="20" t="s">
        <v>3</v>
      </c>
      <c r="O32" s="26">
        <f>I32</f>
        <v>1.75</v>
      </c>
      <c r="P32" s="26">
        <f t="shared" ref="P32" si="7">J32</f>
        <v>1.2</v>
      </c>
      <c r="Q32" s="26">
        <f t="shared" ref="Q32" si="8">K32</f>
        <v>2.1</v>
      </c>
    </row>
    <row r="33" spans="3:18" ht="15.75" thickBot="1" x14ac:dyDescent="0.3">
      <c r="C33" s="7" t="s">
        <v>3</v>
      </c>
      <c r="D33" s="7">
        <v>2021</v>
      </c>
      <c r="E33" s="8" t="s">
        <v>5</v>
      </c>
      <c r="G33" s="36" t="s">
        <v>9</v>
      </c>
      <c r="H33" s="11">
        <v>1</v>
      </c>
      <c r="I33" s="12">
        <f>H33/(H32+H33)*I18</f>
        <v>1.75</v>
      </c>
      <c r="J33" s="28">
        <f>J18</f>
        <v>1.2</v>
      </c>
      <c r="K33" s="53">
        <f t="shared" si="1"/>
        <v>2.1</v>
      </c>
      <c r="N33" s="36"/>
      <c r="O33" s="28"/>
      <c r="P33" s="28"/>
      <c r="Q33" s="28"/>
    </row>
    <row r="34" spans="3:18" x14ac:dyDescent="0.25">
      <c r="C34" s="20" t="s">
        <v>9</v>
      </c>
      <c r="D34" s="19">
        <v>2020</v>
      </c>
      <c r="E34" s="20" t="s">
        <v>10</v>
      </c>
      <c r="G34" s="20" t="s">
        <v>3</v>
      </c>
      <c r="H34" s="31">
        <v>1</v>
      </c>
      <c r="I34" s="33">
        <f>H34/(H34+H35)*I19</f>
        <v>3</v>
      </c>
      <c r="J34" s="26">
        <f>J19</f>
        <v>0.7</v>
      </c>
      <c r="K34" s="50">
        <f t="shared" si="1"/>
        <v>2.0999999999999996</v>
      </c>
      <c r="N34" s="20" t="s">
        <v>3</v>
      </c>
      <c r="O34" s="26">
        <f>I34</f>
        <v>3</v>
      </c>
      <c r="P34" s="26">
        <f t="shared" ref="P34" si="9">J34</f>
        <v>0.7</v>
      </c>
      <c r="Q34" s="26">
        <f t="shared" ref="Q34" si="10">K34</f>
        <v>2.0999999999999996</v>
      </c>
    </row>
    <row r="35" spans="3:18" ht="15.75" thickBot="1" x14ac:dyDescent="0.3">
      <c r="C35" s="8" t="s">
        <v>9</v>
      </c>
      <c r="D35" s="7">
        <v>2020</v>
      </c>
      <c r="E35" s="8" t="s">
        <v>10</v>
      </c>
      <c r="G35" s="36" t="s">
        <v>9</v>
      </c>
      <c r="H35" s="11">
        <v>1</v>
      </c>
      <c r="I35" s="12">
        <f>H35/(H34+H35)*I19</f>
        <v>3</v>
      </c>
      <c r="J35" s="28">
        <f>J19</f>
        <v>0.7</v>
      </c>
      <c r="K35" s="53">
        <f t="shared" si="1"/>
        <v>2.0999999999999996</v>
      </c>
      <c r="N35" s="36"/>
      <c r="O35" s="28"/>
      <c r="P35" s="28"/>
      <c r="Q35" s="28"/>
    </row>
    <row r="36" spans="3:18" x14ac:dyDescent="0.25">
      <c r="C36" s="20" t="s">
        <v>9</v>
      </c>
      <c r="D36" s="19">
        <v>2020</v>
      </c>
      <c r="E36" s="20" t="s">
        <v>11</v>
      </c>
      <c r="G36" s="20" t="s">
        <v>3</v>
      </c>
      <c r="H36" s="42">
        <v>1</v>
      </c>
      <c r="I36" s="33">
        <f>H36/(H36+H37)*I20</f>
        <v>3</v>
      </c>
      <c r="J36" s="26">
        <f>J20</f>
        <v>1.2</v>
      </c>
      <c r="K36" s="50">
        <f t="shared" si="1"/>
        <v>3.5999999999999996</v>
      </c>
      <c r="N36" s="20" t="s">
        <v>3</v>
      </c>
      <c r="O36" s="26">
        <f>I36</f>
        <v>3</v>
      </c>
      <c r="P36" s="26">
        <f t="shared" ref="P36" si="11">J36</f>
        <v>1.2</v>
      </c>
      <c r="Q36" s="26">
        <f t="shared" ref="Q36" si="12">K36</f>
        <v>3.5999999999999996</v>
      </c>
    </row>
    <row r="37" spans="3:18" ht="15.75" thickBot="1" x14ac:dyDescent="0.3">
      <c r="C37" s="8" t="s">
        <v>9</v>
      </c>
      <c r="D37" s="7">
        <v>2020</v>
      </c>
      <c r="E37" s="8" t="s">
        <v>11</v>
      </c>
      <c r="G37" s="36" t="s">
        <v>9</v>
      </c>
      <c r="H37" s="11">
        <v>1</v>
      </c>
      <c r="I37" s="12">
        <f>H37/(H36+H37)*I20</f>
        <v>3</v>
      </c>
      <c r="J37" s="28">
        <f>J20</f>
        <v>1.2</v>
      </c>
      <c r="K37" s="53">
        <f t="shared" si="1"/>
        <v>3.5999999999999996</v>
      </c>
      <c r="N37" s="36"/>
      <c r="O37" s="28"/>
      <c r="P37" s="28"/>
      <c r="Q37" s="28"/>
    </row>
    <row r="38" spans="3:18" x14ac:dyDescent="0.25">
      <c r="C38" s="19" t="s">
        <v>9</v>
      </c>
      <c r="D38" s="19">
        <v>2021</v>
      </c>
      <c r="E38" s="20" t="s">
        <v>10</v>
      </c>
      <c r="G38" s="20" t="s">
        <v>3</v>
      </c>
      <c r="H38" s="42">
        <v>1</v>
      </c>
      <c r="I38" s="33">
        <f>H38/(H38+H39)*I21</f>
        <v>6</v>
      </c>
      <c r="J38" s="26">
        <f>J21</f>
        <v>1.3</v>
      </c>
      <c r="K38" s="50">
        <f t="shared" si="1"/>
        <v>7.8000000000000007</v>
      </c>
      <c r="N38" s="20" t="s">
        <v>3</v>
      </c>
      <c r="O38" s="26">
        <f>I38</f>
        <v>6</v>
      </c>
      <c r="P38" s="26">
        <f t="shared" ref="P38" si="13">J38</f>
        <v>1.3</v>
      </c>
      <c r="Q38" s="26">
        <f t="shared" ref="Q38" si="14">K38</f>
        <v>7.8000000000000007</v>
      </c>
    </row>
    <row r="39" spans="3:18" ht="15.75" thickBot="1" x14ac:dyDescent="0.3">
      <c r="C39" s="7" t="s">
        <v>9</v>
      </c>
      <c r="D39" s="7">
        <v>2021</v>
      </c>
      <c r="E39" s="8" t="s">
        <v>10</v>
      </c>
      <c r="G39" s="36" t="s">
        <v>9</v>
      </c>
      <c r="H39" s="11">
        <v>1</v>
      </c>
      <c r="I39" s="12">
        <f>H39/(H38+H39)*I21</f>
        <v>6</v>
      </c>
      <c r="J39" s="28">
        <f>J21</f>
        <v>1.3</v>
      </c>
      <c r="K39" s="53">
        <f t="shared" si="1"/>
        <v>7.8000000000000007</v>
      </c>
      <c r="N39" s="36"/>
      <c r="O39" s="28"/>
      <c r="P39" s="28"/>
      <c r="Q39" s="28"/>
    </row>
    <row r="40" spans="3:18" x14ac:dyDescent="0.25">
      <c r="C40" s="5" t="s">
        <v>9</v>
      </c>
      <c r="D40" s="5">
        <v>2021</v>
      </c>
      <c r="E40" s="6" t="s">
        <v>11</v>
      </c>
      <c r="G40" s="20" t="s">
        <v>3</v>
      </c>
      <c r="H40" s="9">
        <v>1</v>
      </c>
      <c r="I40" s="10">
        <f>H40/(H40+H41)*I22</f>
        <v>6</v>
      </c>
      <c r="J40" s="27">
        <f>J22</f>
        <v>1.1000000000000001</v>
      </c>
      <c r="K40" s="52">
        <f t="shared" si="1"/>
        <v>6.6000000000000005</v>
      </c>
      <c r="N40" s="20" t="s">
        <v>3</v>
      </c>
      <c r="O40" s="27">
        <f>I40</f>
        <v>6</v>
      </c>
      <c r="P40" s="27">
        <f t="shared" ref="P40" si="15">J40</f>
        <v>1.1000000000000001</v>
      </c>
      <c r="Q40" s="27">
        <f t="shared" ref="Q40" si="16">K40</f>
        <v>6.6000000000000005</v>
      </c>
    </row>
    <row r="41" spans="3:18" ht="15.75" thickBot="1" x14ac:dyDescent="0.3">
      <c r="C41" s="7" t="s">
        <v>9</v>
      </c>
      <c r="D41" s="7">
        <v>2021</v>
      </c>
      <c r="E41" s="8" t="s">
        <v>11</v>
      </c>
      <c r="G41" s="8" t="s">
        <v>9</v>
      </c>
      <c r="H41" s="11">
        <v>1</v>
      </c>
      <c r="I41" s="12">
        <f>H41/(H40+H41)*I22</f>
        <v>6</v>
      </c>
      <c r="J41" s="28">
        <f>J22</f>
        <v>1.1000000000000001</v>
      </c>
      <c r="K41" s="53">
        <f t="shared" si="1"/>
        <v>6.6000000000000005</v>
      </c>
      <c r="N41" s="8"/>
      <c r="O41" s="28"/>
      <c r="P41" s="28"/>
      <c r="Q41" s="28"/>
    </row>
    <row r="42" spans="3:18" ht="15.75" thickBot="1" x14ac:dyDescent="0.3">
      <c r="I42" s="25">
        <f>SUM(I26:I41)</f>
        <v>46</v>
      </c>
      <c r="K42" s="54">
        <f>SUM(K26:K41)</f>
        <v>50.400000000000006</v>
      </c>
      <c r="O42" s="25">
        <f>SUM(O26:O41)</f>
        <v>23</v>
      </c>
      <c r="Q42" s="25">
        <f>SUM(Q26:Q41)</f>
        <v>25.200000000000003</v>
      </c>
    </row>
    <row r="43" spans="3:18" ht="15.75" thickBot="1" x14ac:dyDescent="0.3">
      <c r="L43" s="61">
        <f>K42/I42</f>
        <v>1.0956521739130436</v>
      </c>
      <c r="R43" s="62">
        <f>Q42/O42</f>
        <v>1.0956521739130436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2022-07-04T04:38:57Z</dcterms:created>
  <dcterms:modified xsi:type="dcterms:W3CDTF">2022-07-04T13:59:24Z</dcterms:modified>
</cp:coreProperties>
</file>