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obba\Dropbox\work\z_research\OpenMetaAnalysis\Sepsis - fluid volume and timing\Manuscripts and abstracts\2023 - Mike fluid manuscript\Code\"/>
    </mc:Choice>
  </mc:AlternateContent>
  <xr:revisionPtr revIDLastSave="0" documentId="13_ncr:1_{AD354B2B-E775-42D1-9BF1-6471219C3969}" xr6:coauthVersionLast="47" xr6:coauthVersionMax="47" xr10:uidLastSave="{00000000-0000-0000-0000-000000000000}"/>
  <bookViews>
    <workbookView xWindow="-23700" yWindow="3480" windowWidth="20475" windowHeight="11385" activeTab="1" xr2:uid="{1DD3E89D-2144-4D31-B3D0-EE59517C63B2}"/>
  </bookViews>
  <sheets>
    <sheet name="all trials - sepsis fluids - di" sheetId="1" r:id="rId1"/>
    <sheet name="Clovers - detail" sheetId="2" r:id="rId2"/>
    <sheet name="ProCESS - detail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2" l="1"/>
  <c r="O19" i="2"/>
  <c r="N10" i="2"/>
  <c r="O10" i="2" s="1"/>
  <c r="N13" i="2"/>
  <c r="N14" i="2"/>
  <c r="N12" i="2"/>
  <c r="N3" i="2"/>
  <c r="N5" i="2"/>
  <c r="N4" i="2"/>
  <c r="H13" i="2"/>
  <c r="H14" i="2"/>
  <c r="H15" i="2"/>
  <c r="H16" i="2"/>
  <c r="H17" i="2"/>
  <c r="H18" i="2"/>
  <c r="H12" i="2"/>
  <c r="E13" i="2"/>
  <c r="E14" i="2"/>
  <c r="E15" i="2"/>
  <c r="E16" i="2"/>
  <c r="E17" i="2"/>
  <c r="E18" i="2"/>
  <c r="E12" i="2"/>
  <c r="H4" i="2"/>
  <c r="H5" i="2"/>
  <c r="H6" i="2"/>
  <c r="H7" i="2"/>
  <c r="H8" i="2"/>
  <c r="H9" i="2"/>
  <c r="H3" i="2"/>
  <c r="E4" i="2"/>
  <c r="E5" i="2"/>
  <c r="E6" i="2"/>
  <c r="E7" i="2"/>
  <c r="E8" i="2"/>
  <c r="E9" i="2"/>
  <c r="E3" i="2"/>
  <c r="E10" i="2" s="1"/>
  <c r="H19" i="2" l="1"/>
  <c r="H10" i="2"/>
  <c r="I10" i="2" s="1"/>
  <c r="J10" i="2" s="1"/>
  <c r="E19" i="2"/>
  <c r="I19" i="2" s="1"/>
  <c r="J19" i="2" s="1"/>
</calcChain>
</file>

<file path=xl/sharedStrings.xml><?xml version="1.0" encoding="utf-8"?>
<sst xmlns="http://schemas.openxmlformats.org/spreadsheetml/2006/main" count="70" uniqueCount="49">
  <si>
    <t>Study</t>
  </si>
  <si>
    <t>Year</t>
  </si>
  <si>
    <t>PMID</t>
  </si>
  <si>
    <t>Registration</t>
  </si>
  <si>
    <t>Notes</t>
  </si>
  <si>
    <t>CLOVERS</t>
  </si>
  <si>
    <t>NCT03434028</t>
  </si>
  <si>
    <t>REFRESH</t>
  </si>
  <si>
    <t>ACTRN12616000006448</t>
  </si>
  <si>
    <t>ProCESS</t>
  </si>
  <si>
    <t>NCT00510835</t>
  </si>
  <si>
    <t>experimental events</t>
  </si>
  <si>
    <t>experimental total</t>
  </si>
  <si>
    <t>control events</t>
  </si>
  <si>
    <t>control total</t>
  </si>
  <si>
    <t>Name Restrictive</t>
  </si>
  <si>
    <t>Name Liberal</t>
  </si>
  <si>
    <t>Liberal fluids</t>
  </si>
  <si>
    <t>Usual</t>
  </si>
  <si>
    <t>Restricted</t>
  </si>
  <si>
    <t>Kg Restrictive</t>
  </si>
  <si>
    <t>Kg liberal</t>
  </si>
  <si>
    <t>Assume 75 kg</t>
  </si>
  <si>
    <t>Restrictive</t>
  </si>
  <si>
    <t>Pre-random</t>
  </si>
  <si>
    <t>Hours 0 to 6</t>
  </si>
  <si>
    <t>saline</t>
  </si>
  <si>
    <t>ringers</t>
  </si>
  <si>
    <t>plasmalyte</t>
  </si>
  <si>
    <t>albumin</t>
  </si>
  <si>
    <t>meds</t>
  </si>
  <si>
    <t>blood</t>
  </si>
  <si>
    <t>other</t>
  </si>
  <si>
    <t>volume</t>
  </si>
  <si>
    <t>N</t>
  </si>
  <si>
    <t>total</t>
  </si>
  <si>
    <t>Liberal</t>
  </si>
  <si>
    <t>pre-random to 6 hours</t>
  </si>
  <si>
    <t>total per kg</t>
  </si>
  <si>
    <t>Table S4</t>
  </si>
  <si>
    <t>Table S5</t>
  </si>
  <si>
    <t>Usual care</t>
  </si>
  <si>
    <t>Protocol-based standard</t>
  </si>
  <si>
    <t>Not needed</t>
  </si>
  <si>
    <t>Design</t>
  </si>
  <si>
    <t>Restrictive vs liberal</t>
  </si>
  <si>
    <t>Other design</t>
  </si>
  <si>
    <t>Restrictive fluids</t>
  </si>
  <si>
    <t>pre-random to 24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</si>
</sst>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33" borderId="0" xfId="0" applyFill="1"/>
    <xf numFmtId="49" fontId="0" fillId="33" borderId="0" xfId="0" applyNumberFormat="1" applyFill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/>
    </xf>
    <xf numFmtId="49" fontId="16" fillId="33" borderId="0" xfId="0" applyNumberFormat="1" applyFont="1" applyFill="1" applyAlignment="1">
      <alignment horizontal="left" vertical="top" wrapText="1"/>
    </xf>
    <xf numFmtId="0" fontId="16" fillId="0" borderId="0" xfId="0" applyFont="1"/>
    <xf numFmtId="0" fontId="18" fillId="0" borderId="0" xfId="0" applyFont="1"/>
    <xf numFmtId="0" fontId="18" fillId="33" borderId="0" xfId="0" applyFont="1" applyFill="1"/>
    <xf numFmtId="0" fontId="16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49" fontId="0" fillId="34" borderId="0" xfId="0" applyNumberFormat="1" applyFill="1" applyAlignment="1">
      <alignment horizontal="left" vertical="top"/>
    </xf>
    <xf numFmtId="49" fontId="0" fillId="34" borderId="0" xfId="0" applyNumberFormat="1" applyFill="1" applyAlignment="1">
      <alignment horizontal="left" vertical="top" wrapText="1"/>
    </xf>
    <xf numFmtId="0" fontId="0" fillId="33" borderId="0" xfId="0" applyFill="1" applyAlignment="1">
      <alignment horizontal="center"/>
    </xf>
    <xf numFmtId="49" fontId="0" fillId="33" borderId="0" xfId="0" applyNumberFormat="1" applyFill="1" applyAlignment="1">
      <alignment horizontal="center" vertical="top" wrapText="1"/>
    </xf>
    <xf numFmtId="49" fontId="0" fillId="33" borderId="0" xfId="0" applyNumberFormat="1" applyFill="1" applyAlignment="1">
      <alignment wrapText="1"/>
    </xf>
    <xf numFmtId="49" fontId="18" fillId="33" borderId="0" xfId="0" applyNumberFormat="1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12</xdr:col>
      <xdr:colOff>53340</xdr:colOff>
      <xdr:row>20</xdr:row>
      <xdr:rowOff>90149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28DBF1-5343-A385-6E38-5D8CF7156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1"/>
          <a:ext cx="6758940" cy="37096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57B9D-92FE-40D8-BD27-FD33AAF73826}">
  <dimension ref="A1:P4"/>
  <sheetViews>
    <sheetView workbookViewId="0">
      <selection activeCell="K2" sqref="K2"/>
    </sheetView>
  </sheetViews>
  <sheetFormatPr defaultRowHeight="15" x14ac:dyDescent="0.25"/>
  <cols>
    <col min="4" max="4" width="10.85546875" customWidth="1"/>
    <col min="5" max="5" width="12.28515625" customWidth="1"/>
    <col min="6" max="6" width="13.140625" customWidth="1"/>
    <col min="10" max="10" width="11" bestFit="1" customWidth="1"/>
    <col min="12" max="12" width="14.140625" customWidth="1"/>
    <col min="13" max="13" width="13.42578125" customWidth="1"/>
    <col min="14" max="14" width="7.85546875" customWidth="1"/>
    <col min="15" max="15" width="9.7109375" customWidth="1"/>
  </cols>
  <sheetData>
    <row r="1" spans="1:16" s="3" customFormat="1" ht="27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11</v>
      </c>
      <c r="F1" s="5" t="s">
        <v>12</v>
      </c>
      <c r="G1" s="5" t="s">
        <v>13</v>
      </c>
      <c r="H1" s="5" t="s">
        <v>14</v>
      </c>
      <c r="I1" s="2" t="s">
        <v>44</v>
      </c>
      <c r="J1" s="2" t="s">
        <v>17</v>
      </c>
      <c r="K1" s="2" t="s">
        <v>47</v>
      </c>
      <c r="L1" s="2" t="s">
        <v>16</v>
      </c>
      <c r="M1" s="2" t="s">
        <v>15</v>
      </c>
      <c r="N1" s="2" t="s">
        <v>21</v>
      </c>
      <c r="O1" s="2" t="s">
        <v>20</v>
      </c>
      <c r="P1" s="2" t="s">
        <v>4</v>
      </c>
    </row>
    <row r="2" spans="1:16" ht="25.5" customHeight="1" x14ac:dyDescent="0.25">
      <c r="A2" s="9" t="s">
        <v>5</v>
      </c>
      <c r="B2" s="4">
        <v>2023</v>
      </c>
      <c r="C2" s="4">
        <v>36688507</v>
      </c>
      <c r="D2" s="4" t="s">
        <v>6</v>
      </c>
      <c r="E2" s="9">
        <v>116</v>
      </c>
      <c r="F2" s="9">
        <v>781</v>
      </c>
      <c r="G2" s="9">
        <v>109</v>
      </c>
      <c r="H2" s="4">
        <v>782</v>
      </c>
      <c r="I2" s="4" t="s">
        <v>45</v>
      </c>
      <c r="J2" s="10">
        <v>50</v>
      </c>
      <c r="K2" s="10">
        <v>30</v>
      </c>
      <c r="L2" s="12" t="s">
        <v>36</v>
      </c>
      <c r="M2" s="12" t="s">
        <v>23</v>
      </c>
      <c r="N2" s="4">
        <v>75</v>
      </c>
      <c r="O2" s="4">
        <v>75</v>
      </c>
      <c r="P2" s="4" t="s">
        <v>22</v>
      </c>
    </row>
    <row r="3" spans="1:16" ht="30" customHeight="1" x14ac:dyDescent="0.25">
      <c r="A3" s="9" t="s">
        <v>7</v>
      </c>
      <c r="B3" s="4">
        <v>2018</v>
      </c>
      <c r="C3" s="4">
        <v>30382308</v>
      </c>
      <c r="D3" s="4" t="s">
        <v>8</v>
      </c>
      <c r="E3" s="9">
        <v>3</v>
      </c>
      <c r="F3" s="9">
        <v>49</v>
      </c>
      <c r="G3" s="9">
        <v>4</v>
      </c>
      <c r="H3" s="9">
        <v>50</v>
      </c>
      <c r="I3" s="4" t="s">
        <v>45</v>
      </c>
      <c r="J3" s="4">
        <v>43</v>
      </c>
      <c r="K3" s="4">
        <v>30</v>
      </c>
      <c r="L3" s="12" t="s">
        <v>18</v>
      </c>
      <c r="M3" s="12" t="s">
        <v>19</v>
      </c>
      <c r="N3" s="4" t="s">
        <v>43</v>
      </c>
      <c r="O3" s="4" t="s">
        <v>43</v>
      </c>
      <c r="P3" s="4"/>
    </row>
    <row r="4" spans="1:16" ht="45" x14ac:dyDescent="0.25">
      <c r="A4" s="9" t="s">
        <v>9</v>
      </c>
      <c r="B4" s="4">
        <v>2014</v>
      </c>
      <c r="C4" s="4">
        <v>2014</v>
      </c>
      <c r="D4" s="4" t="s">
        <v>10</v>
      </c>
      <c r="E4" s="9">
        <v>81</v>
      </c>
      <c r="F4" s="9">
        <v>446</v>
      </c>
      <c r="G4" s="9">
        <v>86</v>
      </c>
      <c r="H4" s="9">
        <v>456</v>
      </c>
      <c r="I4" s="4" t="s">
        <v>46</v>
      </c>
      <c r="J4" s="11">
        <v>72</v>
      </c>
      <c r="K4" s="11">
        <v>59</v>
      </c>
      <c r="L4" s="13" t="s">
        <v>42</v>
      </c>
      <c r="M4" s="12" t="s">
        <v>41</v>
      </c>
      <c r="N4" s="4">
        <v>76.2</v>
      </c>
      <c r="O4" s="4">
        <v>74.400000000000006</v>
      </c>
      <c r="P4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6EC73-315F-47D8-A518-B9E22CBB7F5A}">
  <dimension ref="A1:P19"/>
  <sheetViews>
    <sheetView tabSelected="1" workbookViewId="0">
      <selection activeCell="Q11" sqref="Q11"/>
    </sheetView>
  </sheetViews>
  <sheetFormatPr defaultRowHeight="15" x14ac:dyDescent="0.25"/>
  <cols>
    <col min="3" max="3" width="11.42578125" customWidth="1"/>
    <col min="4" max="5" width="14" customWidth="1"/>
    <col min="10" max="11" width="12.7109375" customWidth="1"/>
    <col min="13" max="13" width="11" customWidth="1"/>
    <col min="15" max="15" width="11.7109375" customWidth="1"/>
  </cols>
  <sheetData>
    <row r="1" spans="1:16" ht="15" customHeight="1" x14ac:dyDescent="0.25">
      <c r="A1" s="1"/>
      <c r="B1" s="1"/>
      <c r="C1" s="14" t="s">
        <v>24</v>
      </c>
      <c r="D1" s="14"/>
      <c r="E1" s="14"/>
      <c r="F1" s="14" t="s">
        <v>25</v>
      </c>
      <c r="G1" s="14"/>
      <c r="H1" s="14"/>
      <c r="I1" s="15" t="s">
        <v>37</v>
      </c>
      <c r="J1" s="15"/>
      <c r="L1" s="15" t="s">
        <v>48</v>
      </c>
      <c r="M1" s="15"/>
      <c r="N1" s="15"/>
      <c r="O1" s="15"/>
    </row>
    <row r="2" spans="1:16" ht="30.75" customHeight="1" x14ac:dyDescent="0.25">
      <c r="A2" s="1"/>
      <c r="B2" s="1"/>
      <c r="C2" s="1" t="s">
        <v>33</v>
      </c>
      <c r="D2" s="1" t="s">
        <v>34</v>
      </c>
      <c r="E2" s="1" t="s">
        <v>35</v>
      </c>
      <c r="F2" s="1" t="s">
        <v>33</v>
      </c>
      <c r="G2" s="1" t="s">
        <v>34</v>
      </c>
      <c r="H2" s="1" t="s">
        <v>35</v>
      </c>
      <c r="I2" s="16" t="s">
        <v>35</v>
      </c>
      <c r="J2" s="17" t="s">
        <v>38</v>
      </c>
      <c r="L2" s="16" t="s">
        <v>33</v>
      </c>
      <c r="M2" s="16" t="s">
        <v>34</v>
      </c>
      <c r="N2" s="16" t="s">
        <v>35</v>
      </c>
      <c r="O2" s="16" t="s">
        <v>38</v>
      </c>
    </row>
    <row r="3" spans="1:16" x14ac:dyDescent="0.25">
      <c r="A3" s="8" t="s">
        <v>23</v>
      </c>
      <c r="B3" t="s">
        <v>26</v>
      </c>
      <c r="C3">
        <v>1547</v>
      </c>
      <c r="D3">
        <v>449</v>
      </c>
      <c r="E3">
        <f>C3*D3</f>
        <v>694603</v>
      </c>
      <c r="F3">
        <v>696</v>
      </c>
      <c r="G3">
        <v>182</v>
      </c>
      <c r="H3">
        <f>F3*G3</f>
        <v>126672</v>
      </c>
      <c r="L3">
        <v>1786</v>
      </c>
      <c r="M3">
        <v>512</v>
      </c>
      <c r="N3">
        <f>L3*M3</f>
        <v>914432</v>
      </c>
    </row>
    <row r="4" spans="1:16" x14ac:dyDescent="0.25">
      <c r="A4" s="1" t="s">
        <v>39</v>
      </c>
      <c r="B4" t="s">
        <v>27</v>
      </c>
      <c r="C4">
        <v>1535</v>
      </c>
      <c r="D4">
        <v>412</v>
      </c>
      <c r="E4">
        <f t="shared" ref="E4:E9" si="0">C4*D4</f>
        <v>632420</v>
      </c>
      <c r="F4">
        <v>905</v>
      </c>
      <c r="G4">
        <v>235</v>
      </c>
      <c r="H4">
        <f t="shared" ref="H4:H9" si="1">F4*G4</f>
        <v>212675</v>
      </c>
      <c r="L4">
        <v>2111</v>
      </c>
      <c r="M4">
        <v>502</v>
      </c>
      <c r="N4">
        <f>L4*M4</f>
        <v>1059722</v>
      </c>
    </row>
    <row r="5" spans="1:16" x14ac:dyDescent="0.25">
      <c r="A5" s="1"/>
      <c r="B5" t="s">
        <v>28</v>
      </c>
      <c r="C5">
        <v>1390</v>
      </c>
      <c r="D5">
        <v>30</v>
      </c>
      <c r="E5">
        <f t="shared" si="0"/>
        <v>41700</v>
      </c>
      <c r="F5">
        <v>807</v>
      </c>
      <c r="G5">
        <v>34</v>
      </c>
      <c r="H5">
        <f t="shared" si="1"/>
        <v>27438</v>
      </c>
      <c r="L5">
        <v>1504</v>
      </c>
      <c r="M5">
        <v>76</v>
      </c>
      <c r="N5">
        <f>L5*M5</f>
        <v>114304</v>
      </c>
    </row>
    <row r="6" spans="1:16" x14ac:dyDescent="0.25">
      <c r="A6" s="1"/>
      <c r="B6" t="s">
        <v>29</v>
      </c>
      <c r="C6">
        <v>263</v>
      </c>
      <c r="D6">
        <v>7</v>
      </c>
      <c r="E6">
        <f t="shared" si="0"/>
        <v>1841</v>
      </c>
      <c r="F6">
        <v>363</v>
      </c>
      <c r="G6">
        <v>6</v>
      </c>
      <c r="H6">
        <f t="shared" si="1"/>
        <v>2178</v>
      </c>
    </row>
    <row r="7" spans="1:16" x14ac:dyDescent="0.25">
      <c r="A7" s="1"/>
      <c r="B7" t="s">
        <v>30</v>
      </c>
      <c r="C7">
        <v>265</v>
      </c>
      <c r="D7">
        <v>631</v>
      </c>
      <c r="E7">
        <f t="shared" si="0"/>
        <v>167215</v>
      </c>
      <c r="F7">
        <v>291</v>
      </c>
      <c r="G7">
        <v>573</v>
      </c>
      <c r="H7">
        <f t="shared" si="1"/>
        <v>166743</v>
      </c>
    </row>
    <row r="8" spans="1:16" x14ac:dyDescent="0.25">
      <c r="A8" s="1"/>
      <c r="B8" t="s">
        <v>31</v>
      </c>
      <c r="C8">
        <v>406</v>
      </c>
      <c r="D8">
        <v>5</v>
      </c>
      <c r="E8">
        <f t="shared" si="0"/>
        <v>2030</v>
      </c>
      <c r="F8">
        <v>437</v>
      </c>
      <c r="G8">
        <v>26</v>
      </c>
      <c r="H8">
        <f t="shared" si="1"/>
        <v>11362</v>
      </c>
    </row>
    <row r="9" spans="1:16" x14ac:dyDescent="0.25">
      <c r="A9" s="1"/>
      <c r="B9" t="s">
        <v>32</v>
      </c>
      <c r="C9">
        <v>269</v>
      </c>
      <c r="D9">
        <v>30</v>
      </c>
      <c r="E9">
        <f t="shared" si="0"/>
        <v>8070</v>
      </c>
      <c r="F9">
        <v>265</v>
      </c>
      <c r="G9">
        <v>45</v>
      </c>
      <c r="H9">
        <f t="shared" si="1"/>
        <v>11925</v>
      </c>
    </row>
    <row r="10" spans="1:16" x14ac:dyDescent="0.25">
      <c r="A10" s="1"/>
      <c r="B10" s="6" t="s">
        <v>35</v>
      </c>
      <c r="D10">
        <v>782</v>
      </c>
      <c r="E10">
        <f>ROUND(SUM(E3:E5)/D10,1)</f>
        <v>1750.3</v>
      </c>
      <c r="G10">
        <v>782</v>
      </c>
      <c r="H10">
        <f>ROUND(SUM(H3:H5)/G10,1)</f>
        <v>469</v>
      </c>
      <c r="I10">
        <f>E10+H10</f>
        <v>2219.3000000000002</v>
      </c>
      <c r="J10" s="7">
        <f>ROUND(I10/75,1)</f>
        <v>29.6</v>
      </c>
      <c r="K10" s="7"/>
      <c r="M10">
        <v>782</v>
      </c>
      <c r="N10">
        <f>SUM(N3:N5)/M10</f>
        <v>2670.6624040920715</v>
      </c>
      <c r="O10" s="7">
        <f>ROUND(N10/75,1)</f>
        <v>35.6</v>
      </c>
    </row>
    <row r="11" spans="1:16" x14ac:dyDescent="0.25">
      <c r="A11" s="6"/>
      <c r="B11" s="6"/>
      <c r="J11" s="7"/>
      <c r="K11" s="7"/>
    </row>
    <row r="12" spans="1:16" x14ac:dyDescent="0.25">
      <c r="A12" s="8" t="s">
        <v>36</v>
      </c>
      <c r="B12" t="s">
        <v>26</v>
      </c>
      <c r="C12">
        <v>1558</v>
      </c>
      <c r="D12">
        <v>450</v>
      </c>
      <c r="E12">
        <f>C12*D12</f>
        <v>701100</v>
      </c>
      <c r="F12">
        <v>1582</v>
      </c>
      <c r="G12">
        <v>450</v>
      </c>
      <c r="H12">
        <f>F12*G12</f>
        <v>711900</v>
      </c>
      <c r="L12">
        <v>2437</v>
      </c>
      <c r="M12">
        <v>551</v>
      </c>
      <c r="N12">
        <f>L12*M12</f>
        <v>1342787</v>
      </c>
    </row>
    <row r="13" spans="1:16" x14ac:dyDescent="0.25">
      <c r="A13" s="1" t="s">
        <v>40</v>
      </c>
      <c r="B13" t="s">
        <v>27</v>
      </c>
      <c r="C13">
        <v>1515</v>
      </c>
      <c r="D13">
        <v>407</v>
      </c>
      <c r="E13">
        <f t="shared" ref="E13:E18" si="2">C13*D13</f>
        <v>616605</v>
      </c>
      <c r="F13">
        <v>1977</v>
      </c>
      <c r="G13">
        <v>407</v>
      </c>
      <c r="H13">
        <f t="shared" ref="H13:H18" si="3">F13*G13</f>
        <v>804639</v>
      </c>
      <c r="L13">
        <v>3253</v>
      </c>
      <c r="M13">
        <v>618</v>
      </c>
      <c r="N13">
        <f t="shared" ref="N13:N14" si="4">L13*M13</f>
        <v>2010354</v>
      </c>
    </row>
    <row r="14" spans="1:16" x14ac:dyDescent="0.25">
      <c r="A14" s="1"/>
      <c r="B14" t="s">
        <v>28</v>
      </c>
      <c r="C14">
        <v>1098</v>
      </c>
      <c r="D14">
        <v>28</v>
      </c>
      <c r="E14">
        <f t="shared" si="2"/>
        <v>30744</v>
      </c>
      <c r="F14">
        <v>1684</v>
      </c>
      <c r="G14">
        <v>28</v>
      </c>
      <c r="H14">
        <f t="shared" si="3"/>
        <v>47152</v>
      </c>
      <c r="L14">
        <v>2006</v>
      </c>
      <c r="M14">
        <v>101</v>
      </c>
      <c r="N14">
        <f t="shared" si="4"/>
        <v>202606</v>
      </c>
      <c r="O14" s="7"/>
    </row>
    <row r="15" spans="1:16" x14ac:dyDescent="0.25">
      <c r="A15" s="1"/>
      <c r="B15" t="s">
        <v>29</v>
      </c>
      <c r="C15">
        <v>250</v>
      </c>
      <c r="D15">
        <v>7</v>
      </c>
      <c r="E15">
        <f t="shared" si="2"/>
        <v>1750</v>
      </c>
      <c r="F15">
        <v>467</v>
      </c>
      <c r="G15">
        <v>7</v>
      </c>
      <c r="H15">
        <f t="shared" si="3"/>
        <v>3269</v>
      </c>
      <c r="P15" s="7"/>
    </row>
    <row r="16" spans="1:16" x14ac:dyDescent="0.25">
      <c r="A16" s="1"/>
      <c r="B16" t="s">
        <v>30</v>
      </c>
      <c r="C16">
        <v>275</v>
      </c>
      <c r="D16">
        <v>619</v>
      </c>
      <c r="E16">
        <f t="shared" si="2"/>
        <v>170225</v>
      </c>
      <c r="F16">
        <v>322</v>
      </c>
      <c r="G16">
        <v>619</v>
      </c>
      <c r="H16">
        <f t="shared" si="3"/>
        <v>199318</v>
      </c>
    </row>
    <row r="17" spans="1:15" x14ac:dyDescent="0.25">
      <c r="A17" s="1"/>
      <c r="B17" t="s">
        <v>31</v>
      </c>
      <c r="C17">
        <v>377</v>
      </c>
      <c r="D17">
        <v>10</v>
      </c>
      <c r="E17">
        <f t="shared" si="2"/>
        <v>3770</v>
      </c>
      <c r="F17">
        <v>552</v>
      </c>
      <c r="G17">
        <v>10</v>
      </c>
      <c r="H17">
        <f t="shared" si="3"/>
        <v>5520</v>
      </c>
    </row>
    <row r="18" spans="1:15" x14ac:dyDescent="0.25">
      <c r="A18" s="1"/>
      <c r="B18" t="s">
        <v>32</v>
      </c>
      <c r="C18">
        <v>174</v>
      </c>
      <c r="D18">
        <v>33</v>
      </c>
      <c r="E18">
        <f t="shared" si="2"/>
        <v>5742</v>
      </c>
      <c r="F18">
        <v>233</v>
      </c>
      <c r="G18">
        <v>33</v>
      </c>
      <c r="H18">
        <f t="shared" si="3"/>
        <v>7689</v>
      </c>
    </row>
    <row r="19" spans="1:15" x14ac:dyDescent="0.25">
      <c r="A19" s="1"/>
      <c r="B19" s="6" t="s">
        <v>35</v>
      </c>
      <c r="D19">
        <v>781</v>
      </c>
      <c r="E19">
        <f>ROUND(SUM(E12:E14)/D19,1)</f>
        <v>1726.6</v>
      </c>
      <c r="G19">
        <v>781</v>
      </c>
      <c r="H19">
        <f>ROUND(SUM(H12:H14)/G19,1)</f>
        <v>2002.2</v>
      </c>
      <c r="I19">
        <f>E19+H19</f>
        <v>3728.8</v>
      </c>
      <c r="J19" s="7">
        <f>ROUND(I19/75,1)</f>
        <v>49.7</v>
      </c>
      <c r="K19" s="7"/>
      <c r="M19">
        <v>781</v>
      </c>
      <c r="N19">
        <f>SUM(N12:N14)/M19</f>
        <v>4552.8130601792573</v>
      </c>
      <c r="O19" s="7">
        <f>ROUND(N19/75,1)</f>
        <v>60.7</v>
      </c>
    </row>
  </sheetData>
  <mergeCells count="4">
    <mergeCell ref="C1:E1"/>
    <mergeCell ref="F1:H1"/>
    <mergeCell ref="I1:J1"/>
    <mergeCell ref="L1:O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1EC10-3A49-406B-9381-D9F484ABF6F1}">
  <dimension ref="A1"/>
  <sheetViews>
    <sheetView workbookViewId="0">
      <selection activeCell="N19" sqref="N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trials - sepsis fluids - di</vt:lpstr>
      <vt:lpstr>Clovers - detail</vt:lpstr>
      <vt:lpstr>ProCESS -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Bob Badgett</cp:lastModifiedBy>
  <dcterms:created xsi:type="dcterms:W3CDTF">2024-12-13T14:59:45Z</dcterms:created>
  <dcterms:modified xsi:type="dcterms:W3CDTF">2024-12-15T07:28:46Z</dcterms:modified>
</cp:coreProperties>
</file>