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heckCompatibility="1" autoCompressPictures="0"/>
  <bookViews>
    <workbookView xWindow="0" yWindow="0" windowWidth="29940" windowHeight="16500" tabRatio="500" activeTab="1"/>
  </bookViews>
  <sheets>
    <sheet name="Sheet1" sheetId="1" r:id="rId1"/>
    <sheet name="Sheet2" sheetId="2" r:id="rId2"/>
  </sheets>
  <definedNames>
    <definedName name="_xlnm.Print_Area" localSheetId="1">Sheet2!$A$4:$N$85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2" l="1"/>
  <c r="I28" i="2"/>
  <c r="I29" i="2"/>
  <c r="I32" i="2"/>
  <c r="I73" i="2"/>
  <c r="I54" i="2"/>
  <c r="I55" i="2"/>
  <c r="I56" i="2"/>
  <c r="I59" i="2"/>
  <c r="I60" i="2"/>
  <c r="I61" i="2"/>
  <c r="I64" i="2"/>
  <c r="I69" i="2"/>
  <c r="I71" i="2"/>
  <c r="I81" i="2"/>
  <c r="I36" i="2"/>
  <c r="I37" i="2"/>
  <c r="I38" i="2"/>
  <c r="I42" i="2"/>
  <c r="I43" i="2"/>
  <c r="I49" i="2"/>
  <c r="I83" i="2"/>
  <c r="I49" i="1"/>
  <c r="I34" i="1"/>
  <c r="I64" i="1"/>
  <c r="I81" i="1"/>
  <c r="I75" i="1"/>
  <c r="D49" i="1"/>
  <c r="D31" i="1"/>
  <c r="I74" i="1"/>
  <c r="I78" i="1"/>
  <c r="D73" i="1"/>
  <c r="J81" i="1"/>
  <c r="K81" i="1"/>
  <c r="E73" i="1"/>
  <c r="D22" i="1"/>
</calcChain>
</file>

<file path=xl/sharedStrings.xml><?xml version="1.0" encoding="utf-8"?>
<sst xmlns="http://schemas.openxmlformats.org/spreadsheetml/2006/main" count="324" uniqueCount="178">
  <si>
    <t>TITA -Tangible Interaction Table for Archeology</t>
  </si>
  <si>
    <t>expenses (2015)</t>
  </si>
  <si>
    <t>Purchased Already</t>
  </si>
  <si>
    <t>To Be Purchased</t>
  </si>
  <si>
    <t>Infrared LED Light Bar Kit (850 nm)(2 bars)</t>
  </si>
  <si>
    <t>items</t>
  </si>
  <si>
    <t>vendor</t>
  </si>
  <si>
    <t>price</t>
  </si>
  <si>
    <t>notes</t>
  </si>
  <si>
    <t>Environmental Lights.com</t>
  </si>
  <si>
    <t>notes:</t>
  </si>
  <si>
    <t>DIGG Lab and VIS Group / Duke University</t>
  </si>
  <si>
    <t>Peau Productions</t>
  </si>
  <si>
    <t>Home Depot</t>
  </si>
  <si>
    <t>(pre-sales tax)</t>
  </si>
  <si>
    <t>Misc Hardware and Supplies</t>
  </si>
  <si>
    <t>Acrylic and Misc Supplies</t>
  </si>
  <si>
    <t>Lowes</t>
  </si>
  <si>
    <t>(only use two bars for this prototype, plan to use other 2 for future table)</t>
  </si>
  <si>
    <t>850 nm OEM filter for IR camera</t>
  </si>
  <si>
    <t>subtotal</t>
  </si>
  <si>
    <t>Front Surface Mirror (12" x 16")(x2)</t>
  </si>
  <si>
    <t>PS3 Eye Camera</t>
  </si>
  <si>
    <t>(to be hacked for cheap IR camera)</t>
  </si>
  <si>
    <t>(purchased two mirrors, one for each table)</t>
  </si>
  <si>
    <t>reddotusa</t>
  </si>
  <si>
    <t>Polymer Clay</t>
  </si>
  <si>
    <t>850 nm M12 filter for IR camera</t>
  </si>
  <si>
    <t>(works w/ PS3 OEM lens)</t>
  </si>
  <si>
    <t>(works w/ PS3 PP M12 lens)</t>
  </si>
  <si>
    <t>(utilize 2 unused bars from development table)</t>
  </si>
  <si>
    <t>40" IR Bar Connecting Cables / M12 lens pack</t>
  </si>
  <si>
    <t>(1/4" wd panel board, 1/4" clear acrylic, zinc threaded rods, misc bolts and nuts</t>
  </si>
  <si>
    <t>ABS filament for Makerbot</t>
  </si>
  <si>
    <t>no cost</t>
  </si>
  <si>
    <t>(to print camera casing)(ISIS supply)</t>
  </si>
  <si>
    <r>
      <t xml:space="preserve"> </t>
    </r>
    <r>
      <rPr>
        <vertAlign val="superscript"/>
        <sz val="12"/>
        <color theme="1"/>
        <rFont val="Arial"/>
      </rPr>
      <t>1</t>
    </r>
    <r>
      <rPr>
        <sz val="12"/>
        <color theme="1"/>
        <rFont val="Calibri"/>
        <family val="2"/>
        <scheme val="minor"/>
      </rPr>
      <t xml:space="preserve"> mylar preferable for light diffusion on IR light bars, no need for mfr diffuser, which isn't that good</t>
    </r>
  </si>
  <si>
    <r>
      <t>Infrared LED Light Bar Kit (850 nm)(4 bars) (+dimmer and 4 diffusers</t>
    </r>
    <r>
      <rPr>
        <vertAlign val="superscript"/>
        <sz val="12"/>
        <color theme="1"/>
        <rFont val="Arial"/>
      </rPr>
      <t>1</t>
    </r>
    <r>
      <rPr>
        <sz val="12"/>
        <color theme="1"/>
        <rFont val="Calibri"/>
        <family val="2"/>
        <scheme val="minor"/>
      </rPr>
      <t>)</t>
    </r>
  </si>
  <si>
    <t>(need to determine fabrication technology)</t>
  </si>
  <si>
    <t>lasercutting or CNC milling for larger table</t>
  </si>
  <si>
    <t>Acrylite Shop</t>
  </si>
  <si>
    <t>(material that Microsoft used in the original Microsoft Surface (2008))</t>
  </si>
  <si>
    <t>TBD</t>
  </si>
  <si>
    <t>Acrylite Optical rear projection Grey 7D006 - high quality rear projection surface, 22 3/4" x 16 3/4", polished edges</t>
  </si>
  <si>
    <t>(can reuse in full scale table)</t>
  </si>
  <si>
    <t>Fabrication Materials (lumber and hardware)</t>
  </si>
  <si>
    <t>resin for 3d models - Form One</t>
  </si>
  <si>
    <t>thin acrylic sheet for model base</t>
  </si>
  <si>
    <t>Portable DLP projector (Optoma W304M WXGA 3100 Lumen Full 3D Portable DLP Projector with HDMI)</t>
  </si>
  <si>
    <t>to be reimbursed to Todd Berreth</t>
  </si>
  <si>
    <t>tb80, unique ID 0511283</t>
  </si>
  <si>
    <t>total</t>
  </si>
  <si>
    <t>28" diagonal</t>
  </si>
  <si>
    <t>development prototype I (18x24)(lasercut and 3d printed)(Jan/Feb/March)</t>
  </si>
  <si>
    <t>(not a short throw projector, folding projection via first surface mirror)</t>
  </si>
  <si>
    <t>Adorama</t>
  </si>
  <si>
    <t>outputs to two displays</t>
  </si>
  <si>
    <t>New Egg</t>
  </si>
  <si>
    <t>(strong graphics mini-pc)</t>
  </si>
  <si>
    <t>Zotac Z-Box - EN760 w/ 8gb ram, Intel i-5-4200U, 128GB SSD, dedicated graphics card Nvidia GTX 860M (mini PC)</t>
  </si>
  <si>
    <t>to be reimbursed to AAHVS - p-card, Marion Monson</t>
  </si>
  <si>
    <t>final prototype - version 2</t>
  </si>
  <si>
    <t>Acrylite Optical rear projection Grey 7D006 - high quality rear projection surface, 28 1/2" x 18 1/2"</t>
  </si>
  <si>
    <t>850 nm M12 filter for IR camera / M12 Lens Pack and mount</t>
  </si>
  <si>
    <t>Environmental Lights</t>
  </si>
  <si>
    <t>Infrared LED Lights 5050 LED strips (4')+12V pwer supply and 3 connectors (850 nm)</t>
  </si>
  <si>
    <t>Mini PC - Gigabyte Intel i7-4710HQ SO-DIMM NVIDIA GeForce GTX 760 Mini Barebone Components Other GB-BXi7G3-760</t>
  </si>
  <si>
    <t>Amazon.com</t>
  </si>
  <si>
    <t>SAMSUNG 850 EVO mSATA 120GB  /  Crucial 8GB Kit (4GBx2) DDR3L</t>
  </si>
  <si>
    <t>SparkFun</t>
  </si>
  <si>
    <t>2 x Raspberry Pi 2 revB+ &amp; cases</t>
  </si>
  <si>
    <t>DDI Grant</t>
  </si>
  <si>
    <t>March Purchases</t>
  </si>
  <si>
    <t>October Purchases</t>
  </si>
  <si>
    <t>Left on Grant</t>
  </si>
  <si>
    <t>TITA - OIT DDI Grant</t>
  </si>
  <si>
    <t>Purchased on P-Card (October)</t>
  </si>
  <si>
    <t>Personal Purchases on my credit card (October)</t>
  </si>
  <si>
    <t>Rear Projection Film 24x30"</t>
  </si>
  <si>
    <t>LED Strip Lights and misc cables for tray/signage</t>
  </si>
  <si>
    <t>Acrylic for final table, side trays and signage</t>
  </si>
  <si>
    <t>Amazon</t>
  </si>
  <si>
    <t>Personal Purchases on my credit card (Late October-November)</t>
  </si>
  <si>
    <t>Black Paper</t>
  </si>
  <si>
    <t>Paint Supplies/Glue for Table Finish</t>
  </si>
  <si>
    <t>Staples</t>
  </si>
  <si>
    <t>Acrylic</t>
  </si>
  <si>
    <t>Suppies for Table Finish</t>
  </si>
  <si>
    <t>November Purchases</t>
  </si>
  <si>
    <t>&lt;- left on grant</t>
  </si>
  <si>
    <t xml:space="preserve">or </t>
  </si>
  <si>
    <t>equipment</t>
  </si>
  <si>
    <t>lumber</t>
  </si>
  <si>
    <t>Zotac Z-Box - EN760 w/ 8gb ram, 128GB SSD (i5 2-core mini-gaming pc, 2 display outputs)</t>
  </si>
  <si>
    <t xml:space="preserve">Gigabyte Brix GB-BXi7G3-760  w/ 8gb ram, 128GB SSD (i7 4-core mini-gaming pc, 3 display outputs) </t>
  </si>
  <si>
    <t>or</t>
  </si>
  <si>
    <t>sub-total</t>
  </si>
  <si>
    <t>+/-</t>
  </si>
  <si>
    <t>PS3 Eye Camera for Camera Tracking</t>
  </si>
  <si>
    <t>#</t>
  </si>
  <si>
    <t>N/A</t>
  </si>
  <si>
    <t>unit price</t>
  </si>
  <si>
    <t>Infrared 850 nm 5050 LED Strip Light, 60/m 10mm wide, 3' length and 12V power supply</t>
  </si>
  <si>
    <t>850 nm M12 infrared filter for PS3 camera / M12 Lens Pack and mount</t>
  </si>
  <si>
    <t>paints and/or stains as required for desired finish</t>
  </si>
  <si>
    <t>lumber / raw materials / hardware</t>
  </si>
  <si>
    <t>12V power supply to accommodate wattage of lighting</t>
  </si>
  <si>
    <t>50mm brushless fans for cabinet cooling, premium bearings, silent (possible larger fans to be specified)</t>
  </si>
  <si>
    <t>cooling</t>
  </si>
  <si>
    <t>computer vision</t>
  </si>
  <si>
    <t>projector</t>
  </si>
  <si>
    <t>pc</t>
  </si>
  <si>
    <t>LED Strip Light Connector-2 Conductor 8 mm
Ribbon to Cable (optional)</t>
  </si>
  <si>
    <t xml:space="preserve">LED dimmer (optional) </t>
  </si>
  <si>
    <t>LED dimmer (optional)</t>
  </si>
  <si>
    <t>ABS/PLA for 3d printer for camera housing, brackets, and tangibles</t>
  </si>
  <si>
    <t>12V power supply to accommodate wattage of fans</t>
  </si>
  <si>
    <t>misc</t>
  </si>
  <si>
    <t>wood glue</t>
  </si>
  <si>
    <t>fan guards or architectural-grade metal mesh</t>
  </si>
  <si>
    <t>hardware / metal goods</t>
  </si>
  <si>
    <t>TOTAL</t>
  </si>
  <si>
    <t>+/- estimate</t>
  </si>
  <si>
    <t>range</t>
  </si>
  <si>
    <t>$2000 - 2500</t>
  </si>
  <si>
    <t>prototype</t>
  </si>
  <si>
    <t>source</t>
  </si>
  <si>
    <t>TITA</t>
  </si>
  <si>
    <t>#1</t>
  </si>
  <si>
    <t>#2</t>
  </si>
  <si>
    <t>lighting (only necessary if illuminating tangible trays and/or signage and lettering)</t>
  </si>
  <si>
    <t>Ebay</t>
  </si>
  <si>
    <t>local hardware store</t>
  </si>
  <si>
    <t>$USD</t>
  </si>
  <si>
    <t>#1, #2</t>
  </si>
  <si>
    <t>potentiometer /variable resistor to control  speed of fan (confirm adequate size to handle current)</t>
  </si>
  <si>
    <t>equipment and components used/specified for initial prototype(s) and construction materials - DRAFT IN PROGRESS</t>
  </si>
  <si>
    <t>DLP projector (BenQ MW632ST WXGA 3200 Lumen Full 3d with HDMI - short throw 0.72:1)</t>
  </si>
  <si>
    <t>Portable DLP projector (Optoma W304M WXGA 3100 Lumen Full 3D with HDMI - regular throw 1.5:1)</t>
  </si>
  <si>
    <t>electronic parts / components / software</t>
  </si>
  <si>
    <t>need to find new touch/tangible surface material or composite assy</t>
  </si>
  <si>
    <t>cut to desired length</t>
  </si>
  <si>
    <t>3/8" (9mm) washers and nuts (3x25pc bags of each)</t>
  </si>
  <si>
    <t>3/8" (9mm) zinc threaded rods (3'/1m long)</t>
  </si>
  <si>
    <t>#8 (4mm) x 3/4" (18mm)  flat phillips wood screws (box of 100)</t>
  </si>
  <si>
    <t>touch/tangible surface -&gt; ACRYLITE Satin Ice 0D010 (currently in testing)(replacing discontinued 7D006RP - dark grey)</t>
  </si>
  <si>
    <t>#1 (used 7D006RP - worked great), #2 (used Satin Ice - 0D010 - not as great)</t>
  </si>
  <si>
    <t>should measure temperature inside cabinet during operation to confirm adequate cooling, w/in specs of equipment, or impliment thermal fan control</t>
  </si>
  <si>
    <t>exterior panel screws</t>
  </si>
  <si>
    <t>all shelf/mounting bolts and protractor brackets</t>
  </si>
  <si>
    <t>bolts/washers for threaded rods</t>
  </si>
  <si>
    <t xml:space="preserve">to protect touch/tangible surface while not affecting tracking </t>
  </si>
  <si>
    <t>Neutral White 3014 Side View LED Strip Lighting (for tray side lighting and illuminated lettering, 6'/2M)(optional)</t>
  </si>
  <si>
    <t>wire, solder, heat shrink, connectors, desired switches, surge suppressor, etc.</t>
  </si>
  <si>
    <t>misc acrylic for signage/trays (clear mar-resistant and endlighten)(optional)</t>
  </si>
  <si>
    <t>1/4" (6mm) machine screws (1 1/2"/40mm long), washers and hex or wing nuts (box of 100)</t>
  </si>
  <si>
    <t>internally mounted in trays to edge light acrylic, used scrap piece to backlight lettering</t>
  </si>
  <si>
    <t>these still work well, wonder how long they will be available and whether there is an inexpensive HD IR camera w/low latency</t>
  </si>
  <si>
    <t>slightly underpowered to accommodate computer vision tasks and game engine, should be great if using capacitance tracking, or optical tracking via other device, would like more display outputs though</t>
  </si>
  <si>
    <t>works pretty well, tight fit in prototype #2 cabinet, wish it were slightly smaller and full HD</t>
  </si>
  <si>
    <t>cut piece into two equal halves for prototypes</t>
  </si>
  <si>
    <t>front (first) surface mirror (12" x 16", cut to desired size)</t>
  </si>
  <si>
    <t>Delphi Glass</t>
  </si>
  <si>
    <t>Projector People</t>
  </si>
  <si>
    <t>tbd</t>
  </si>
  <si>
    <t>thin protective clear surface - tbd (optional)</t>
  </si>
  <si>
    <t>variable depending on printer</t>
  </si>
  <si>
    <t>LED edge light Endlighten acrylic pieces - laser etch mar-resistant acrylic for lettering on top surface</t>
  </si>
  <si>
    <t>(discontinued :-( ) Acrylite Optical rear projection Grey 7D006 - high quality rear projection surface (material that Microsoft used in the original Microsoft Surface (2008), used 0.197" thick sheet)</t>
  </si>
  <si>
    <t>nice computer for this application</t>
  </si>
  <si>
    <t>tough to fold image adequately to get required projection size, nice size</t>
  </si>
  <si>
    <t>3/16" (5mm)  round wood dowels (est.)(comes in 3'/1M length, cut to 3/4-1"/18-24mm pieces)</t>
  </si>
  <si>
    <t>WARNING: USE THIS INFORMATION AT YOUR OWN RISK</t>
  </si>
  <si>
    <t>3/4" (18mm) aluminum U-channel (for LED light strips mounting bars, cut length as desired)(can 3d print mounting brackets)</t>
  </si>
  <si>
    <t>1/2" (12mm) baltic birch plywood (4'x8' sheet)(if interior grade (for  lasercutter) needed, might only find in 5'x5' sheets)</t>
  </si>
  <si>
    <t>1/4" (6mm) baltic birch plywood (4'x8' sheet)(if interior grade (for  lasercutter) needed, might only find in 5'x5' sheets)</t>
  </si>
  <si>
    <t>Code Laboratories CL PS3 Eye Multicam SDK/Driver</t>
  </si>
  <si>
    <t xml:space="preserve">Code Laboratories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</si>
</sst>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4"/>
      <color theme="1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FF6600"/>
      <name val="Calibri"/>
      <scheme val="minor"/>
    </font>
    <font>
      <sz val="12"/>
      <color rgb="FF000000"/>
      <name val="Calibri"/>
      <family val="2"/>
      <charset val="128"/>
      <scheme val="minor"/>
    </font>
    <font>
      <vertAlign val="superscript"/>
      <sz val="12"/>
      <color theme="1"/>
      <name val="Arial"/>
    </font>
    <font>
      <b/>
      <sz val="12"/>
      <color rgb="FFFF6600"/>
      <name val="Calibri"/>
      <scheme val="minor"/>
    </font>
    <font>
      <sz val="8"/>
      <name val="Calibri"/>
      <family val="2"/>
      <charset val="128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rgb="FF008000"/>
      <name val="Calibri"/>
      <scheme val="minor"/>
    </font>
    <font>
      <sz val="12"/>
      <color theme="6" tint="-0.249977111117893"/>
      <name val="Calibri"/>
      <scheme val="minor"/>
    </font>
    <font>
      <sz val="12"/>
      <color theme="9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4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4"/>
      <name val="Calibri"/>
      <scheme val="minor"/>
    </font>
    <font>
      <sz val="12"/>
      <color rgb="FF0000FF"/>
      <name val="Calibri"/>
      <scheme val="minor"/>
    </font>
    <font>
      <sz val="12"/>
      <color rgb="FF660066"/>
      <name val="Calibri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/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auto="1"/>
      </top>
      <bottom style="thin">
        <color theme="0" tint="-0.249977111117893"/>
      </bottom>
      <diagonal/>
    </border>
    <border>
      <left style="hair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hair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/>
      <bottom style="thin">
        <color auto="1"/>
      </bottom>
      <diagonal/>
    </border>
  </borders>
  <cellStyleXfs count="1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wrapText="1"/>
    </xf>
    <xf numFmtId="164" fontId="0" fillId="2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2" borderId="8" xfId="0" applyNumberFormat="1" applyFill="1" applyBorder="1" applyAlignment="1">
      <alignment horizontal="right"/>
    </xf>
    <xf numFmtId="164" fontId="8" fillId="2" borderId="8" xfId="0" applyNumberFormat="1" applyFont="1" applyFill="1" applyBorder="1"/>
    <xf numFmtId="0" fontId="0" fillId="2" borderId="8" xfId="0" applyFont="1" applyFill="1" applyBorder="1" applyAlignment="1">
      <alignment wrapText="1"/>
    </xf>
    <xf numFmtId="0" fontId="6" fillId="2" borderId="9" xfId="0" applyFont="1" applyFill="1" applyBorder="1"/>
    <xf numFmtId="164" fontId="1" fillId="2" borderId="8" xfId="0" applyNumberFormat="1" applyFont="1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164" fontId="0" fillId="2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4" xfId="0" applyFill="1" applyBorder="1" applyAlignment="1">
      <alignment wrapText="1"/>
    </xf>
    <xf numFmtId="164" fontId="0" fillId="2" borderId="5" xfId="0" applyNumberFormat="1" applyFill="1" applyBorder="1"/>
    <xf numFmtId="0" fontId="0" fillId="2" borderId="10" xfId="0" applyFill="1" applyBorder="1"/>
    <xf numFmtId="0" fontId="0" fillId="0" borderId="13" xfId="0" applyBorder="1"/>
    <xf numFmtId="0" fontId="1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0" xfId="0" applyNumberFormat="1" applyAlignment="1">
      <alignment horizontal="left"/>
    </xf>
    <xf numFmtId="0" fontId="10" fillId="2" borderId="4" xfId="0" applyFont="1" applyFill="1" applyBorder="1" applyAlignment="1">
      <alignment wrapText="1"/>
    </xf>
    <xf numFmtId="0" fontId="10" fillId="2" borderId="5" xfId="0" applyFont="1" applyFill="1" applyBorder="1"/>
    <xf numFmtId="164" fontId="10" fillId="2" borderId="5" xfId="0" applyNumberFormat="1" applyFont="1" applyFill="1" applyBorder="1"/>
    <xf numFmtId="0" fontId="10" fillId="2" borderId="6" xfId="0" applyFont="1" applyFill="1" applyBorder="1"/>
    <xf numFmtId="0" fontId="10" fillId="2" borderId="7" xfId="0" applyFont="1" applyFill="1" applyBorder="1" applyAlignment="1">
      <alignment wrapText="1"/>
    </xf>
    <xf numFmtId="0" fontId="10" fillId="2" borderId="8" xfId="0" applyFont="1" applyFill="1" applyBorder="1"/>
    <xf numFmtId="164" fontId="10" fillId="2" borderId="8" xfId="0" applyNumberFormat="1" applyFont="1" applyFill="1" applyBorder="1"/>
    <xf numFmtId="0" fontId="10" fillId="2" borderId="8" xfId="0" applyFont="1" applyFill="1" applyBorder="1" applyAlignment="1">
      <alignment wrapText="1"/>
    </xf>
    <xf numFmtId="0" fontId="10" fillId="2" borderId="9" xfId="0" applyFont="1" applyFill="1" applyBorder="1"/>
    <xf numFmtId="0" fontId="10" fillId="2" borderId="9" xfId="0" applyFont="1" applyFill="1" applyBorder="1" applyAlignment="1">
      <alignment wrapText="1"/>
    </xf>
    <xf numFmtId="164" fontId="11" fillId="2" borderId="8" xfId="0" applyNumberFormat="1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horizontal="right" wrapText="1"/>
    </xf>
    <xf numFmtId="0" fontId="0" fillId="2" borderId="21" xfId="0" applyFill="1" applyBorder="1"/>
    <xf numFmtId="0" fontId="0" fillId="2" borderId="22" xfId="0" applyFill="1" applyBorder="1"/>
    <xf numFmtId="0" fontId="0" fillId="0" borderId="23" xfId="0" applyBorder="1"/>
    <xf numFmtId="8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5" xfId="0" applyBorder="1"/>
    <xf numFmtId="0" fontId="0" fillId="0" borderId="8" xfId="0" applyBorder="1"/>
    <xf numFmtId="0" fontId="0" fillId="0" borderId="25" xfId="0" applyBorder="1"/>
    <xf numFmtId="164" fontId="0" fillId="0" borderId="8" xfId="0" applyNumberFormat="1" applyBorder="1"/>
    <xf numFmtId="0" fontId="0" fillId="0" borderId="26" xfId="0" applyBorder="1"/>
    <xf numFmtId="0" fontId="0" fillId="0" borderId="21" xfId="0" applyBorder="1"/>
    <xf numFmtId="0" fontId="0" fillId="0" borderId="24" xfId="0" applyBorder="1"/>
    <xf numFmtId="2" fontId="0" fillId="0" borderId="5" xfId="0" applyNumberFormat="1" applyBorder="1"/>
    <xf numFmtId="0" fontId="0" fillId="0" borderId="8" xfId="0" applyBorder="1" applyAlignment="1">
      <alignment wrapText="1"/>
    </xf>
    <xf numFmtId="0" fontId="0" fillId="2" borderId="27" xfId="0" applyFill="1" applyBorder="1"/>
    <xf numFmtId="0" fontId="0" fillId="2" borderId="28" xfId="0" applyFill="1" applyBorder="1"/>
    <xf numFmtId="164" fontId="0" fillId="2" borderId="28" xfId="0" applyNumberFormat="1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164" fontId="0" fillId="2" borderId="31" xfId="0" applyNumberFormat="1" applyFill="1" applyBorder="1"/>
    <xf numFmtId="0" fontId="0" fillId="2" borderId="32" xfId="0" applyFill="1" applyBorder="1"/>
    <xf numFmtId="0" fontId="10" fillId="2" borderId="30" xfId="0" applyFont="1" applyFill="1" applyBorder="1" applyAlignment="1">
      <alignment wrapText="1"/>
    </xf>
    <xf numFmtId="0" fontId="10" fillId="2" borderId="31" xfId="0" applyFont="1" applyFill="1" applyBorder="1" applyAlignment="1">
      <alignment wrapText="1"/>
    </xf>
    <xf numFmtId="164" fontId="10" fillId="2" borderId="31" xfId="0" applyNumberFormat="1" applyFont="1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1" xfId="0" applyFont="1" applyFill="1" applyBorder="1"/>
    <xf numFmtId="164" fontId="1" fillId="2" borderId="31" xfId="0" applyNumberFormat="1" applyFont="1" applyFill="1" applyBorder="1"/>
    <xf numFmtId="0" fontId="6" fillId="2" borderId="31" xfId="0" applyFont="1" applyFill="1" applyBorder="1"/>
    <xf numFmtId="14" fontId="0" fillId="2" borderId="31" xfId="0" applyNumberFormat="1" applyFont="1" applyFill="1" applyBorder="1" applyAlignment="1">
      <alignment wrapText="1"/>
    </xf>
    <xf numFmtId="0" fontId="0" fillId="2" borderId="33" xfId="0" applyFill="1" applyBorder="1"/>
    <xf numFmtId="0" fontId="0" fillId="2" borderId="34" xfId="0" applyFill="1" applyBorder="1"/>
    <xf numFmtId="164" fontId="0" fillId="2" borderId="34" xfId="0" applyNumberFormat="1" applyFill="1" applyBorder="1"/>
    <xf numFmtId="0" fontId="0" fillId="2" borderId="35" xfId="0" applyFill="1" applyBorder="1"/>
    <xf numFmtId="0" fontId="0" fillId="0" borderId="36" xfId="0" applyBorder="1"/>
    <xf numFmtId="0" fontId="0" fillId="0" borderId="28" xfId="0" applyBorder="1"/>
    <xf numFmtId="164" fontId="0" fillId="0" borderId="28" xfId="0" applyNumberFormat="1" applyBorder="1"/>
    <xf numFmtId="0" fontId="0" fillId="0" borderId="37" xfId="0" applyBorder="1"/>
    <xf numFmtId="0" fontId="10" fillId="0" borderId="38" xfId="0" applyFont="1" applyBorder="1"/>
    <xf numFmtId="0" fontId="10" fillId="0" borderId="31" xfId="0" applyFont="1" applyBorder="1"/>
    <xf numFmtId="164" fontId="10" fillId="0" borderId="31" xfId="0" applyNumberFormat="1" applyFont="1" applyBorder="1"/>
    <xf numFmtId="0" fontId="0" fillId="0" borderId="31" xfId="0" applyBorder="1"/>
    <xf numFmtId="0" fontId="0" fillId="0" borderId="39" xfId="0" applyBorder="1"/>
    <xf numFmtId="0" fontId="12" fillId="0" borderId="38" xfId="0" applyFont="1" applyBorder="1"/>
    <xf numFmtId="0" fontId="12" fillId="0" borderId="31" xfId="0" applyFont="1" applyBorder="1"/>
    <xf numFmtId="164" fontId="12" fillId="0" borderId="31" xfId="0" applyNumberFormat="1" applyFont="1" applyBorder="1"/>
    <xf numFmtId="0" fontId="0" fillId="0" borderId="38" xfId="0" applyBorder="1"/>
    <xf numFmtId="0" fontId="0" fillId="3" borderId="38" xfId="0" applyFont="1" applyFill="1" applyBorder="1"/>
    <xf numFmtId="0" fontId="0" fillId="3" borderId="31" xfId="0" applyFont="1" applyFill="1" applyBorder="1"/>
    <xf numFmtId="164" fontId="0" fillId="3" borderId="31" xfId="0" applyNumberFormat="1" applyFont="1" applyFill="1" applyBorder="1"/>
    <xf numFmtId="0" fontId="0" fillId="0" borderId="40" xfId="0" applyBorder="1"/>
    <xf numFmtId="0" fontId="0" fillId="0" borderId="41" xfId="0" applyBorder="1"/>
    <xf numFmtId="164" fontId="0" fillId="0" borderId="41" xfId="0" applyNumberFormat="1" applyBorder="1"/>
    <xf numFmtId="0" fontId="0" fillId="0" borderId="42" xfId="0" applyBorder="1"/>
    <xf numFmtId="14" fontId="0" fillId="2" borderId="31" xfId="0" applyNumberFormat="1" applyFill="1" applyBorder="1"/>
    <xf numFmtId="164" fontId="13" fillId="0" borderId="41" xfId="0" applyNumberFormat="1" applyFont="1" applyBorder="1"/>
    <xf numFmtId="49" fontId="2" fillId="0" borderId="0" xfId="0" applyNumberFormat="1" applyFont="1"/>
    <xf numFmtId="0" fontId="1" fillId="0" borderId="0" xfId="0" applyFont="1"/>
    <xf numFmtId="0" fontId="0" fillId="0" borderId="43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2" fontId="0" fillId="0" borderId="43" xfId="0" applyNumberFormat="1" applyBorder="1" applyAlignment="1">
      <alignment horizontal="right"/>
    </xf>
    <xf numFmtId="0" fontId="1" fillId="4" borderId="43" xfId="0" applyFont="1" applyFill="1" applyBorder="1"/>
    <xf numFmtId="0" fontId="0" fillId="4" borderId="43" xfId="0" applyFill="1" applyBorder="1"/>
    <xf numFmtId="2" fontId="0" fillId="4" borderId="43" xfId="0" applyNumberFormat="1" applyFill="1" applyBorder="1" applyAlignment="1">
      <alignment horizontal="right"/>
    </xf>
    <xf numFmtId="0" fontId="0" fillId="4" borderId="4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right"/>
    </xf>
    <xf numFmtId="0" fontId="0" fillId="0" borderId="0" xfId="0" applyFill="1" applyBorder="1"/>
    <xf numFmtId="0" fontId="1" fillId="0" borderId="43" xfId="0" applyFont="1" applyBorder="1" applyAlignment="1">
      <alignment wrapText="1"/>
    </xf>
    <xf numFmtId="2" fontId="0" fillId="0" borderId="0" xfId="0" applyNumberFormat="1" applyBorder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20" fillId="0" borderId="0" xfId="0" applyFont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 wrapText="1"/>
    </xf>
    <xf numFmtId="0" fontId="20" fillId="0" borderId="0" xfId="0" applyFont="1" applyAlignment="1">
      <alignment horizontal="right" vertical="top" wrapText="1"/>
    </xf>
    <xf numFmtId="2" fontId="20" fillId="0" borderId="0" xfId="0" applyNumberFormat="1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0" borderId="43" xfId="0" applyBorder="1" applyAlignment="1">
      <alignment vertical="top" wrapText="1"/>
    </xf>
    <xf numFmtId="0" fontId="1" fillId="4" borderId="43" xfId="0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14" fillId="0" borderId="0" xfId="0" applyFont="1" applyAlignment="1">
      <alignment horizontal="right" vertical="top" wrapText="1"/>
    </xf>
    <xf numFmtId="2" fontId="1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2" fontId="14" fillId="0" borderId="0" xfId="0" applyNumberFormat="1" applyFont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2" fontId="17" fillId="0" borderId="0" xfId="0" applyNumberFormat="1" applyFont="1" applyAlignment="1">
      <alignment horizontal="right" vertical="top" wrapText="1"/>
    </xf>
    <xf numFmtId="0" fontId="0" fillId="0" borderId="43" xfId="0" applyBorder="1" applyAlignment="1">
      <alignment horizontal="right" vertical="top" wrapText="1"/>
    </xf>
    <xf numFmtId="2" fontId="0" fillId="0" borderId="43" xfId="0" applyNumberFormat="1" applyBorder="1" applyAlignment="1">
      <alignment horizontal="right" vertical="top" wrapText="1"/>
    </xf>
    <xf numFmtId="49" fontId="0" fillId="0" borderId="43" xfId="0" applyNumberFormat="1" applyBorder="1" applyAlignment="1">
      <alignment vertical="top" wrapText="1"/>
    </xf>
    <xf numFmtId="2" fontId="0" fillId="0" borderId="0" xfId="0" applyNumberFormat="1" applyAlignment="1">
      <alignment horizontal="right" vertical="top" wrapText="1"/>
    </xf>
    <xf numFmtId="0" fontId="0" fillId="4" borderId="43" xfId="0" applyFill="1" applyBorder="1" applyAlignment="1">
      <alignment vertical="top" wrapText="1"/>
    </xf>
    <xf numFmtId="0" fontId="0" fillId="4" borderId="43" xfId="0" applyFill="1" applyBorder="1" applyAlignment="1">
      <alignment horizontal="right" vertical="top" wrapText="1"/>
    </xf>
    <xf numFmtId="2" fontId="0" fillId="4" borderId="43" xfId="0" applyNumberFormat="1" applyFill="1" applyBorder="1" applyAlignment="1">
      <alignment horizontal="right" vertical="top" wrapText="1"/>
    </xf>
    <xf numFmtId="49" fontId="0" fillId="4" borderId="43" xfId="0" applyNumberFormat="1" applyFill="1" applyBorder="1" applyAlignment="1">
      <alignment vertical="top" wrapText="1"/>
    </xf>
    <xf numFmtId="0" fontId="15" fillId="0" borderId="0" xfId="0" applyFont="1" applyAlignment="1">
      <alignment horizontal="right" vertical="top" wrapText="1"/>
    </xf>
    <xf numFmtId="2" fontId="15" fillId="0" borderId="0" xfId="0" applyNumberFormat="1" applyFont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2" fontId="16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2" fontId="18" fillId="0" borderId="0" xfId="0" applyNumberFormat="1" applyFont="1" applyAlignment="1">
      <alignment horizontal="right" vertical="top" wrapText="1"/>
    </xf>
    <xf numFmtId="0" fontId="22" fillId="0" borderId="0" xfId="0" applyFont="1" applyAlignment="1">
      <alignment horizontal="right" vertical="top" wrapText="1"/>
    </xf>
    <xf numFmtId="2" fontId="22" fillId="0" borderId="0" xfId="0" applyNumberFormat="1" applyFont="1" applyAlignment="1">
      <alignment horizontal="right" vertical="top" wrapText="1"/>
    </xf>
    <xf numFmtId="0" fontId="19" fillId="0" borderId="0" xfId="0" applyFont="1" applyAlignment="1">
      <alignment horizontal="right" vertical="top" wrapText="1"/>
    </xf>
    <xf numFmtId="2" fontId="19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2" fontId="12" fillId="0" borderId="0" xfId="0" applyNumberFormat="1" applyFont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2" fontId="21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top"/>
    </xf>
    <xf numFmtId="0" fontId="3" fillId="0" borderId="0" xfId="143" applyAlignment="1">
      <alignment horizontal="right" vertical="top" wrapText="1"/>
    </xf>
    <xf numFmtId="0" fontId="0" fillId="0" borderId="0" xfId="0" applyAlignment="1">
      <alignment horizontal="left" wrapText="1" shrinkToFit="1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projectorpeople.com" TargetMode="External"/><Relationship Id="rId12" Type="http://schemas.openxmlformats.org/officeDocument/2006/relationships/hyperlink" Target="http://www.adorama.com" TargetMode="External"/><Relationship Id="rId13" Type="http://schemas.openxmlformats.org/officeDocument/2006/relationships/hyperlink" Target="https://www.amazon.com" TargetMode="External"/><Relationship Id="rId14" Type="http://schemas.openxmlformats.org/officeDocument/2006/relationships/hyperlink" Target="https://www.amazon.com" TargetMode="External"/><Relationship Id="rId15" Type="http://schemas.openxmlformats.org/officeDocument/2006/relationships/hyperlink" Target="https://www.amazon.com" TargetMode="External"/><Relationship Id="rId16" Type="http://schemas.openxmlformats.org/officeDocument/2006/relationships/hyperlink" Target="http://www.newegg.com" TargetMode="External"/><Relationship Id="rId17" Type="http://schemas.openxmlformats.org/officeDocument/2006/relationships/hyperlink" Target="https://codelaboratories.com/downloads/" TargetMode="External"/><Relationship Id="rId1" Type="http://schemas.openxmlformats.org/officeDocument/2006/relationships/hyperlink" Target="http://www.environmentallights.com" TargetMode="External"/><Relationship Id="rId2" Type="http://schemas.openxmlformats.org/officeDocument/2006/relationships/hyperlink" Target="http://www.environmentallights.com" TargetMode="External"/><Relationship Id="rId3" Type="http://schemas.openxmlformats.org/officeDocument/2006/relationships/hyperlink" Target="http://www.environmentallights.com" TargetMode="External"/><Relationship Id="rId4" Type="http://schemas.openxmlformats.org/officeDocument/2006/relationships/hyperlink" Target="https://www.peauproductions.com" TargetMode="External"/><Relationship Id="rId5" Type="http://schemas.openxmlformats.org/officeDocument/2006/relationships/hyperlink" Target="http://www.environmentallights.com" TargetMode="External"/><Relationship Id="rId6" Type="http://schemas.openxmlformats.org/officeDocument/2006/relationships/hyperlink" Target="http://www.environmentallights.com" TargetMode="External"/><Relationship Id="rId7" Type="http://schemas.openxmlformats.org/officeDocument/2006/relationships/hyperlink" Target="https://www.acrylite-shop.com/" TargetMode="External"/><Relationship Id="rId8" Type="http://schemas.openxmlformats.org/officeDocument/2006/relationships/hyperlink" Target="https://www.acrylite-shop.com/" TargetMode="External"/><Relationship Id="rId9" Type="http://schemas.openxmlformats.org/officeDocument/2006/relationships/hyperlink" Target="http://www.delphiglass.com/dimensional-projects/kaleidoscopes/front-surface-mirror-12-x-16-sheet" TargetMode="External"/><Relationship Id="rId10" Type="http://schemas.openxmlformats.org/officeDocument/2006/relationships/hyperlink" Target="http://www.eba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U81"/>
  <sheetViews>
    <sheetView topLeftCell="A12" zoomScale="75" zoomScaleNormal="75" zoomScalePageLayoutView="75" workbookViewId="0">
      <selection activeCell="G27" sqref="G27"/>
    </sheetView>
  </sheetViews>
  <sheetFormatPr baseColWidth="10" defaultRowHeight="15" x14ac:dyDescent="0"/>
  <cols>
    <col min="1" max="1" width="22.33203125" customWidth="1"/>
    <col min="2" max="2" width="35.6640625" customWidth="1"/>
    <col min="3" max="3" width="14.5" customWidth="1"/>
    <col min="5" max="5" width="22.6640625" customWidth="1"/>
    <col min="6" max="6" width="21" customWidth="1"/>
    <col min="7" max="7" width="36.1640625" customWidth="1"/>
    <col min="8" max="8" width="16.6640625" customWidth="1"/>
  </cols>
  <sheetData>
    <row r="2" spans="1:20" ht="17">
      <c r="A2" s="1" t="s">
        <v>0</v>
      </c>
      <c r="C2" t="s">
        <v>11</v>
      </c>
    </row>
    <row r="3" spans="1:20">
      <c r="A3" t="s">
        <v>1</v>
      </c>
    </row>
    <row r="4" spans="1:20">
      <c r="A4" s="38">
        <v>42050</v>
      </c>
    </row>
    <row r="6" spans="1:20" ht="16" thickBot="1"/>
    <row r="7" spans="1:20">
      <c r="A7" s="30"/>
      <c r="B7" s="31" t="s">
        <v>53</v>
      </c>
      <c r="C7" s="32"/>
      <c r="D7" s="32"/>
      <c r="E7" s="32"/>
      <c r="F7" s="33"/>
      <c r="G7" s="34" t="s">
        <v>61</v>
      </c>
      <c r="H7" s="30"/>
      <c r="I7" s="30"/>
      <c r="J7" s="30"/>
      <c r="K7" s="30"/>
      <c r="L7" s="30"/>
      <c r="M7" s="35"/>
    </row>
    <row r="8" spans="1:20" ht="16" thickBot="1">
      <c r="A8" s="8"/>
      <c r="B8" s="29" t="s">
        <v>5</v>
      </c>
      <c r="C8" s="25" t="s">
        <v>6</v>
      </c>
      <c r="D8" s="25" t="s">
        <v>7</v>
      </c>
      <c r="E8" s="25" t="s">
        <v>8</v>
      </c>
      <c r="F8" s="26"/>
      <c r="G8" s="7" t="s">
        <v>5</v>
      </c>
      <c r="H8" s="8" t="s">
        <v>6</v>
      </c>
      <c r="I8" s="8" t="s">
        <v>7</v>
      </c>
      <c r="J8" s="8" t="s">
        <v>8</v>
      </c>
      <c r="K8" s="8"/>
      <c r="L8" s="8"/>
      <c r="M8" s="36"/>
    </row>
    <row r="9" spans="1:20">
      <c r="A9" s="2" t="s">
        <v>3</v>
      </c>
      <c r="B9" s="27"/>
      <c r="C9" s="9"/>
      <c r="D9" s="28"/>
      <c r="E9" s="9"/>
      <c r="F9" s="10"/>
      <c r="G9" s="6"/>
      <c r="I9" s="4"/>
      <c r="M9" s="37"/>
    </row>
    <row r="10" spans="1:20" ht="150">
      <c r="B10" s="13"/>
      <c r="C10" s="11"/>
      <c r="D10" s="14"/>
      <c r="E10" s="15"/>
      <c r="F10" s="12"/>
      <c r="M10" s="37"/>
      <c r="Q10" s="50" t="s">
        <v>62</v>
      </c>
      <c r="R10" t="s">
        <v>40</v>
      </c>
      <c r="S10" s="5" t="s">
        <v>42</v>
      </c>
    </row>
    <row r="11" spans="1:20" ht="45">
      <c r="B11" s="13"/>
      <c r="C11" s="11"/>
      <c r="D11" s="14"/>
      <c r="E11" s="15"/>
      <c r="F11" s="16"/>
      <c r="L11" s="57"/>
      <c r="M11" s="37"/>
      <c r="Q11" s="51" t="s">
        <v>4</v>
      </c>
      <c r="R11" s="3" t="s">
        <v>9</v>
      </c>
      <c r="S11" s="5">
        <v>90</v>
      </c>
      <c r="T11" t="s">
        <v>30</v>
      </c>
    </row>
    <row r="12" spans="1:20" ht="30">
      <c r="B12" s="13"/>
      <c r="C12" s="11"/>
      <c r="D12" s="14"/>
      <c r="E12" s="15"/>
      <c r="F12" s="16"/>
      <c r="L12" s="51"/>
      <c r="M12" s="37"/>
      <c r="Q12" s="50" t="s">
        <v>22</v>
      </c>
      <c r="R12" s="3"/>
      <c r="S12" s="5">
        <v>9.99</v>
      </c>
      <c r="T12" t="s">
        <v>23</v>
      </c>
    </row>
    <row r="13" spans="1:20" ht="60">
      <c r="B13" s="13"/>
      <c r="C13" s="11"/>
      <c r="D13" s="14"/>
      <c r="E13" s="15"/>
      <c r="F13" s="12"/>
      <c r="L13" s="9"/>
      <c r="M13" s="10"/>
      <c r="Q13" s="50" t="s">
        <v>27</v>
      </c>
      <c r="R13" s="3" t="s">
        <v>12</v>
      </c>
      <c r="S13" s="5">
        <v>29.75</v>
      </c>
      <c r="T13" t="s">
        <v>29</v>
      </c>
    </row>
    <row r="14" spans="1:20" ht="75">
      <c r="B14" s="13"/>
      <c r="C14" s="11"/>
      <c r="D14" s="14"/>
      <c r="E14" s="15"/>
      <c r="F14" s="12"/>
      <c r="L14" s="55"/>
      <c r="M14" s="56"/>
      <c r="Q14" s="50" t="s">
        <v>31</v>
      </c>
      <c r="R14" s="3" t="s">
        <v>12</v>
      </c>
      <c r="S14" s="5">
        <v>45.47</v>
      </c>
    </row>
    <row r="15" spans="1:20">
      <c r="B15" s="13" t="s">
        <v>46</v>
      </c>
      <c r="C15" s="15"/>
      <c r="D15" s="17" t="s">
        <v>42</v>
      </c>
      <c r="E15" s="11"/>
      <c r="F15" s="12"/>
      <c r="L15" s="51"/>
      <c r="M15" s="37"/>
      <c r="Q15" s="51"/>
      <c r="S15" s="5"/>
    </row>
    <row r="16" spans="1:20">
      <c r="B16" s="13" t="s">
        <v>47</v>
      </c>
      <c r="C16" s="11"/>
      <c r="D16" s="17" t="s">
        <v>42</v>
      </c>
      <c r="E16" s="15"/>
      <c r="F16" s="12"/>
      <c r="G16" s="3"/>
      <c r="H16" s="50"/>
      <c r="I16" s="50"/>
      <c r="J16" s="50"/>
      <c r="K16" s="50"/>
      <c r="L16" s="51"/>
      <c r="M16" s="37"/>
      <c r="Q16" s="51"/>
      <c r="S16" s="5"/>
    </row>
    <row r="17" spans="1:21">
      <c r="B17" s="13"/>
      <c r="C17" s="11"/>
      <c r="D17" s="14"/>
      <c r="E17" s="15"/>
      <c r="F17" s="12"/>
      <c r="G17" s="3"/>
      <c r="H17" s="50"/>
      <c r="I17" s="50"/>
      <c r="J17" s="50"/>
      <c r="K17" s="50"/>
      <c r="L17" s="51"/>
      <c r="M17" s="37"/>
      <c r="Q17" s="51" t="s">
        <v>45</v>
      </c>
      <c r="S17" s="5" t="s">
        <v>42</v>
      </c>
    </row>
    <row r="18" spans="1:21">
      <c r="B18" s="13"/>
      <c r="C18" s="11"/>
      <c r="D18" s="14"/>
      <c r="E18" s="15"/>
      <c r="F18" s="12"/>
      <c r="G18" s="3"/>
      <c r="H18" s="50"/>
      <c r="I18" s="50"/>
      <c r="J18" s="50"/>
      <c r="K18" s="50"/>
      <c r="L18" s="51"/>
      <c r="M18" s="37"/>
      <c r="Q18" s="51"/>
      <c r="S18" s="5"/>
    </row>
    <row r="19" spans="1:21">
      <c r="B19" s="13"/>
      <c r="C19" s="11"/>
      <c r="D19" s="14"/>
      <c r="E19" s="15"/>
      <c r="F19" s="12"/>
      <c r="G19" s="3"/>
      <c r="H19" s="50"/>
      <c r="I19" s="50"/>
      <c r="J19" s="50"/>
      <c r="K19" s="50"/>
      <c r="L19" s="51"/>
      <c r="M19" s="37"/>
      <c r="Q19" s="51"/>
      <c r="S19" s="5"/>
    </row>
    <row r="20" spans="1:21">
      <c r="B20" s="13"/>
      <c r="C20" s="11"/>
      <c r="D20" s="14"/>
      <c r="E20" s="15"/>
      <c r="F20" s="12"/>
      <c r="G20" s="3"/>
      <c r="H20" s="50"/>
      <c r="I20" s="50"/>
      <c r="J20" s="50"/>
      <c r="K20" s="50"/>
      <c r="L20" s="51"/>
      <c r="M20" s="37"/>
      <c r="Q20" s="51"/>
      <c r="S20" s="5"/>
    </row>
    <row r="21" spans="1:21">
      <c r="B21" s="13"/>
      <c r="C21" s="11"/>
      <c r="D21" s="14"/>
      <c r="E21" s="15"/>
      <c r="F21" s="12"/>
      <c r="G21" s="3"/>
      <c r="H21" s="50"/>
      <c r="I21" s="50"/>
      <c r="J21" s="50"/>
      <c r="K21" s="50"/>
      <c r="L21" s="51"/>
      <c r="M21" s="37"/>
      <c r="Q21" s="51" t="s">
        <v>38</v>
      </c>
      <c r="S21" s="5"/>
    </row>
    <row r="22" spans="1:21">
      <c r="A22" s="2" t="s">
        <v>20</v>
      </c>
      <c r="B22" s="13"/>
      <c r="C22" s="11"/>
      <c r="D22" s="18">
        <f>SUM(D10:D21)</f>
        <v>0</v>
      </c>
      <c r="E22" s="15"/>
      <c r="F22" s="12"/>
      <c r="G22" s="3"/>
      <c r="H22" s="3"/>
      <c r="I22" s="3"/>
      <c r="J22" s="3"/>
      <c r="K22" s="3"/>
      <c r="M22" s="37"/>
      <c r="Q22" s="51" t="s">
        <v>39</v>
      </c>
      <c r="S22" s="5"/>
    </row>
    <row r="23" spans="1:21" ht="16" thickBot="1">
      <c r="A23" s="8"/>
      <c r="B23" s="22"/>
      <c r="C23" s="25"/>
      <c r="D23" s="24"/>
      <c r="E23" s="25"/>
      <c r="F23" s="26"/>
      <c r="G23" s="52" t="s">
        <v>75</v>
      </c>
      <c r="H23" s="53"/>
      <c r="I23" s="54"/>
      <c r="J23" s="53"/>
      <c r="K23" s="53"/>
      <c r="L23" s="8"/>
      <c r="M23" s="36"/>
    </row>
    <row r="24" spans="1:21">
      <c r="A24" t="s">
        <v>2</v>
      </c>
      <c r="B24" s="27"/>
      <c r="C24" s="9"/>
      <c r="D24" s="28"/>
      <c r="E24" s="9"/>
      <c r="F24" s="10"/>
      <c r="G24" s="69" t="s">
        <v>76</v>
      </c>
      <c r="H24" s="70"/>
      <c r="I24" s="71"/>
      <c r="J24" s="70"/>
      <c r="K24" s="70"/>
      <c r="L24" s="70"/>
      <c r="M24" s="72"/>
    </row>
    <row r="25" spans="1:21">
      <c r="B25" s="27"/>
      <c r="C25" s="9"/>
      <c r="D25" s="28"/>
      <c r="E25" s="9"/>
      <c r="F25" s="10"/>
      <c r="G25" s="73" t="s">
        <v>80</v>
      </c>
      <c r="H25" s="74" t="s">
        <v>40</v>
      </c>
      <c r="I25" s="75">
        <v>262.75</v>
      </c>
      <c r="J25" s="74"/>
      <c r="K25" s="74"/>
      <c r="L25" s="74"/>
      <c r="M25" s="76"/>
    </row>
    <row r="26" spans="1:21" ht="45">
      <c r="B26" s="39" t="s">
        <v>59</v>
      </c>
      <c r="C26" s="40" t="s">
        <v>57</v>
      </c>
      <c r="D26" s="41">
        <v>673.41</v>
      </c>
      <c r="E26" s="40" t="s">
        <v>58</v>
      </c>
      <c r="F26" s="42" t="s">
        <v>56</v>
      </c>
      <c r="G26" s="77" t="s">
        <v>48</v>
      </c>
      <c r="H26" s="78" t="s">
        <v>55</v>
      </c>
      <c r="I26" s="79">
        <v>824.95</v>
      </c>
      <c r="J26" s="78"/>
      <c r="K26" s="78"/>
      <c r="L26" s="74"/>
      <c r="M26" s="76"/>
    </row>
    <row r="27" spans="1:21" ht="45">
      <c r="B27" s="43" t="s">
        <v>43</v>
      </c>
      <c r="C27" s="44" t="s">
        <v>40</v>
      </c>
      <c r="D27" s="45">
        <v>209.83</v>
      </c>
      <c r="E27" s="46" t="s">
        <v>41</v>
      </c>
      <c r="F27" s="47" t="s">
        <v>52</v>
      </c>
      <c r="G27" s="80" t="s">
        <v>63</v>
      </c>
      <c r="H27" s="81" t="s">
        <v>12</v>
      </c>
      <c r="I27" s="75">
        <v>67.5</v>
      </c>
      <c r="J27" s="81"/>
      <c r="K27" s="81"/>
      <c r="L27" s="74"/>
      <c r="M27" s="76"/>
      <c r="Q27" s="3"/>
      <c r="R27" s="50"/>
      <c r="S27" s="58"/>
      <c r="T27" s="50"/>
      <c r="U27" s="50"/>
    </row>
    <row r="28" spans="1:21" ht="60">
      <c r="B28" s="43" t="s">
        <v>48</v>
      </c>
      <c r="C28" s="44" t="s">
        <v>55</v>
      </c>
      <c r="D28" s="45">
        <v>779</v>
      </c>
      <c r="E28" s="46" t="s">
        <v>54</v>
      </c>
      <c r="F28" s="48" t="s">
        <v>44</v>
      </c>
      <c r="G28" s="80" t="s">
        <v>65</v>
      </c>
      <c r="H28" s="81" t="s">
        <v>64</v>
      </c>
      <c r="I28" s="81">
        <v>150.85</v>
      </c>
      <c r="J28" s="81"/>
      <c r="K28" s="81"/>
      <c r="L28" s="74"/>
      <c r="M28" s="76"/>
    </row>
    <row r="29" spans="1:21" ht="60">
      <c r="B29" s="43"/>
      <c r="C29" s="44"/>
      <c r="D29" s="59"/>
      <c r="E29" s="46" t="s">
        <v>60</v>
      </c>
      <c r="F29" s="48"/>
      <c r="G29" s="80" t="s">
        <v>66</v>
      </c>
      <c r="H29" s="74" t="s">
        <v>67</v>
      </c>
      <c r="I29" s="74">
        <v>833.99</v>
      </c>
      <c r="J29" s="74"/>
      <c r="K29" s="74"/>
      <c r="L29" s="74"/>
      <c r="M29" s="76"/>
    </row>
    <row r="30" spans="1:21" ht="30">
      <c r="B30" s="43"/>
      <c r="C30" s="44"/>
      <c r="D30" s="45"/>
      <c r="E30" s="46"/>
      <c r="F30" s="48"/>
      <c r="G30" s="80" t="s">
        <v>68</v>
      </c>
      <c r="H30" s="81" t="s">
        <v>57</v>
      </c>
      <c r="I30" s="81">
        <v>112.98</v>
      </c>
      <c r="J30" s="81"/>
      <c r="K30" s="81"/>
      <c r="L30" s="74"/>
      <c r="M30" s="76"/>
    </row>
    <row r="31" spans="1:21">
      <c r="B31" s="43"/>
      <c r="C31" s="44"/>
      <c r="D31" s="49">
        <f>SUM(D26:D28)</f>
        <v>1662.24</v>
      </c>
      <c r="E31" s="46"/>
      <c r="F31" s="48"/>
      <c r="G31" s="73" t="s">
        <v>70</v>
      </c>
      <c r="H31" s="74" t="s">
        <v>69</v>
      </c>
      <c r="I31" s="82">
        <v>101.8</v>
      </c>
      <c r="J31" s="74"/>
      <c r="K31" s="74"/>
      <c r="L31" s="74"/>
      <c r="M31" s="76"/>
    </row>
    <row r="32" spans="1:21" ht="45">
      <c r="B32" s="13" t="s">
        <v>37</v>
      </c>
      <c r="C32" s="15" t="s">
        <v>9</v>
      </c>
      <c r="D32" s="14">
        <v>159.57</v>
      </c>
      <c r="E32" s="15" t="s">
        <v>18</v>
      </c>
      <c r="F32" s="12"/>
      <c r="G32" s="80" t="s">
        <v>78</v>
      </c>
      <c r="H32" s="81" t="s">
        <v>12</v>
      </c>
      <c r="I32" s="75">
        <v>110</v>
      </c>
      <c r="J32" s="74"/>
      <c r="K32" s="74"/>
      <c r="L32" s="74"/>
      <c r="M32" s="76"/>
    </row>
    <row r="33" spans="2:13" ht="30">
      <c r="B33" s="13" t="s">
        <v>19</v>
      </c>
      <c r="C33" s="15" t="s">
        <v>12</v>
      </c>
      <c r="D33" s="14">
        <v>29.75</v>
      </c>
      <c r="E33" s="11" t="s">
        <v>28</v>
      </c>
      <c r="F33" s="12"/>
      <c r="G33" s="80" t="s">
        <v>79</v>
      </c>
      <c r="H33" s="74" t="s">
        <v>64</v>
      </c>
      <c r="I33" s="75">
        <v>177.97</v>
      </c>
      <c r="J33" s="74"/>
      <c r="K33" s="74"/>
      <c r="L33" s="74"/>
      <c r="M33" s="76"/>
    </row>
    <row r="34" spans="2:13" ht="30">
      <c r="B34" s="13" t="s">
        <v>27</v>
      </c>
      <c r="C34" s="15" t="s">
        <v>12</v>
      </c>
      <c r="D34" s="14">
        <v>29.75</v>
      </c>
      <c r="E34" s="11" t="s">
        <v>29</v>
      </c>
      <c r="F34" s="12"/>
      <c r="G34" s="73"/>
      <c r="H34" s="74"/>
      <c r="I34" s="83">
        <f>SUM(I25:I33)</f>
        <v>2642.79</v>
      </c>
      <c r="J34" s="74"/>
      <c r="K34" s="74"/>
      <c r="L34" s="74"/>
      <c r="M34" s="76"/>
    </row>
    <row r="35" spans="2:13" ht="30">
      <c r="B35" s="13" t="s">
        <v>31</v>
      </c>
      <c r="C35" s="15" t="s">
        <v>12</v>
      </c>
      <c r="D35" s="14">
        <v>45.47</v>
      </c>
      <c r="E35" s="11"/>
      <c r="F35" s="12"/>
      <c r="G35" s="73"/>
      <c r="H35" s="74"/>
      <c r="I35" s="75"/>
      <c r="J35" s="74"/>
      <c r="K35" s="74"/>
      <c r="L35" s="74"/>
      <c r="M35" s="76"/>
    </row>
    <row r="36" spans="2:13">
      <c r="B36" s="13" t="s">
        <v>22</v>
      </c>
      <c r="C36" s="15" t="s">
        <v>25</v>
      </c>
      <c r="D36" s="14">
        <v>9.99</v>
      </c>
      <c r="E36" s="11" t="s">
        <v>23</v>
      </c>
      <c r="F36" s="12"/>
      <c r="G36" s="73"/>
      <c r="H36" s="74"/>
      <c r="I36" s="75"/>
      <c r="J36" s="74"/>
      <c r="K36" s="74"/>
      <c r="L36" s="74"/>
      <c r="M36" s="76"/>
    </row>
    <row r="37" spans="2:13">
      <c r="B37" s="13" t="s">
        <v>21</v>
      </c>
      <c r="C37" s="15" t="s">
        <v>26</v>
      </c>
      <c r="D37" s="14">
        <v>40.799999999999997</v>
      </c>
      <c r="E37" s="11" t="s">
        <v>24</v>
      </c>
      <c r="F37" s="12"/>
      <c r="G37" s="73"/>
      <c r="H37" s="74"/>
      <c r="I37" s="75"/>
      <c r="J37" s="74"/>
      <c r="K37" s="74"/>
      <c r="L37" s="74"/>
      <c r="M37" s="76"/>
    </row>
    <row r="38" spans="2:13" ht="60">
      <c r="B38" s="13" t="s">
        <v>15</v>
      </c>
      <c r="C38" s="15" t="s">
        <v>13</v>
      </c>
      <c r="D38" s="14">
        <v>23.38</v>
      </c>
      <c r="E38" s="15" t="s">
        <v>32</v>
      </c>
      <c r="F38" s="12" t="s">
        <v>14</v>
      </c>
      <c r="G38" s="73" t="s">
        <v>77</v>
      </c>
      <c r="H38" s="74"/>
      <c r="I38" s="75"/>
      <c r="J38" s="74"/>
      <c r="K38" s="74"/>
      <c r="L38" s="74"/>
      <c r="M38" s="76"/>
    </row>
    <row r="39" spans="2:13">
      <c r="B39" s="13" t="s">
        <v>15</v>
      </c>
      <c r="C39" s="15" t="s">
        <v>13</v>
      </c>
      <c r="D39" s="14">
        <v>22.81</v>
      </c>
      <c r="E39" s="19"/>
      <c r="F39" s="20" t="s">
        <v>14</v>
      </c>
      <c r="G39" s="73"/>
      <c r="H39" s="74"/>
      <c r="I39" s="74"/>
      <c r="J39" s="74"/>
      <c r="K39" s="84"/>
      <c r="L39" s="74"/>
      <c r="M39" s="76"/>
    </row>
    <row r="40" spans="2:13">
      <c r="B40" s="13" t="s">
        <v>16</v>
      </c>
      <c r="C40" s="15" t="s">
        <v>13</v>
      </c>
      <c r="D40" s="14">
        <v>45.72</v>
      </c>
      <c r="E40" s="11"/>
      <c r="F40" s="20" t="s">
        <v>14</v>
      </c>
      <c r="G40" s="80" t="s">
        <v>15</v>
      </c>
      <c r="H40" s="81" t="s">
        <v>13</v>
      </c>
      <c r="I40" s="75">
        <v>10.66</v>
      </c>
      <c r="J40" s="85">
        <v>42200</v>
      </c>
      <c r="K40" s="84"/>
      <c r="L40" s="74"/>
      <c r="M40" s="76"/>
    </row>
    <row r="41" spans="2:13">
      <c r="B41" s="13" t="s">
        <v>15</v>
      </c>
      <c r="C41" s="15" t="s">
        <v>13</v>
      </c>
      <c r="D41" s="14">
        <v>3.34</v>
      </c>
      <c r="E41" s="11"/>
      <c r="F41" s="20" t="s">
        <v>14</v>
      </c>
      <c r="G41" s="80" t="s">
        <v>15</v>
      </c>
      <c r="H41" s="81" t="s">
        <v>13</v>
      </c>
      <c r="I41" s="75">
        <v>40.049999999999997</v>
      </c>
      <c r="J41" s="85">
        <v>42275</v>
      </c>
      <c r="K41" s="84"/>
      <c r="L41" s="74"/>
      <c r="M41" s="76"/>
    </row>
    <row r="42" spans="2:13">
      <c r="B42" s="13" t="s">
        <v>15</v>
      </c>
      <c r="C42" s="15" t="s">
        <v>13</v>
      </c>
      <c r="D42" s="14">
        <v>23.16</v>
      </c>
      <c r="E42" s="11"/>
      <c r="F42" s="20" t="s">
        <v>14</v>
      </c>
      <c r="G42" s="80" t="s">
        <v>15</v>
      </c>
      <c r="H42" s="81" t="s">
        <v>13</v>
      </c>
      <c r="I42" s="75">
        <v>53.56</v>
      </c>
      <c r="J42" s="85">
        <v>42278</v>
      </c>
      <c r="K42" s="84"/>
      <c r="L42" s="74"/>
      <c r="M42" s="76"/>
    </row>
    <row r="43" spans="2:13">
      <c r="B43" s="13" t="s">
        <v>15</v>
      </c>
      <c r="C43" s="15" t="s">
        <v>13</v>
      </c>
      <c r="D43" s="14">
        <v>16.84</v>
      </c>
      <c r="E43" s="11"/>
      <c r="F43" s="20" t="s">
        <v>14</v>
      </c>
      <c r="G43" s="80" t="s">
        <v>15</v>
      </c>
      <c r="H43" s="81" t="s">
        <v>13</v>
      </c>
      <c r="I43" s="75">
        <v>21.41</v>
      </c>
      <c r="J43" s="85">
        <v>42290</v>
      </c>
      <c r="K43" s="84"/>
      <c r="L43" s="74"/>
      <c r="M43" s="76"/>
    </row>
    <row r="44" spans="2:13">
      <c r="B44" s="13" t="s">
        <v>16</v>
      </c>
      <c r="C44" s="15" t="s">
        <v>17</v>
      </c>
      <c r="D44" s="14">
        <v>56.72</v>
      </c>
      <c r="E44" s="11"/>
      <c r="F44" s="20" t="s">
        <v>14</v>
      </c>
      <c r="G44" s="80" t="s">
        <v>15</v>
      </c>
      <c r="H44" s="81" t="s">
        <v>13</v>
      </c>
      <c r="I44" s="75">
        <v>36.69</v>
      </c>
      <c r="J44" s="85">
        <v>42296</v>
      </c>
      <c r="K44" s="84"/>
      <c r="L44" s="74"/>
      <c r="M44" s="76"/>
    </row>
    <row r="45" spans="2:13">
      <c r="B45" s="13" t="s">
        <v>15</v>
      </c>
      <c r="C45" s="15" t="s">
        <v>13</v>
      </c>
      <c r="D45" s="14">
        <v>44.33</v>
      </c>
      <c r="E45" s="11"/>
      <c r="F45" s="20" t="s">
        <v>14</v>
      </c>
      <c r="G45" s="80" t="s">
        <v>15</v>
      </c>
      <c r="H45" s="81" t="s">
        <v>13</v>
      </c>
      <c r="I45" s="75">
        <v>40.75</v>
      </c>
      <c r="J45" s="85">
        <v>42297</v>
      </c>
      <c r="K45" s="74"/>
      <c r="L45" s="74"/>
      <c r="M45" s="76"/>
    </row>
    <row r="46" spans="2:13">
      <c r="B46" s="13" t="s">
        <v>33</v>
      </c>
      <c r="C46" s="15"/>
      <c r="D46" s="14" t="s">
        <v>34</v>
      </c>
      <c r="E46" s="11" t="s">
        <v>35</v>
      </c>
      <c r="F46" s="12"/>
      <c r="G46" s="80" t="s">
        <v>15</v>
      </c>
      <c r="H46" s="81" t="s">
        <v>13</v>
      </c>
      <c r="I46" s="75">
        <v>21.32</v>
      </c>
      <c r="J46" s="85">
        <v>42300</v>
      </c>
      <c r="K46" s="74"/>
      <c r="L46" s="74"/>
      <c r="M46" s="76"/>
    </row>
    <row r="47" spans="2:13">
      <c r="B47" s="13" t="s">
        <v>15</v>
      </c>
      <c r="C47" s="15" t="s">
        <v>13</v>
      </c>
      <c r="D47" s="14">
        <v>2.36</v>
      </c>
      <c r="E47" s="11"/>
      <c r="F47" s="20" t="s">
        <v>14</v>
      </c>
      <c r="G47" s="80" t="s">
        <v>15</v>
      </c>
      <c r="H47" s="81" t="s">
        <v>13</v>
      </c>
      <c r="I47" s="75">
        <v>21.33</v>
      </c>
      <c r="J47" s="85">
        <v>42300</v>
      </c>
      <c r="K47" s="74"/>
      <c r="L47" s="74"/>
      <c r="M47" s="76"/>
    </row>
    <row r="48" spans="2:13">
      <c r="B48" s="13"/>
      <c r="C48" s="15"/>
      <c r="D48" s="14"/>
      <c r="E48" s="11"/>
      <c r="F48" s="12"/>
      <c r="G48" s="73"/>
      <c r="H48" s="74"/>
      <c r="I48" s="75"/>
      <c r="J48" s="74"/>
      <c r="K48" s="74"/>
      <c r="L48" s="74"/>
      <c r="M48" s="76"/>
    </row>
    <row r="49" spans="1:13">
      <c r="A49" t="s">
        <v>20</v>
      </c>
      <c r="B49" s="13"/>
      <c r="C49" s="15"/>
      <c r="D49" s="21">
        <f>SUM(D32:D48)</f>
        <v>553.99</v>
      </c>
      <c r="E49" s="11" t="s">
        <v>49</v>
      </c>
      <c r="F49" s="12"/>
      <c r="G49" s="73"/>
      <c r="H49" s="74"/>
      <c r="I49" s="83">
        <f>SUM(I40:I47)</f>
        <v>245.76999999999998</v>
      </c>
      <c r="J49" s="74" t="s">
        <v>49</v>
      </c>
      <c r="K49" s="74"/>
      <c r="L49" s="74"/>
      <c r="M49" s="76"/>
    </row>
    <row r="50" spans="1:13">
      <c r="B50" s="13"/>
      <c r="C50" s="15"/>
      <c r="D50" s="14"/>
      <c r="E50" s="11" t="s">
        <v>50</v>
      </c>
      <c r="F50" s="12"/>
      <c r="G50" s="73"/>
      <c r="H50" s="74"/>
      <c r="I50" s="75"/>
      <c r="J50" s="74" t="s">
        <v>50</v>
      </c>
      <c r="K50" s="74"/>
      <c r="L50" s="74"/>
      <c r="M50" s="76"/>
    </row>
    <row r="51" spans="1:13">
      <c r="B51" s="13"/>
      <c r="C51" s="15"/>
      <c r="D51" s="14"/>
      <c r="E51" s="11"/>
      <c r="F51" s="12"/>
      <c r="G51" s="73"/>
      <c r="H51" s="74"/>
      <c r="I51" s="75"/>
      <c r="J51" s="74"/>
      <c r="K51" s="74"/>
      <c r="L51" s="74"/>
      <c r="M51" s="76"/>
    </row>
    <row r="52" spans="1:13">
      <c r="B52" s="13"/>
      <c r="C52" s="15"/>
      <c r="D52" s="14"/>
      <c r="E52" s="11"/>
      <c r="F52" s="12"/>
      <c r="G52" s="73"/>
      <c r="H52" s="74"/>
      <c r="I52" s="75"/>
      <c r="J52" s="74"/>
      <c r="K52" s="74"/>
      <c r="L52" s="74"/>
      <c r="M52" s="76"/>
    </row>
    <row r="53" spans="1:13">
      <c r="B53" s="13"/>
      <c r="C53" s="15"/>
      <c r="D53" s="14"/>
      <c r="E53" s="11"/>
      <c r="F53" s="12"/>
      <c r="G53" s="73"/>
      <c r="H53" s="74"/>
      <c r="I53" s="75"/>
      <c r="J53" s="74"/>
      <c r="K53" s="74"/>
      <c r="L53" s="74"/>
      <c r="M53" s="76"/>
    </row>
    <row r="54" spans="1:13">
      <c r="B54" s="13"/>
      <c r="C54" s="15"/>
      <c r="D54" s="14"/>
      <c r="E54" s="11"/>
      <c r="F54" s="12"/>
      <c r="G54" s="73"/>
      <c r="H54" s="74"/>
      <c r="I54" s="75"/>
      <c r="J54" s="74"/>
      <c r="K54" s="74"/>
      <c r="L54" s="74"/>
      <c r="M54" s="76"/>
    </row>
    <row r="55" spans="1:13">
      <c r="B55" s="13"/>
      <c r="C55" s="15"/>
      <c r="D55" s="14"/>
      <c r="E55" s="11"/>
      <c r="F55" s="12"/>
      <c r="G55" s="73" t="s">
        <v>82</v>
      </c>
      <c r="H55" s="74"/>
      <c r="I55" s="75"/>
      <c r="J55" s="74"/>
      <c r="K55" s="74"/>
      <c r="L55" s="74"/>
      <c r="M55" s="76"/>
    </row>
    <row r="56" spans="1:13">
      <c r="B56" s="13"/>
      <c r="C56" s="15"/>
      <c r="D56" s="14"/>
      <c r="E56" s="11"/>
      <c r="F56" s="12"/>
      <c r="G56" s="73"/>
      <c r="H56" s="74"/>
      <c r="I56" s="75"/>
      <c r="J56" s="74"/>
      <c r="K56" s="74"/>
      <c r="L56" s="74"/>
      <c r="M56" s="76"/>
    </row>
    <row r="57" spans="1:13">
      <c r="B57" s="13"/>
      <c r="C57" s="15"/>
      <c r="D57" s="14"/>
      <c r="E57" s="11"/>
      <c r="F57" s="12"/>
      <c r="G57" s="73" t="s">
        <v>33</v>
      </c>
      <c r="H57" s="74" t="s">
        <v>81</v>
      </c>
      <c r="I57" s="75">
        <v>30.99</v>
      </c>
      <c r="J57" s="110">
        <v>42304</v>
      </c>
      <c r="K57" s="74"/>
      <c r="L57" s="74"/>
      <c r="M57" s="76"/>
    </row>
    <row r="58" spans="1:13">
      <c r="B58" s="13"/>
      <c r="C58" s="15"/>
      <c r="D58" s="14"/>
      <c r="E58" s="11"/>
      <c r="F58" s="12"/>
      <c r="G58" s="73" t="s">
        <v>15</v>
      </c>
      <c r="H58" s="74" t="s">
        <v>13</v>
      </c>
      <c r="I58" s="75">
        <v>67.47</v>
      </c>
      <c r="J58" s="110">
        <v>42303</v>
      </c>
      <c r="K58" s="74"/>
      <c r="L58" s="74"/>
      <c r="M58" s="76"/>
    </row>
    <row r="59" spans="1:13">
      <c r="B59" s="13"/>
      <c r="C59" s="15"/>
      <c r="D59" s="14"/>
      <c r="E59" s="11"/>
      <c r="F59" s="12"/>
      <c r="G59" s="73" t="s">
        <v>83</v>
      </c>
      <c r="H59" s="74" t="s">
        <v>85</v>
      </c>
      <c r="I59" s="75">
        <v>8.2899999999999991</v>
      </c>
      <c r="J59" s="110">
        <v>42312</v>
      </c>
      <c r="K59" s="74"/>
      <c r="L59" s="74"/>
      <c r="M59" s="76"/>
    </row>
    <row r="60" spans="1:13">
      <c r="B60" s="13"/>
      <c r="C60" s="15"/>
      <c r="D60" s="14"/>
      <c r="E60" s="11"/>
      <c r="F60" s="12"/>
      <c r="G60" s="73" t="s">
        <v>87</v>
      </c>
      <c r="H60" s="74" t="s">
        <v>13</v>
      </c>
      <c r="I60" s="75">
        <v>53.46</v>
      </c>
      <c r="J60" s="110">
        <v>42304</v>
      </c>
      <c r="K60" s="74"/>
      <c r="L60" s="74"/>
      <c r="M60" s="76"/>
    </row>
    <row r="61" spans="1:13">
      <c r="B61" s="13"/>
      <c r="C61" s="15"/>
      <c r="D61" s="14"/>
      <c r="E61" s="11"/>
      <c r="F61" s="12"/>
      <c r="G61" s="73" t="s">
        <v>84</v>
      </c>
      <c r="H61" s="74" t="s">
        <v>13</v>
      </c>
      <c r="I61" s="75">
        <v>23.83</v>
      </c>
      <c r="J61" s="110">
        <v>42311</v>
      </c>
      <c r="K61" s="74"/>
      <c r="L61" s="74"/>
      <c r="M61" s="76"/>
    </row>
    <row r="62" spans="1:13">
      <c r="B62" s="13"/>
      <c r="C62" s="15"/>
      <c r="D62" s="14"/>
      <c r="E62" s="11"/>
      <c r="F62" s="12"/>
      <c r="G62" s="73" t="s">
        <v>86</v>
      </c>
      <c r="H62" s="74" t="s">
        <v>13</v>
      </c>
      <c r="I62" s="75">
        <v>70.489999999999995</v>
      </c>
      <c r="J62" s="110">
        <v>42313</v>
      </c>
      <c r="K62" s="74"/>
      <c r="L62" s="74"/>
      <c r="M62" s="76"/>
    </row>
    <row r="63" spans="1:13">
      <c r="B63" s="13"/>
      <c r="C63" s="15"/>
      <c r="D63" s="14"/>
      <c r="E63" s="11"/>
      <c r="F63" s="12"/>
      <c r="G63" s="73"/>
      <c r="H63" s="74"/>
      <c r="I63" s="75"/>
      <c r="J63" s="74"/>
      <c r="K63" s="74"/>
      <c r="L63" s="74"/>
      <c r="M63" s="76"/>
    </row>
    <row r="64" spans="1:13">
      <c r="B64" s="13"/>
      <c r="C64" s="15"/>
      <c r="D64" s="14"/>
      <c r="E64" s="11"/>
      <c r="F64" s="12"/>
      <c r="G64" s="73"/>
      <c r="H64" s="74"/>
      <c r="I64" s="83">
        <f>SUM(I57:I63)</f>
        <v>254.53000000000003</v>
      </c>
      <c r="J64" s="74" t="s">
        <v>49</v>
      </c>
      <c r="K64" s="74"/>
      <c r="L64" s="74"/>
      <c r="M64" s="76"/>
    </row>
    <row r="65" spans="1:13">
      <c r="B65" s="13"/>
      <c r="C65" s="15"/>
      <c r="D65" s="14"/>
      <c r="E65" s="11"/>
      <c r="F65" s="12"/>
      <c r="G65" s="73"/>
      <c r="H65" s="74"/>
      <c r="I65" s="75"/>
      <c r="J65" s="74" t="s">
        <v>50</v>
      </c>
      <c r="K65" s="74"/>
      <c r="L65" s="74"/>
      <c r="M65" s="76"/>
    </row>
    <row r="66" spans="1:13">
      <c r="B66" s="13"/>
      <c r="C66" s="15"/>
      <c r="D66" s="14"/>
      <c r="E66" s="11"/>
      <c r="F66" s="12"/>
      <c r="G66" s="73"/>
      <c r="H66" s="74"/>
      <c r="I66" s="75"/>
      <c r="J66" s="74"/>
      <c r="K66" s="74"/>
      <c r="L66" s="74"/>
      <c r="M66" s="76"/>
    </row>
    <row r="67" spans="1:13">
      <c r="B67" s="13"/>
      <c r="C67" s="15"/>
      <c r="D67" s="14"/>
      <c r="E67" s="11"/>
      <c r="F67" s="12"/>
      <c r="G67" s="73"/>
      <c r="H67" s="74"/>
      <c r="I67" s="75"/>
      <c r="J67" s="74"/>
      <c r="K67" s="74"/>
      <c r="L67" s="74"/>
      <c r="M67" s="76"/>
    </row>
    <row r="68" spans="1:13">
      <c r="B68" s="13"/>
      <c r="C68" s="15"/>
      <c r="D68" s="14"/>
      <c r="E68" s="11"/>
      <c r="F68" s="12"/>
      <c r="G68" s="73"/>
      <c r="H68" s="74"/>
      <c r="I68" s="75"/>
      <c r="J68" s="74"/>
      <c r="K68" s="74"/>
      <c r="L68" s="74"/>
      <c r="M68" s="76"/>
    </row>
    <row r="69" spans="1:13">
      <c r="B69" s="13"/>
      <c r="C69" s="15"/>
      <c r="D69" s="14"/>
      <c r="E69" s="11"/>
      <c r="F69" s="12"/>
      <c r="G69" s="73"/>
      <c r="H69" s="74"/>
      <c r="I69" s="75"/>
      <c r="J69" s="74"/>
      <c r="K69" s="74"/>
      <c r="L69" s="74"/>
      <c r="M69" s="76"/>
    </row>
    <row r="70" spans="1:13">
      <c r="B70" s="13"/>
      <c r="C70" s="15"/>
      <c r="D70" s="14"/>
      <c r="E70" s="11"/>
      <c r="F70" s="12"/>
      <c r="G70" s="73"/>
      <c r="H70" s="74"/>
      <c r="I70" s="75"/>
      <c r="J70" s="74"/>
      <c r="K70" s="74"/>
      <c r="L70" s="74"/>
      <c r="M70" s="76"/>
    </row>
    <row r="71" spans="1:13" ht="16" thickBot="1">
      <c r="A71" s="8"/>
      <c r="B71" s="22"/>
      <c r="C71" s="23"/>
      <c r="D71" s="24"/>
      <c r="E71" s="25"/>
      <c r="F71" s="26"/>
      <c r="G71" s="86"/>
      <c r="H71" s="87"/>
      <c r="I71" s="88"/>
      <c r="J71" s="87"/>
      <c r="K71" s="87"/>
      <c r="L71" s="87"/>
      <c r="M71" s="89"/>
    </row>
    <row r="72" spans="1:13">
      <c r="A72" t="s">
        <v>51</v>
      </c>
      <c r="D72" s="4"/>
      <c r="G72" s="90"/>
      <c r="H72" s="91"/>
      <c r="I72" s="92"/>
      <c r="J72" s="91"/>
      <c r="K72" s="91"/>
      <c r="L72" s="91"/>
      <c r="M72" s="93"/>
    </row>
    <row r="73" spans="1:13">
      <c r="A73" s="66"/>
      <c r="B73" s="60"/>
      <c r="C73" s="67">
        <v>6100</v>
      </c>
      <c r="D73" s="67">
        <f>SUM(D49+D31)</f>
        <v>2216.23</v>
      </c>
      <c r="E73" s="67">
        <f>SUM(C73-D73)</f>
        <v>3883.77</v>
      </c>
      <c r="F73" s="60"/>
      <c r="G73" s="94" t="s">
        <v>71</v>
      </c>
      <c r="H73" s="95"/>
      <c r="I73" s="96">
        <v>6100</v>
      </c>
      <c r="J73" s="97"/>
      <c r="K73" s="97"/>
      <c r="L73" s="97"/>
      <c r="M73" s="98"/>
    </row>
    <row r="74" spans="1:13">
      <c r="A74" s="62"/>
      <c r="B74" s="61"/>
      <c r="C74" s="61"/>
      <c r="D74" s="63"/>
      <c r="E74" s="61"/>
      <c r="F74" s="61"/>
      <c r="G74" s="99" t="s">
        <v>72</v>
      </c>
      <c r="H74" s="100"/>
      <c r="I74" s="101">
        <f>SUM(D49+D31)</f>
        <v>2216.23</v>
      </c>
      <c r="J74" s="97"/>
      <c r="K74" s="97"/>
      <c r="L74" s="97"/>
      <c r="M74" s="98"/>
    </row>
    <row r="75" spans="1:13">
      <c r="A75" s="62"/>
      <c r="B75" s="61"/>
      <c r="C75" s="61"/>
      <c r="D75" s="63"/>
      <c r="E75" s="61"/>
      <c r="F75" s="61"/>
      <c r="G75" s="99" t="s">
        <v>73</v>
      </c>
      <c r="H75" s="100"/>
      <c r="I75" s="101">
        <f>SUM(I49+I34)</f>
        <v>2888.56</v>
      </c>
      <c r="J75" s="97"/>
      <c r="K75" s="97"/>
      <c r="L75" s="97"/>
      <c r="M75" s="98"/>
    </row>
    <row r="76" spans="1:13">
      <c r="A76" s="62"/>
      <c r="B76" s="61"/>
      <c r="C76" s="61"/>
      <c r="D76" s="63"/>
      <c r="E76" s="61"/>
      <c r="F76" s="61"/>
      <c r="G76" s="99" t="s">
        <v>88</v>
      </c>
      <c r="H76" s="100"/>
      <c r="I76" s="101">
        <v>254.53</v>
      </c>
      <c r="J76" s="97"/>
      <c r="K76" s="97"/>
      <c r="L76" s="97"/>
      <c r="M76" s="98"/>
    </row>
    <row r="77" spans="1:13" ht="45">
      <c r="A77" s="62" t="s">
        <v>10</v>
      </c>
      <c r="B77" s="68" t="s">
        <v>36</v>
      </c>
      <c r="C77" s="61"/>
      <c r="D77" s="61"/>
      <c r="E77" s="61"/>
      <c r="F77" s="61"/>
      <c r="G77" s="102"/>
      <c r="H77" s="97"/>
      <c r="I77" s="97"/>
      <c r="J77" s="97"/>
      <c r="K77" s="97"/>
      <c r="L77" s="97"/>
      <c r="M77" s="98"/>
    </row>
    <row r="78" spans="1:13">
      <c r="A78" s="62"/>
      <c r="B78" s="61"/>
      <c r="C78" s="61"/>
      <c r="D78" s="61"/>
      <c r="E78" s="61"/>
      <c r="F78" s="61"/>
      <c r="G78" s="103" t="s">
        <v>74</v>
      </c>
      <c r="H78" s="104"/>
      <c r="I78" s="105">
        <f>SUM(I73-(I74+I75))</f>
        <v>995.21</v>
      </c>
      <c r="J78" s="97"/>
      <c r="K78" s="97"/>
      <c r="L78" s="97"/>
      <c r="M78" s="98"/>
    </row>
    <row r="79" spans="1:13">
      <c r="A79" s="62"/>
      <c r="B79" s="61"/>
      <c r="C79" s="61"/>
      <c r="D79" s="61"/>
      <c r="E79" s="61"/>
      <c r="F79" s="61"/>
      <c r="G79" s="102"/>
      <c r="H79" s="97"/>
      <c r="I79" s="97"/>
      <c r="J79" s="97"/>
      <c r="K79" s="97"/>
      <c r="L79" s="97"/>
      <c r="M79" s="98"/>
    </row>
    <row r="80" spans="1:13">
      <c r="A80" s="62"/>
      <c r="B80" s="61"/>
      <c r="C80" s="61"/>
      <c r="D80" s="61"/>
      <c r="E80" s="61"/>
      <c r="F80" s="61"/>
      <c r="G80" s="102"/>
      <c r="H80" s="97"/>
      <c r="I80" s="97"/>
      <c r="J80" s="97"/>
      <c r="K80" s="97"/>
      <c r="L80" s="97"/>
      <c r="M80" s="98"/>
    </row>
    <row r="81" spans="1:13" ht="18">
      <c r="A81" s="64"/>
      <c r="B81" s="65"/>
      <c r="C81" s="65"/>
      <c r="D81" s="65"/>
      <c r="E81" s="65"/>
      <c r="F81" s="65"/>
      <c r="G81" s="106"/>
      <c r="H81" s="107"/>
      <c r="I81" s="108">
        <f>SUM(I49+I34+I64)</f>
        <v>3143.09</v>
      </c>
      <c r="J81" s="108">
        <f>SUM(I81+D73)</f>
        <v>5359.32</v>
      </c>
      <c r="K81" s="111">
        <f>SUM(C73-J81)</f>
        <v>740.68000000000029</v>
      </c>
      <c r="L81" s="107" t="s">
        <v>89</v>
      </c>
      <c r="M81" s="109"/>
    </row>
  </sheetData>
  <phoneticPr fontId="9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0"/>
  <sheetViews>
    <sheetView tabSelected="1" topLeftCell="A21" workbookViewId="0">
      <selection activeCell="M32" sqref="M32"/>
    </sheetView>
  </sheetViews>
  <sheetFormatPr baseColWidth="10" defaultRowHeight="15" x14ac:dyDescent="0"/>
  <cols>
    <col min="2" max="2" width="45.83203125" customWidth="1"/>
    <col min="9" max="9" width="11.83203125" customWidth="1"/>
    <col min="11" max="11" width="29.33203125" customWidth="1"/>
    <col min="12" max="12" width="21.33203125" customWidth="1"/>
    <col min="13" max="13" width="24.1640625" customWidth="1"/>
    <col min="14" max="14" width="28.6640625" customWidth="1"/>
    <col min="16" max="16" width="28.6640625" customWidth="1"/>
  </cols>
  <sheetData>
    <row r="1" spans="1:14">
      <c r="K1" s="125"/>
    </row>
    <row r="2" spans="1:14">
      <c r="K2" s="125"/>
    </row>
    <row r="3" spans="1:14">
      <c r="K3" s="125"/>
    </row>
    <row r="4" spans="1:14" ht="17">
      <c r="B4" s="112" t="s">
        <v>127</v>
      </c>
      <c r="G4" t="s">
        <v>11</v>
      </c>
      <c r="K4" s="125"/>
      <c r="N4" s="130"/>
    </row>
    <row r="5" spans="1:14" ht="45">
      <c r="B5" s="3" t="s">
        <v>136</v>
      </c>
      <c r="K5" s="125"/>
      <c r="N5" s="130"/>
    </row>
    <row r="6" spans="1:14">
      <c r="B6" s="38">
        <v>42491</v>
      </c>
      <c r="K6" s="125"/>
      <c r="N6" s="130"/>
    </row>
    <row r="7" spans="1:14">
      <c r="K7" s="125"/>
      <c r="N7" s="130"/>
    </row>
    <row r="8" spans="1:14">
      <c r="B8" t="s">
        <v>172</v>
      </c>
      <c r="K8" s="125"/>
      <c r="N8" s="130"/>
    </row>
    <row r="9" spans="1:14">
      <c r="I9" s="115"/>
      <c r="K9" s="125"/>
      <c r="M9" s="130"/>
    </row>
    <row r="10" spans="1:14">
      <c r="B10" s="119" t="s">
        <v>91</v>
      </c>
      <c r="C10" s="120"/>
      <c r="D10" s="122" t="s">
        <v>99</v>
      </c>
      <c r="E10" s="122" t="s">
        <v>101</v>
      </c>
      <c r="F10" s="120"/>
      <c r="G10" s="120"/>
      <c r="H10" s="120"/>
      <c r="I10" s="121" t="s">
        <v>133</v>
      </c>
      <c r="J10" s="120"/>
      <c r="K10" s="178" t="s">
        <v>8</v>
      </c>
      <c r="L10" s="177" t="s">
        <v>125</v>
      </c>
      <c r="M10" s="177" t="s">
        <v>126</v>
      </c>
      <c r="N10" s="177" t="s">
        <v>117</v>
      </c>
    </row>
    <row r="11" spans="1:14">
      <c r="D11" s="123"/>
      <c r="E11" s="123"/>
      <c r="I11" s="115"/>
      <c r="J11" s="116"/>
      <c r="K11" s="125"/>
      <c r="L11" s="123"/>
      <c r="M11" s="130"/>
    </row>
    <row r="12" spans="1:14">
      <c r="A12" s="137" t="s">
        <v>111</v>
      </c>
      <c r="B12" s="137"/>
      <c r="C12" s="137"/>
      <c r="D12" s="149"/>
      <c r="E12" s="149"/>
      <c r="F12" s="137"/>
      <c r="G12" s="137"/>
      <c r="H12" s="137"/>
      <c r="I12" s="150"/>
      <c r="J12" s="151"/>
      <c r="K12" s="132"/>
      <c r="L12" s="133"/>
      <c r="M12" s="133"/>
    </row>
    <row r="13" spans="1:14" ht="105">
      <c r="A13" s="137"/>
      <c r="B13" s="137" t="s">
        <v>93</v>
      </c>
      <c r="C13" s="137"/>
      <c r="D13" s="149">
        <v>1</v>
      </c>
      <c r="E13" s="152">
        <v>670</v>
      </c>
      <c r="F13" s="137"/>
      <c r="G13" s="137"/>
      <c r="H13" s="137"/>
      <c r="I13" s="152">
        <v>670</v>
      </c>
      <c r="J13" s="151"/>
      <c r="K13" s="132" t="s">
        <v>158</v>
      </c>
      <c r="L13" s="133" t="s">
        <v>128</v>
      </c>
      <c r="M13" s="179" t="s">
        <v>57</v>
      </c>
    </row>
    <row r="14" spans="1:14">
      <c r="A14" s="137"/>
      <c r="B14" s="137" t="s">
        <v>90</v>
      </c>
      <c r="C14" s="137"/>
      <c r="D14" s="149"/>
      <c r="E14" s="152"/>
      <c r="F14" s="137"/>
      <c r="G14" s="137"/>
      <c r="H14" s="137"/>
      <c r="I14" s="152"/>
      <c r="J14" s="151"/>
      <c r="K14" s="132"/>
      <c r="L14" s="133"/>
      <c r="M14" s="133"/>
    </row>
    <row r="15" spans="1:14" ht="30">
      <c r="A15" s="137"/>
      <c r="B15" s="137" t="s">
        <v>94</v>
      </c>
      <c r="C15" s="137"/>
      <c r="D15" s="149">
        <v>1</v>
      </c>
      <c r="E15" s="152">
        <v>910</v>
      </c>
      <c r="F15" s="137"/>
      <c r="G15" s="137"/>
      <c r="H15" s="137"/>
      <c r="I15" s="152">
        <v>910</v>
      </c>
      <c r="J15" s="151"/>
      <c r="K15" s="132" t="s">
        <v>169</v>
      </c>
      <c r="L15" s="133" t="s">
        <v>129</v>
      </c>
      <c r="M15" s="179" t="s">
        <v>81</v>
      </c>
    </row>
    <row r="16" spans="1:14">
      <c r="A16" s="136"/>
      <c r="B16" s="137"/>
      <c r="C16" s="137"/>
      <c r="D16" s="149"/>
      <c r="E16" s="152"/>
      <c r="F16" s="137"/>
      <c r="G16" s="137"/>
      <c r="H16" s="137"/>
      <c r="I16" s="152"/>
      <c r="J16" s="151"/>
      <c r="K16" s="132"/>
      <c r="L16" s="133"/>
      <c r="M16" s="133"/>
    </row>
    <row r="17" spans="1:13">
      <c r="A17" s="138" t="s">
        <v>110</v>
      </c>
      <c r="B17" s="138"/>
      <c r="C17" s="138"/>
      <c r="D17" s="153"/>
      <c r="E17" s="154"/>
      <c r="F17" s="138"/>
      <c r="G17" s="138"/>
      <c r="H17" s="138"/>
      <c r="I17" s="154"/>
      <c r="J17" s="151"/>
      <c r="K17" s="132"/>
      <c r="L17" s="133"/>
      <c r="M17" s="133"/>
    </row>
    <row r="18" spans="1:13" ht="45">
      <c r="A18" s="138"/>
      <c r="B18" s="138" t="s">
        <v>138</v>
      </c>
      <c r="C18" s="138"/>
      <c r="D18" s="153">
        <v>1</v>
      </c>
      <c r="E18" s="154">
        <v>780</v>
      </c>
      <c r="F18" s="138"/>
      <c r="G18" s="138"/>
      <c r="H18" s="138"/>
      <c r="I18" s="154">
        <v>780</v>
      </c>
      <c r="J18" s="151"/>
      <c r="K18" s="132" t="s">
        <v>170</v>
      </c>
      <c r="L18" s="133" t="s">
        <v>128</v>
      </c>
      <c r="M18" s="179" t="s">
        <v>55</v>
      </c>
    </row>
    <row r="19" spans="1:13">
      <c r="A19" s="138"/>
      <c r="B19" s="138" t="s">
        <v>95</v>
      </c>
      <c r="C19" s="138"/>
      <c r="D19" s="153"/>
      <c r="E19" s="154"/>
      <c r="F19" s="138"/>
      <c r="G19" s="138"/>
      <c r="H19" s="138"/>
      <c r="I19" s="154"/>
      <c r="J19" s="151"/>
      <c r="K19" s="132"/>
      <c r="L19" s="133"/>
      <c r="M19" s="133"/>
    </row>
    <row r="20" spans="1:13" ht="45">
      <c r="A20" s="138"/>
      <c r="B20" s="138" t="s">
        <v>137</v>
      </c>
      <c r="C20" s="138"/>
      <c r="D20" s="153">
        <v>1</v>
      </c>
      <c r="E20" s="154">
        <v>630</v>
      </c>
      <c r="F20" s="138"/>
      <c r="G20" s="138"/>
      <c r="H20" s="138"/>
      <c r="I20" s="154">
        <v>630</v>
      </c>
      <c r="J20" s="151"/>
      <c r="K20" s="132" t="s">
        <v>159</v>
      </c>
      <c r="L20" s="133" t="s">
        <v>129</v>
      </c>
      <c r="M20" s="179" t="s">
        <v>163</v>
      </c>
    </row>
    <row r="21" spans="1:13">
      <c r="A21" s="136"/>
      <c r="B21" s="139"/>
      <c r="C21" s="139"/>
      <c r="D21" s="155"/>
      <c r="E21" s="156"/>
      <c r="F21" s="139"/>
      <c r="G21" s="139"/>
      <c r="H21" s="139"/>
      <c r="I21" s="156"/>
      <c r="J21" s="157"/>
      <c r="K21" s="132"/>
      <c r="L21" s="133"/>
      <c r="M21" s="133"/>
    </row>
    <row r="22" spans="1:13">
      <c r="A22" s="136"/>
      <c r="B22" s="136"/>
      <c r="C22" s="136"/>
      <c r="D22" s="133"/>
      <c r="E22" s="158"/>
      <c r="F22" s="136"/>
      <c r="G22" s="136"/>
      <c r="H22" s="136" t="s">
        <v>96</v>
      </c>
      <c r="I22" s="158">
        <v>1500</v>
      </c>
      <c r="J22" s="151" t="s">
        <v>97</v>
      </c>
      <c r="K22" s="132"/>
      <c r="L22" s="133"/>
      <c r="M22" s="133"/>
    </row>
    <row r="23" spans="1:13">
      <c r="A23" s="136"/>
      <c r="B23" s="136"/>
      <c r="C23" s="136"/>
      <c r="D23" s="133"/>
      <c r="E23" s="158"/>
      <c r="F23" s="136"/>
      <c r="G23" s="136"/>
      <c r="H23" s="136"/>
      <c r="I23" s="158"/>
      <c r="J23" s="151"/>
      <c r="K23" s="132"/>
      <c r="L23" s="133"/>
      <c r="M23" s="133"/>
    </row>
    <row r="24" spans="1:13">
      <c r="A24" s="136"/>
      <c r="B24" s="140" t="s">
        <v>139</v>
      </c>
      <c r="C24" s="159"/>
      <c r="D24" s="160"/>
      <c r="E24" s="161"/>
      <c r="F24" s="159"/>
      <c r="G24" s="159"/>
      <c r="H24" s="159"/>
      <c r="I24" s="161"/>
      <c r="J24" s="162"/>
      <c r="K24" s="132"/>
      <c r="L24" s="133"/>
      <c r="M24" s="133"/>
    </row>
    <row r="25" spans="1:13">
      <c r="A25" s="136"/>
      <c r="B25" s="136"/>
      <c r="C25" s="136"/>
      <c r="D25" s="133"/>
      <c r="E25" s="158"/>
      <c r="F25" s="136"/>
      <c r="G25" s="136"/>
      <c r="H25" s="136"/>
      <c r="I25" s="158"/>
      <c r="J25" s="151"/>
      <c r="K25" s="132"/>
      <c r="L25" s="133"/>
      <c r="M25" s="133"/>
    </row>
    <row r="26" spans="1:13" ht="30">
      <c r="A26" s="141" t="s">
        <v>109</v>
      </c>
      <c r="B26" s="141"/>
      <c r="C26" s="141"/>
      <c r="D26" s="163"/>
      <c r="E26" s="164"/>
      <c r="F26" s="141"/>
      <c r="G26" s="141"/>
      <c r="H26" s="141"/>
      <c r="I26" s="164"/>
      <c r="J26" s="151"/>
      <c r="K26" s="132"/>
      <c r="L26" s="133"/>
      <c r="M26" s="133"/>
    </row>
    <row r="27" spans="1:13" ht="60">
      <c r="A27" s="141"/>
      <c r="B27" s="141" t="s">
        <v>98</v>
      </c>
      <c r="C27" s="141"/>
      <c r="D27" s="163">
        <v>1</v>
      </c>
      <c r="E27" s="164">
        <v>10</v>
      </c>
      <c r="F27" s="141"/>
      <c r="G27" s="141"/>
      <c r="H27" s="141"/>
      <c r="I27" s="164">
        <f>SUM(D27*E27)</f>
        <v>10</v>
      </c>
      <c r="J27" s="151"/>
      <c r="K27" s="132" t="s">
        <v>157</v>
      </c>
      <c r="L27" s="133" t="s">
        <v>134</v>
      </c>
      <c r="M27" s="179" t="s">
        <v>131</v>
      </c>
    </row>
    <row r="28" spans="1:13" ht="30">
      <c r="A28" s="141"/>
      <c r="B28" s="141" t="s">
        <v>103</v>
      </c>
      <c r="C28" s="141"/>
      <c r="D28" s="163">
        <v>1</v>
      </c>
      <c r="E28" s="164">
        <v>70</v>
      </c>
      <c r="F28" s="141"/>
      <c r="G28" s="141"/>
      <c r="H28" s="141"/>
      <c r="I28" s="164">
        <f>SUM(D28*E28)</f>
        <v>70</v>
      </c>
      <c r="J28" s="151"/>
      <c r="K28" s="132"/>
      <c r="L28" s="133" t="s">
        <v>134</v>
      </c>
      <c r="M28" s="179" t="s">
        <v>12</v>
      </c>
    </row>
    <row r="29" spans="1:13" ht="30">
      <c r="A29" s="141"/>
      <c r="B29" s="141" t="s">
        <v>102</v>
      </c>
      <c r="C29" s="141"/>
      <c r="D29" s="163">
        <v>1</v>
      </c>
      <c r="E29" s="164">
        <v>100</v>
      </c>
      <c r="F29" s="141"/>
      <c r="G29" s="141"/>
      <c r="H29" s="141"/>
      <c r="I29" s="164">
        <f>SUM(D29*E29)</f>
        <v>100</v>
      </c>
      <c r="J29" s="151"/>
      <c r="K29" s="132"/>
      <c r="L29" s="133" t="s">
        <v>134</v>
      </c>
      <c r="M29" s="179" t="s">
        <v>9</v>
      </c>
    </row>
    <row r="30" spans="1:13">
      <c r="A30" s="141"/>
      <c r="B30" s="141" t="s">
        <v>114</v>
      </c>
      <c r="C30" s="141"/>
      <c r="D30" s="163">
        <v>1</v>
      </c>
      <c r="E30" s="164" t="s">
        <v>100</v>
      </c>
      <c r="F30" s="141"/>
      <c r="G30" s="141"/>
      <c r="H30" s="141"/>
      <c r="I30" s="164" t="s">
        <v>100</v>
      </c>
      <c r="J30" s="151"/>
      <c r="K30" s="132"/>
      <c r="L30" s="133"/>
      <c r="M30" s="133"/>
    </row>
    <row r="31" spans="1:13">
      <c r="A31" s="141"/>
      <c r="B31" s="141"/>
      <c r="C31" s="141"/>
      <c r="D31" s="163"/>
      <c r="E31" s="164"/>
      <c r="F31" s="141"/>
      <c r="G31" s="141"/>
      <c r="H31" s="141"/>
      <c r="I31" s="164"/>
      <c r="J31" s="151"/>
      <c r="K31" s="132"/>
      <c r="L31" s="133"/>
      <c r="M31" s="133"/>
    </row>
    <row r="32" spans="1:13">
      <c r="A32" s="141"/>
      <c r="B32" s="141" t="s">
        <v>176</v>
      </c>
      <c r="C32" s="141"/>
      <c r="D32" s="163">
        <v>1</v>
      </c>
      <c r="E32" s="164">
        <v>5</v>
      </c>
      <c r="F32" s="141"/>
      <c r="G32" s="141"/>
      <c r="H32" s="141"/>
      <c r="I32" s="164">
        <f>SUM(D32*E32)</f>
        <v>5</v>
      </c>
      <c r="J32" s="151"/>
      <c r="K32" s="132"/>
      <c r="L32" s="133"/>
      <c r="M32" s="179" t="s">
        <v>177</v>
      </c>
    </row>
    <row r="33" spans="1:13">
      <c r="A33" s="141"/>
      <c r="B33" s="141"/>
      <c r="C33" s="141"/>
      <c r="D33" s="163"/>
      <c r="E33" s="164"/>
      <c r="F33" s="141"/>
      <c r="G33" s="141"/>
      <c r="H33" s="141"/>
      <c r="I33" s="164"/>
      <c r="J33" s="151"/>
      <c r="K33" s="132"/>
      <c r="L33" s="133"/>
      <c r="M33" s="133"/>
    </row>
    <row r="34" spans="1:13">
      <c r="A34" s="136"/>
      <c r="B34" s="141"/>
      <c r="C34" s="141"/>
      <c r="D34" s="163"/>
      <c r="E34" s="164"/>
      <c r="F34" s="141"/>
      <c r="G34" s="141"/>
      <c r="H34" s="141"/>
      <c r="I34" s="164"/>
      <c r="J34" s="151"/>
      <c r="K34" s="132"/>
      <c r="L34" s="133"/>
      <c r="M34" s="133"/>
    </row>
    <row r="35" spans="1:13">
      <c r="A35" s="142" t="s">
        <v>130</v>
      </c>
      <c r="B35" s="143"/>
      <c r="C35" s="143"/>
      <c r="D35" s="165"/>
      <c r="E35" s="166"/>
      <c r="F35" s="143"/>
      <c r="G35" s="143"/>
      <c r="H35" s="143"/>
      <c r="I35" s="166"/>
      <c r="J35" s="151"/>
      <c r="K35" s="132"/>
      <c r="L35" s="133"/>
      <c r="M35" s="133"/>
    </row>
    <row r="36" spans="1:13" ht="45">
      <c r="A36" s="143"/>
      <c r="B36" s="143" t="s">
        <v>152</v>
      </c>
      <c r="C36" s="143"/>
      <c r="D36" s="165">
        <v>1</v>
      </c>
      <c r="E36" s="166">
        <v>72</v>
      </c>
      <c r="F36" s="143"/>
      <c r="G36" s="143"/>
      <c r="H36" s="143"/>
      <c r="I36" s="166">
        <f>SUM(D36*E36)</f>
        <v>72</v>
      </c>
      <c r="J36" s="151"/>
      <c r="K36" s="132" t="s">
        <v>156</v>
      </c>
      <c r="L36" s="133" t="s">
        <v>129</v>
      </c>
      <c r="M36" s="179" t="s">
        <v>9</v>
      </c>
    </row>
    <row r="37" spans="1:13" ht="30">
      <c r="A37" s="143"/>
      <c r="B37" s="143" t="s">
        <v>112</v>
      </c>
      <c r="C37" s="143"/>
      <c r="D37" s="165">
        <v>6</v>
      </c>
      <c r="E37" s="166">
        <v>2</v>
      </c>
      <c r="F37" s="143"/>
      <c r="G37" s="143"/>
      <c r="H37" s="143"/>
      <c r="I37" s="166">
        <f>SUM(D37*E37)</f>
        <v>12</v>
      </c>
      <c r="J37" s="151"/>
      <c r="K37" s="132"/>
      <c r="L37" s="133" t="s">
        <v>129</v>
      </c>
      <c r="M37" s="179" t="s">
        <v>9</v>
      </c>
    </row>
    <row r="38" spans="1:13">
      <c r="A38" s="143"/>
      <c r="B38" s="143" t="s">
        <v>106</v>
      </c>
      <c r="C38" s="143"/>
      <c r="D38" s="165">
        <v>1</v>
      </c>
      <c r="E38" s="166">
        <v>40</v>
      </c>
      <c r="F38" s="143"/>
      <c r="G38" s="143"/>
      <c r="H38" s="143"/>
      <c r="I38" s="166">
        <f>SUM(D38*E38)</f>
        <v>40</v>
      </c>
      <c r="J38" s="151"/>
      <c r="K38" s="132"/>
      <c r="L38" s="133" t="s">
        <v>129</v>
      </c>
      <c r="M38" s="179" t="s">
        <v>9</v>
      </c>
    </row>
    <row r="39" spans="1:13">
      <c r="A39" s="143"/>
      <c r="B39" s="143" t="s">
        <v>113</v>
      </c>
      <c r="C39" s="143"/>
      <c r="D39" s="165">
        <v>1</v>
      </c>
      <c r="E39" s="166" t="s">
        <v>100</v>
      </c>
      <c r="F39" s="143"/>
      <c r="G39" s="143"/>
      <c r="H39" s="143"/>
      <c r="I39" s="166" t="s">
        <v>100</v>
      </c>
      <c r="J39" s="151"/>
      <c r="K39" s="132"/>
      <c r="L39" s="133"/>
      <c r="M39" s="179" t="s">
        <v>9</v>
      </c>
    </row>
    <row r="40" spans="1:13">
      <c r="A40" s="136"/>
      <c r="B40" s="143"/>
      <c r="C40" s="143"/>
      <c r="D40" s="165"/>
      <c r="E40" s="166"/>
      <c r="F40" s="143"/>
      <c r="G40" s="143"/>
      <c r="H40" s="143"/>
      <c r="I40" s="166"/>
      <c r="J40" s="151"/>
      <c r="K40" s="132"/>
      <c r="L40" s="133"/>
      <c r="M40" s="133"/>
    </row>
    <row r="41" spans="1:13">
      <c r="A41" s="144" t="s">
        <v>108</v>
      </c>
      <c r="B41" s="144"/>
      <c r="C41" s="144"/>
      <c r="D41" s="167"/>
      <c r="E41" s="168"/>
      <c r="F41" s="144"/>
      <c r="G41" s="144"/>
      <c r="H41" s="144"/>
      <c r="I41" s="168"/>
      <c r="J41" s="151"/>
      <c r="K41" s="132"/>
      <c r="L41" s="133"/>
      <c r="M41" s="133"/>
    </row>
    <row r="42" spans="1:13" ht="75">
      <c r="A42" s="144"/>
      <c r="B42" s="144" t="s">
        <v>107</v>
      </c>
      <c r="C42" s="144"/>
      <c r="D42" s="167">
        <v>3</v>
      </c>
      <c r="E42" s="168">
        <v>15</v>
      </c>
      <c r="F42" s="144"/>
      <c r="G42" s="144"/>
      <c r="H42" s="144"/>
      <c r="I42" s="168">
        <f>SUM(D42*E42)</f>
        <v>45</v>
      </c>
      <c r="J42" s="151"/>
      <c r="K42" s="132" t="s">
        <v>147</v>
      </c>
      <c r="L42" s="133" t="s">
        <v>129</v>
      </c>
      <c r="M42" s="179" t="s">
        <v>81</v>
      </c>
    </row>
    <row r="43" spans="1:13">
      <c r="A43" s="144"/>
      <c r="B43" s="144" t="s">
        <v>116</v>
      </c>
      <c r="C43" s="144"/>
      <c r="D43" s="167">
        <v>1</v>
      </c>
      <c r="E43" s="168">
        <v>30</v>
      </c>
      <c r="F43" s="144"/>
      <c r="G43" s="144"/>
      <c r="H43" s="144"/>
      <c r="I43" s="168">
        <f>SUM(D43*E43)</f>
        <v>30</v>
      </c>
      <c r="J43" s="151"/>
      <c r="K43" s="132"/>
      <c r="L43" s="133" t="s">
        <v>129</v>
      </c>
      <c r="M43" s="179" t="s">
        <v>81</v>
      </c>
    </row>
    <row r="44" spans="1:13" ht="30">
      <c r="A44" s="136"/>
      <c r="B44" s="145" t="s">
        <v>135</v>
      </c>
      <c r="C44" s="145"/>
      <c r="D44" s="169">
        <v>1</v>
      </c>
      <c r="E44" s="170" t="s">
        <v>100</v>
      </c>
      <c r="F44" s="145"/>
      <c r="G44" s="145"/>
      <c r="H44" s="145"/>
      <c r="I44" s="170" t="s">
        <v>100</v>
      </c>
      <c r="J44" s="151"/>
      <c r="K44" s="132"/>
      <c r="L44" s="133" t="s">
        <v>129</v>
      </c>
      <c r="M44" s="133"/>
    </row>
    <row r="45" spans="1:13">
      <c r="A45" s="136"/>
      <c r="B45" s="145"/>
      <c r="C45" s="145"/>
      <c r="D45" s="169"/>
      <c r="E45" s="170"/>
      <c r="F45" s="145"/>
      <c r="G45" s="145"/>
      <c r="H45" s="145"/>
      <c r="I45" s="170"/>
      <c r="J45" s="151"/>
      <c r="K45" s="132"/>
      <c r="L45" s="133"/>
      <c r="M45" s="133"/>
    </row>
    <row r="46" spans="1:13">
      <c r="A46" s="146" t="s">
        <v>117</v>
      </c>
      <c r="B46" s="146"/>
      <c r="C46" s="146"/>
      <c r="D46" s="171"/>
      <c r="E46" s="172"/>
      <c r="F46" s="146"/>
      <c r="G46" s="146"/>
      <c r="H46" s="146"/>
      <c r="I46" s="172"/>
      <c r="J46" s="151"/>
      <c r="K46" s="132"/>
      <c r="L46" s="133"/>
      <c r="M46" s="133"/>
    </row>
    <row r="47" spans="1:13" ht="30">
      <c r="A47" s="146"/>
      <c r="B47" s="146" t="s">
        <v>153</v>
      </c>
      <c r="C47" s="146"/>
      <c r="D47" s="171">
        <v>1</v>
      </c>
      <c r="E47" s="172" t="s">
        <v>100</v>
      </c>
      <c r="F47" s="146"/>
      <c r="G47" s="146"/>
      <c r="H47" s="146"/>
      <c r="I47" s="172" t="s">
        <v>100</v>
      </c>
      <c r="J47" s="151"/>
      <c r="K47" s="132"/>
      <c r="L47" s="133"/>
      <c r="M47" s="133"/>
    </row>
    <row r="48" spans="1:13">
      <c r="A48" s="136"/>
      <c r="B48" s="139"/>
      <c r="C48" s="139"/>
      <c r="D48" s="155"/>
      <c r="E48" s="156"/>
      <c r="F48" s="139"/>
      <c r="G48" s="139"/>
      <c r="H48" s="139"/>
      <c r="I48" s="156"/>
      <c r="J48" s="157"/>
      <c r="K48" s="132"/>
      <c r="L48" s="133"/>
      <c r="M48" s="133"/>
    </row>
    <row r="49" spans="1:13">
      <c r="A49" s="136"/>
      <c r="B49" s="136"/>
      <c r="C49" s="136"/>
      <c r="D49" s="133"/>
      <c r="E49" s="158"/>
      <c r="F49" s="136"/>
      <c r="G49" s="136"/>
      <c r="H49" s="136" t="s">
        <v>96</v>
      </c>
      <c r="I49" s="158">
        <f>SUM(I27:I47)</f>
        <v>384</v>
      </c>
      <c r="J49" s="151" t="s">
        <v>97</v>
      </c>
      <c r="K49" s="132"/>
      <c r="L49" s="133"/>
      <c r="M49" s="133"/>
    </row>
    <row r="50" spans="1:13">
      <c r="A50" s="136"/>
      <c r="B50" s="136"/>
      <c r="C50" s="136"/>
      <c r="D50" s="133"/>
      <c r="E50" s="158"/>
      <c r="F50" s="136"/>
      <c r="G50" s="136"/>
      <c r="H50" s="136"/>
      <c r="I50" s="158"/>
      <c r="J50" s="151"/>
      <c r="K50" s="132"/>
      <c r="L50" s="133"/>
      <c r="M50" s="133"/>
    </row>
    <row r="51" spans="1:13">
      <c r="A51" s="136"/>
      <c r="B51" s="140" t="s">
        <v>105</v>
      </c>
      <c r="C51" s="159"/>
      <c r="D51" s="160"/>
      <c r="E51" s="161"/>
      <c r="F51" s="159"/>
      <c r="G51" s="159"/>
      <c r="H51" s="159"/>
      <c r="I51" s="161"/>
      <c r="J51" s="162"/>
      <c r="K51" s="132"/>
      <c r="L51" s="133"/>
      <c r="M51" s="133"/>
    </row>
    <row r="52" spans="1:13">
      <c r="A52" s="136"/>
      <c r="B52" s="136"/>
      <c r="C52" s="136"/>
      <c r="D52" s="133"/>
      <c r="E52" s="158"/>
      <c r="F52" s="136"/>
      <c r="G52" s="136"/>
      <c r="H52" s="136"/>
      <c r="I52" s="158"/>
      <c r="J52" s="151"/>
      <c r="K52" s="132"/>
      <c r="L52" s="133"/>
      <c r="M52" s="133"/>
    </row>
    <row r="53" spans="1:13">
      <c r="A53" s="147" t="s">
        <v>92</v>
      </c>
      <c r="B53" s="147"/>
      <c r="C53" s="147"/>
      <c r="D53" s="173"/>
      <c r="E53" s="174"/>
      <c r="F53" s="147"/>
      <c r="G53" s="147"/>
      <c r="H53" s="147"/>
      <c r="I53" s="174"/>
      <c r="J53" s="151"/>
      <c r="K53" s="132"/>
      <c r="L53" s="133"/>
      <c r="M53" s="133"/>
    </row>
    <row r="54" spans="1:13" ht="45">
      <c r="A54" s="147"/>
      <c r="B54" s="147" t="s">
        <v>174</v>
      </c>
      <c r="C54" s="147"/>
      <c r="D54" s="173">
        <v>2</v>
      </c>
      <c r="E54" s="174">
        <v>50</v>
      </c>
      <c r="F54" s="147"/>
      <c r="G54" s="147"/>
      <c r="H54" s="147"/>
      <c r="I54" s="174">
        <f>SUM(D54*E54)</f>
        <v>100</v>
      </c>
      <c r="J54" s="151"/>
      <c r="K54" s="132"/>
      <c r="L54" s="133" t="s">
        <v>134</v>
      </c>
      <c r="M54" s="133" t="s">
        <v>132</v>
      </c>
    </row>
    <row r="55" spans="1:13" ht="45">
      <c r="A55" s="147"/>
      <c r="B55" s="147" t="s">
        <v>175</v>
      </c>
      <c r="C55" s="147"/>
      <c r="D55" s="173">
        <v>3</v>
      </c>
      <c r="E55" s="174">
        <v>30</v>
      </c>
      <c r="F55" s="147"/>
      <c r="G55" s="147"/>
      <c r="H55" s="147"/>
      <c r="I55" s="174">
        <f>SUM(D55*E55)</f>
        <v>90</v>
      </c>
      <c r="J55" s="151"/>
      <c r="K55" s="132"/>
      <c r="L55" s="133" t="s">
        <v>134</v>
      </c>
      <c r="M55" s="133" t="s">
        <v>132</v>
      </c>
    </row>
    <row r="56" spans="1:13" ht="30">
      <c r="A56" s="147"/>
      <c r="B56" s="147" t="s">
        <v>171</v>
      </c>
      <c r="C56" s="147"/>
      <c r="D56" s="173">
        <v>6</v>
      </c>
      <c r="E56" s="174">
        <v>1</v>
      </c>
      <c r="F56" s="147"/>
      <c r="G56" s="147"/>
      <c r="H56" s="147"/>
      <c r="I56" s="174">
        <f>SUM(D56*E56)</f>
        <v>6</v>
      </c>
      <c r="J56" s="151"/>
      <c r="K56" s="132"/>
      <c r="L56" s="133" t="s">
        <v>134</v>
      </c>
      <c r="M56" s="133" t="s">
        <v>132</v>
      </c>
    </row>
    <row r="57" spans="1:13">
      <c r="A57" s="136"/>
      <c r="B57" s="136"/>
      <c r="C57" s="136"/>
      <c r="D57" s="133"/>
      <c r="E57" s="158"/>
      <c r="F57" s="136"/>
      <c r="G57" s="136"/>
      <c r="H57" s="136"/>
      <c r="I57" s="158"/>
      <c r="J57" s="151"/>
      <c r="K57" s="132"/>
      <c r="L57" s="133"/>
      <c r="M57" s="133"/>
    </row>
    <row r="58" spans="1:13" ht="45">
      <c r="A58" s="148" t="s">
        <v>120</v>
      </c>
      <c r="B58" s="148"/>
      <c r="C58" s="148"/>
      <c r="D58" s="175"/>
      <c r="E58" s="176"/>
      <c r="F58" s="148"/>
      <c r="G58" s="148"/>
      <c r="H58" s="148"/>
      <c r="I58" s="176"/>
      <c r="J58" s="151"/>
      <c r="K58" s="132"/>
      <c r="L58" s="133"/>
      <c r="M58" s="133"/>
    </row>
    <row r="59" spans="1:13">
      <c r="A59" s="148"/>
      <c r="B59" s="148" t="s">
        <v>143</v>
      </c>
      <c r="C59" s="148"/>
      <c r="D59" s="175">
        <v>4</v>
      </c>
      <c r="E59" s="176">
        <v>3</v>
      </c>
      <c r="F59" s="148"/>
      <c r="G59" s="148"/>
      <c r="H59" s="148"/>
      <c r="I59" s="176">
        <f>SUM(D59*E59)</f>
        <v>12</v>
      </c>
      <c r="J59" s="151"/>
      <c r="K59" s="132" t="s">
        <v>141</v>
      </c>
      <c r="L59" s="133" t="s">
        <v>134</v>
      </c>
      <c r="M59" s="133" t="s">
        <v>132</v>
      </c>
    </row>
    <row r="60" spans="1:13">
      <c r="A60" s="148"/>
      <c r="B60" s="148" t="s">
        <v>142</v>
      </c>
      <c r="C60" s="148"/>
      <c r="D60" s="175">
        <v>6</v>
      </c>
      <c r="E60" s="176">
        <v>3</v>
      </c>
      <c r="F60" s="148"/>
      <c r="G60" s="148"/>
      <c r="H60" s="148"/>
      <c r="I60" s="176">
        <f>SUM(D60*E60)</f>
        <v>18</v>
      </c>
      <c r="J60" s="151"/>
      <c r="K60" s="132" t="s">
        <v>150</v>
      </c>
      <c r="L60" s="133" t="s">
        <v>134</v>
      </c>
      <c r="M60" s="133" t="s">
        <v>132</v>
      </c>
    </row>
    <row r="61" spans="1:13" ht="30">
      <c r="A61" s="148"/>
      <c r="B61" s="148" t="s">
        <v>155</v>
      </c>
      <c r="C61" s="148"/>
      <c r="D61" s="175">
        <v>3</v>
      </c>
      <c r="E61" s="176">
        <v>6</v>
      </c>
      <c r="F61" s="148"/>
      <c r="G61" s="148"/>
      <c r="H61" s="148"/>
      <c r="I61" s="176">
        <f>SUM(D61*E61)</f>
        <v>18</v>
      </c>
      <c r="J61" s="151"/>
      <c r="K61" s="132" t="s">
        <v>149</v>
      </c>
      <c r="L61" s="133" t="s">
        <v>134</v>
      </c>
      <c r="M61" s="133" t="s">
        <v>132</v>
      </c>
    </row>
    <row r="62" spans="1:13" ht="30">
      <c r="A62" s="148"/>
      <c r="B62" s="148" t="s">
        <v>144</v>
      </c>
      <c r="C62" s="148"/>
      <c r="D62" s="175">
        <v>1</v>
      </c>
      <c r="E62" s="176">
        <v>5</v>
      </c>
      <c r="F62" s="148"/>
      <c r="G62" s="148"/>
      <c r="H62" s="148"/>
      <c r="I62" s="176">
        <v>5</v>
      </c>
      <c r="J62" s="151"/>
      <c r="K62" s="132" t="s">
        <v>148</v>
      </c>
      <c r="L62" s="133" t="s">
        <v>134</v>
      </c>
      <c r="M62" s="133" t="s">
        <v>132</v>
      </c>
    </row>
    <row r="63" spans="1:13">
      <c r="A63" s="148"/>
      <c r="B63" s="148"/>
      <c r="C63" s="148"/>
      <c r="D63" s="175"/>
      <c r="E63" s="176"/>
      <c r="F63" s="148"/>
      <c r="G63" s="148"/>
      <c r="H63" s="148"/>
      <c r="I63" s="176"/>
      <c r="J63" s="151"/>
      <c r="K63" s="132"/>
      <c r="L63" s="133"/>
      <c r="M63" s="133"/>
    </row>
    <row r="64" spans="1:13" ht="45">
      <c r="A64" s="148"/>
      <c r="B64" s="148" t="s">
        <v>173</v>
      </c>
      <c r="C64" s="148"/>
      <c r="D64" s="175">
        <v>1</v>
      </c>
      <c r="E64" s="176">
        <v>8</v>
      </c>
      <c r="F64" s="148"/>
      <c r="G64" s="148"/>
      <c r="H64" s="148"/>
      <c r="I64" s="176">
        <f>SUM(D64*E64)</f>
        <v>8</v>
      </c>
      <c r="J64" s="151"/>
      <c r="K64" s="132"/>
      <c r="L64" s="133" t="s">
        <v>134</v>
      </c>
      <c r="M64" s="133" t="s">
        <v>132</v>
      </c>
    </row>
    <row r="65" spans="1:14">
      <c r="A65" s="136"/>
      <c r="B65" s="136"/>
      <c r="C65" s="136"/>
      <c r="D65" s="133"/>
      <c r="E65" s="158"/>
      <c r="F65" s="136"/>
      <c r="G65" s="136"/>
      <c r="H65" s="136"/>
      <c r="I65" s="158"/>
      <c r="J65" s="151"/>
      <c r="K65" s="132"/>
      <c r="L65" s="133"/>
      <c r="M65" s="133"/>
    </row>
    <row r="66" spans="1:14">
      <c r="A66" s="131" t="s">
        <v>117</v>
      </c>
      <c r="B66" s="131"/>
      <c r="C66" s="131"/>
      <c r="D66" s="134"/>
      <c r="E66" s="135"/>
      <c r="F66" s="131"/>
      <c r="G66" s="131"/>
      <c r="H66" s="131"/>
      <c r="I66" s="135"/>
      <c r="J66" s="151"/>
      <c r="K66" s="132"/>
      <c r="L66" s="133"/>
      <c r="M66" s="133"/>
    </row>
    <row r="67" spans="1:14" ht="33" customHeight="1">
      <c r="A67" s="131"/>
      <c r="B67" s="131"/>
      <c r="C67" s="131"/>
      <c r="D67" s="134"/>
      <c r="E67" s="135"/>
      <c r="F67" s="131"/>
      <c r="G67" s="131"/>
      <c r="H67" s="131"/>
      <c r="I67" s="135"/>
      <c r="J67" s="136"/>
      <c r="K67" s="132"/>
      <c r="L67" s="133"/>
      <c r="M67" s="133"/>
    </row>
    <row r="68" spans="1:14" hidden="1">
      <c r="A68" s="131"/>
      <c r="B68" s="131"/>
      <c r="C68" s="131"/>
      <c r="D68" s="134"/>
      <c r="E68" s="135"/>
      <c r="F68" s="131"/>
      <c r="G68" s="131"/>
      <c r="H68" s="131"/>
      <c r="I68" s="135"/>
      <c r="J68" s="136"/>
      <c r="K68" s="132"/>
      <c r="L68" s="133"/>
      <c r="M68" s="133"/>
    </row>
    <row r="69" spans="1:14" ht="94" customHeight="1">
      <c r="A69" s="131"/>
      <c r="B69" s="131" t="s">
        <v>145</v>
      </c>
      <c r="C69" s="131"/>
      <c r="D69" s="134">
        <v>1</v>
      </c>
      <c r="E69" s="135">
        <v>60</v>
      </c>
      <c r="F69" s="131"/>
      <c r="G69" s="131"/>
      <c r="H69" s="131"/>
      <c r="I69" s="135">
        <f>SUM(D69*E69)</f>
        <v>60</v>
      </c>
      <c r="J69" s="136"/>
      <c r="K69" s="132" t="s">
        <v>140</v>
      </c>
      <c r="L69" s="133" t="s">
        <v>146</v>
      </c>
      <c r="M69" s="179" t="s">
        <v>40</v>
      </c>
      <c r="N69" s="180" t="s">
        <v>168</v>
      </c>
    </row>
    <row r="70" spans="1:14" ht="50" customHeight="1">
      <c r="A70" s="131"/>
      <c r="B70" s="131" t="s">
        <v>165</v>
      </c>
      <c r="C70" s="131"/>
      <c r="D70" s="134">
        <v>1</v>
      </c>
      <c r="E70" s="135" t="s">
        <v>100</v>
      </c>
      <c r="F70" s="131"/>
      <c r="G70" s="131"/>
      <c r="H70" s="131"/>
      <c r="I70" s="135" t="s">
        <v>100</v>
      </c>
      <c r="J70" s="136"/>
      <c r="K70" s="132" t="s">
        <v>151</v>
      </c>
      <c r="L70" s="133"/>
      <c r="M70" s="133" t="s">
        <v>164</v>
      </c>
    </row>
    <row r="71" spans="1:14" ht="45">
      <c r="A71" s="131"/>
      <c r="B71" s="131" t="s">
        <v>154</v>
      </c>
      <c r="C71" s="131"/>
      <c r="D71" s="134">
        <v>1</v>
      </c>
      <c r="E71" s="135">
        <v>80</v>
      </c>
      <c r="F71" s="131"/>
      <c r="G71" s="131"/>
      <c r="H71" s="131"/>
      <c r="I71" s="135">
        <f>SUM(D71*E71)</f>
        <v>80</v>
      </c>
      <c r="J71" s="136"/>
      <c r="K71" s="132" t="s">
        <v>167</v>
      </c>
      <c r="L71" s="133" t="s">
        <v>129</v>
      </c>
      <c r="M71" s="179" t="s">
        <v>40</v>
      </c>
    </row>
    <row r="72" spans="1:14">
      <c r="A72" s="131"/>
      <c r="B72" s="131"/>
      <c r="C72" s="131"/>
      <c r="D72" s="134"/>
      <c r="E72" s="135"/>
      <c r="F72" s="131"/>
      <c r="G72" s="131"/>
      <c r="H72" s="131"/>
      <c r="I72" s="135"/>
      <c r="J72" s="136"/>
      <c r="K72" s="132"/>
      <c r="L72" s="133"/>
      <c r="M72" s="133"/>
    </row>
    <row r="73" spans="1:14" ht="30">
      <c r="A73" s="131"/>
      <c r="B73" s="131" t="s">
        <v>161</v>
      </c>
      <c r="C73" s="131"/>
      <c r="D73" s="134">
        <v>1</v>
      </c>
      <c r="E73" s="135">
        <v>30</v>
      </c>
      <c r="F73" s="131"/>
      <c r="G73" s="131"/>
      <c r="H73" s="131"/>
      <c r="I73" s="135">
        <f>SUM(D73*E73)</f>
        <v>30</v>
      </c>
      <c r="J73" s="136"/>
      <c r="K73" s="132" t="s">
        <v>160</v>
      </c>
      <c r="L73" s="133" t="s">
        <v>134</v>
      </c>
      <c r="M73" s="179" t="s">
        <v>162</v>
      </c>
    </row>
    <row r="74" spans="1:14">
      <c r="A74" s="131"/>
      <c r="B74" s="131"/>
      <c r="C74" s="131"/>
      <c r="D74" s="134"/>
      <c r="E74" s="135"/>
      <c r="F74" s="131"/>
      <c r="G74" s="131"/>
      <c r="H74" s="131"/>
      <c r="I74" s="135"/>
      <c r="J74" s="136"/>
      <c r="K74" s="132"/>
      <c r="L74" s="133"/>
      <c r="M74" s="133"/>
    </row>
    <row r="75" spans="1:14">
      <c r="A75" s="131"/>
      <c r="B75" s="131" t="s">
        <v>119</v>
      </c>
      <c r="C75" s="131"/>
      <c r="D75" s="134">
        <v>1</v>
      </c>
      <c r="E75" s="135" t="s">
        <v>100</v>
      </c>
      <c r="F75" s="131"/>
      <c r="G75" s="131"/>
      <c r="H75" s="131"/>
      <c r="I75" s="135" t="s">
        <v>100</v>
      </c>
      <c r="J75" s="136"/>
      <c r="K75" s="132"/>
      <c r="L75" s="133" t="s">
        <v>134</v>
      </c>
      <c r="M75" s="133" t="s">
        <v>164</v>
      </c>
    </row>
    <row r="76" spans="1:14">
      <c r="A76" s="131"/>
      <c r="B76" s="131"/>
      <c r="C76" s="131"/>
      <c r="D76" s="134"/>
      <c r="E76" s="135"/>
      <c r="F76" s="131"/>
      <c r="G76" s="131"/>
      <c r="H76" s="131"/>
      <c r="I76" s="135"/>
      <c r="J76" s="136"/>
      <c r="K76" s="132"/>
      <c r="L76" s="133"/>
      <c r="M76" s="133"/>
    </row>
    <row r="77" spans="1:14">
      <c r="A77" s="131"/>
      <c r="B77" s="131" t="s">
        <v>118</v>
      </c>
      <c r="C77" s="131"/>
      <c r="D77" s="134">
        <v>1</v>
      </c>
      <c r="E77" s="135" t="s">
        <v>100</v>
      </c>
      <c r="F77" s="131"/>
      <c r="G77" s="131"/>
      <c r="H77" s="131"/>
      <c r="I77" s="135" t="s">
        <v>100</v>
      </c>
      <c r="J77" s="136"/>
      <c r="K77" s="132"/>
      <c r="L77" s="133" t="s">
        <v>134</v>
      </c>
      <c r="M77" s="133" t="s">
        <v>132</v>
      </c>
    </row>
    <row r="78" spans="1:14" ht="30">
      <c r="A78" s="131"/>
      <c r="B78" s="131" t="s">
        <v>115</v>
      </c>
      <c r="C78" s="131"/>
      <c r="D78" s="134">
        <v>1</v>
      </c>
      <c r="E78" s="135" t="s">
        <v>100</v>
      </c>
      <c r="F78" s="131"/>
      <c r="G78" s="131"/>
      <c r="H78" s="131"/>
      <c r="I78" s="135" t="s">
        <v>100</v>
      </c>
      <c r="J78" s="136"/>
      <c r="K78" s="132"/>
      <c r="L78" s="133" t="s">
        <v>134</v>
      </c>
      <c r="M78" s="133" t="s">
        <v>166</v>
      </c>
    </row>
    <row r="79" spans="1:14">
      <c r="A79" s="131"/>
      <c r="B79" s="131" t="s">
        <v>104</v>
      </c>
      <c r="C79" s="131"/>
      <c r="D79" s="134">
        <v>1</v>
      </c>
      <c r="E79" s="135" t="s">
        <v>100</v>
      </c>
      <c r="F79" s="131"/>
      <c r="G79" s="131"/>
      <c r="H79" s="131"/>
      <c r="I79" s="135" t="s">
        <v>100</v>
      </c>
      <c r="J79" s="136"/>
      <c r="K79" s="132"/>
      <c r="L79" s="133" t="s">
        <v>134</v>
      </c>
      <c r="M79" s="133" t="s">
        <v>132</v>
      </c>
    </row>
    <row r="80" spans="1:14">
      <c r="A80" s="114"/>
      <c r="B80" s="126"/>
      <c r="C80" s="114"/>
      <c r="D80" s="124"/>
      <c r="E80" s="118"/>
      <c r="F80" s="114"/>
      <c r="G80" s="114"/>
      <c r="H80" s="114"/>
      <c r="I80" s="118"/>
      <c r="J80" s="114"/>
      <c r="K80" s="125"/>
      <c r="L80" s="123"/>
      <c r="N80" s="130"/>
    </row>
    <row r="81" spans="2:14">
      <c r="B81" s="3"/>
      <c r="D81" s="123"/>
      <c r="E81" s="117"/>
      <c r="H81" t="s">
        <v>96</v>
      </c>
      <c r="I81" s="127">
        <f>SUM(I54:I79)</f>
        <v>427</v>
      </c>
      <c r="J81" s="116" t="s">
        <v>97</v>
      </c>
      <c r="K81" s="125"/>
      <c r="L81" s="123"/>
      <c r="N81" s="130"/>
    </row>
    <row r="82" spans="2:14">
      <c r="B82" s="3"/>
      <c r="D82" s="123"/>
      <c r="E82" s="123"/>
      <c r="I82" s="117"/>
      <c r="K82" s="125"/>
      <c r="L82" s="123"/>
      <c r="N82" s="130"/>
    </row>
    <row r="83" spans="2:14">
      <c r="B83" s="3"/>
      <c r="D83" s="123"/>
      <c r="E83" s="123"/>
      <c r="H83" s="113" t="s">
        <v>121</v>
      </c>
      <c r="I83" s="128">
        <f>SUM(I81+I49+I22)</f>
        <v>2311</v>
      </c>
      <c r="J83" s="129" t="s">
        <v>122</v>
      </c>
      <c r="K83" s="125"/>
      <c r="L83" s="123"/>
      <c r="N83" s="130"/>
    </row>
    <row r="84" spans="2:14">
      <c r="B84" s="3"/>
      <c r="D84" s="123"/>
      <c r="E84" s="123"/>
      <c r="I84" s="117"/>
      <c r="K84" s="125"/>
      <c r="L84" s="123"/>
      <c r="N84" s="130"/>
    </row>
    <row r="85" spans="2:14">
      <c r="B85" s="3"/>
      <c r="D85" s="123"/>
      <c r="E85" s="123"/>
      <c r="H85" t="s">
        <v>123</v>
      </c>
      <c r="I85" s="117" t="s">
        <v>124</v>
      </c>
      <c r="K85" s="125"/>
      <c r="L85" s="123"/>
      <c r="N85" s="130"/>
    </row>
    <row r="86" spans="2:14">
      <c r="B86" s="3"/>
      <c r="E86" s="123"/>
      <c r="I86" s="117"/>
      <c r="L86" s="123"/>
      <c r="N86" s="130"/>
    </row>
    <row r="87" spans="2:14">
      <c r="E87" s="123"/>
      <c r="I87" s="117"/>
      <c r="L87" s="123"/>
    </row>
    <row r="88" spans="2:14">
      <c r="E88" s="123"/>
      <c r="I88" s="115"/>
      <c r="L88" s="123"/>
    </row>
    <row r="89" spans="2:14">
      <c r="E89" s="123"/>
      <c r="I89" s="115"/>
      <c r="L89" s="123"/>
    </row>
    <row r="90" spans="2:14">
      <c r="E90" s="123"/>
      <c r="I90" s="115"/>
      <c r="L90" s="123"/>
    </row>
    <row r="91" spans="2:14">
      <c r="E91" s="123"/>
      <c r="I91" s="115"/>
      <c r="L91" s="123"/>
    </row>
    <row r="92" spans="2:14">
      <c r="E92" s="123"/>
      <c r="I92" s="115"/>
      <c r="L92" s="123"/>
    </row>
    <row r="93" spans="2:14">
      <c r="E93" s="123"/>
      <c r="I93" s="115"/>
      <c r="L93" s="123"/>
    </row>
    <row r="94" spans="2:14">
      <c r="E94" s="123"/>
      <c r="I94" s="115"/>
      <c r="L94" s="123"/>
    </row>
    <row r="95" spans="2:14">
      <c r="E95" s="123"/>
      <c r="I95" s="115"/>
      <c r="L95" s="123"/>
    </row>
    <row r="96" spans="2:14">
      <c r="E96" s="123"/>
      <c r="I96" s="115"/>
      <c r="L96" s="123"/>
    </row>
    <row r="97" spans="5:12">
      <c r="E97" s="123"/>
      <c r="I97" s="115"/>
      <c r="L97" s="123"/>
    </row>
    <row r="98" spans="5:12">
      <c r="E98" s="123"/>
      <c r="I98" s="115"/>
      <c r="L98" s="123"/>
    </row>
    <row r="99" spans="5:12">
      <c r="E99" s="123"/>
      <c r="I99" s="115"/>
      <c r="L99" s="123"/>
    </row>
    <row r="100" spans="5:12">
      <c r="E100" s="123"/>
      <c r="I100" s="115"/>
      <c r="L100" s="123"/>
    </row>
    <row r="101" spans="5:12">
      <c r="E101" s="123"/>
      <c r="I101" s="115"/>
      <c r="L101" s="123"/>
    </row>
    <row r="102" spans="5:12">
      <c r="E102" s="123"/>
      <c r="I102" s="115"/>
      <c r="L102" s="123"/>
    </row>
    <row r="103" spans="5:12">
      <c r="E103" s="123"/>
      <c r="I103" s="115"/>
      <c r="L103" s="123"/>
    </row>
    <row r="104" spans="5:12">
      <c r="E104" s="123"/>
      <c r="I104" s="115"/>
      <c r="L104" s="123"/>
    </row>
    <row r="105" spans="5:12">
      <c r="E105" s="123"/>
      <c r="I105" s="115"/>
      <c r="L105" s="123"/>
    </row>
    <row r="106" spans="5:12">
      <c r="E106" s="123"/>
      <c r="I106" s="115"/>
      <c r="L106" s="123"/>
    </row>
    <row r="107" spans="5:12">
      <c r="E107" s="123"/>
      <c r="I107" s="115"/>
      <c r="L107" s="123"/>
    </row>
    <row r="108" spans="5:12">
      <c r="E108" s="123"/>
      <c r="L108" s="123"/>
    </row>
    <row r="109" spans="5:12">
      <c r="E109" s="123"/>
      <c r="L109" s="123"/>
    </row>
    <row r="110" spans="5:12">
      <c r="E110" s="123"/>
    </row>
    <row r="111" spans="5:12">
      <c r="E111" s="123"/>
    </row>
    <row r="112" spans="5:12">
      <c r="E112" s="123"/>
    </row>
    <row r="113" spans="5:5">
      <c r="E113" s="123"/>
    </row>
    <row r="114" spans="5:5">
      <c r="E114" s="123"/>
    </row>
    <row r="115" spans="5:5">
      <c r="E115" s="123"/>
    </row>
    <row r="116" spans="5:5">
      <c r="E116" s="123"/>
    </row>
    <row r="117" spans="5:5">
      <c r="E117" s="123"/>
    </row>
    <row r="118" spans="5:5">
      <c r="E118" s="123"/>
    </row>
    <row r="119" spans="5:5">
      <c r="E119" s="123"/>
    </row>
    <row r="120" spans="5:5">
      <c r="E120" s="123"/>
    </row>
    <row r="121" spans="5:5">
      <c r="E121" s="123"/>
    </row>
    <row r="122" spans="5:5">
      <c r="E122" s="123"/>
    </row>
    <row r="123" spans="5:5">
      <c r="E123" s="123"/>
    </row>
    <row r="124" spans="5:5">
      <c r="E124" s="123"/>
    </row>
    <row r="125" spans="5:5">
      <c r="E125" s="123"/>
    </row>
    <row r="126" spans="5:5">
      <c r="E126" s="123"/>
    </row>
    <row r="127" spans="5:5">
      <c r="E127" s="123"/>
    </row>
    <row r="128" spans="5:5">
      <c r="E128" s="123"/>
    </row>
    <row r="129" spans="5:5">
      <c r="E129" s="123"/>
    </row>
    <row r="130" spans="5:5">
      <c r="E130" s="123"/>
    </row>
    <row r="131" spans="5:5">
      <c r="E131" s="123"/>
    </row>
    <row r="132" spans="5:5">
      <c r="E132" s="123"/>
    </row>
    <row r="133" spans="5:5">
      <c r="E133" s="123"/>
    </row>
    <row r="134" spans="5:5">
      <c r="E134" s="123"/>
    </row>
    <row r="135" spans="5:5">
      <c r="E135" s="123"/>
    </row>
    <row r="136" spans="5:5">
      <c r="E136" s="123"/>
    </row>
    <row r="137" spans="5:5">
      <c r="E137" s="123"/>
    </row>
    <row r="138" spans="5:5">
      <c r="E138" s="123"/>
    </row>
    <row r="139" spans="5:5">
      <c r="E139" s="123"/>
    </row>
    <row r="140" spans="5:5">
      <c r="E140" s="123"/>
    </row>
  </sheetData>
  <phoneticPr fontId="9" type="noConversion"/>
  <hyperlinks>
    <hyperlink ref="M36" r:id="rId1"/>
    <hyperlink ref="M37" r:id="rId2"/>
    <hyperlink ref="M29" r:id="rId3"/>
    <hyperlink ref="M28" r:id="rId4"/>
    <hyperlink ref="M38" r:id="rId5"/>
    <hyperlink ref="M39" r:id="rId6"/>
    <hyperlink ref="M71" r:id="rId7"/>
    <hyperlink ref="M69" r:id="rId8"/>
    <hyperlink ref="M73" r:id="rId9"/>
    <hyperlink ref="M27" r:id="rId10"/>
    <hyperlink ref="M20" r:id="rId11"/>
    <hyperlink ref="M18" r:id="rId12"/>
    <hyperlink ref="M15" r:id="rId13"/>
    <hyperlink ref="M42" r:id="rId14"/>
    <hyperlink ref="M43" r:id="rId15"/>
    <hyperlink ref="M13" r:id="rId16"/>
    <hyperlink ref="M32" r:id="rId17"/>
  </hyperlinks>
  <pageMargins left="0.75" right="0.75" top="1" bottom="1" header="0.5" footer="0.5"/>
  <pageSetup scale="45" fitToHeight="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Berreth</dc:creator>
  <cp:lastModifiedBy>Todd Berreth</cp:lastModifiedBy>
  <cp:lastPrinted>2016-08-31T17:53:18Z</cp:lastPrinted>
  <dcterms:created xsi:type="dcterms:W3CDTF">2015-01-22T13:36:57Z</dcterms:created>
  <dcterms:modified xsi:type="dcterms:W3CDTF">2016-08-31T18:28:05Z</dcterms:modified>
</cp:coreProperties>
</file>