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ns/Dropbox/projects/brunei_covid19_clusters_2021/"/>
    </mc:Choice>
  </mc:AlternateContent>
  <xr:revisionPtr revIDLastSave="0" documentId="13_ncr:1_{B104BB59-56C4-764C-8806-6CE03B20EEA0}" xr6:coauthVersionLast="47" xr6:coauthVersionMax="47" xr10:uidLastSave="{00000000-0000-0000-0000-000000000000}"/>
  <bookViews>
    <workbookView xWindow="7720" yWindow="2280" windowWidth="18960" windowHeight="11920" activeTab="3" xr2:uid="{4EEE980E-F98A-F04A-81DA-28F79A32CF31}"/>
  </bookViews>
  <sheets>
    <sheet name="Local_Cases" sheetId="3" r:id="rId1"/>
    <sheet name="Clusters" sheetId="1" r:id="rId2"/>
    <sheet name="Case_No_Start" sheetId="4" r:id="rId3"/>
    <sheet name="New_Linked" sheetId="2" r:id="rId4"/>
    <sheet name="NotUpdated_Unlinked" sheetId="5" r:id="rId5"/>
  </sheets>
  <definedNames>
    <definedName name="_xlnm._FilterDatabase" localSheetId="1" hidden="1">Clusters!$B$1:$G$110</definedName>
    <definedName name="_xlnm._FilterDatabase" localSheetId="3" hidden="1">New_Linked!$A$1:$E$36</definedName>
    <definedName name="_xlnm._FilterDatabase" localSheetId="4" hidden="1">NotUpdated_Unlinked!$A$1:$F$201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B2" i="3"/>
  <c r="B3" i="3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B2" i="4"/>
  <c r="B3" i="4"/>
  <c r="D2" i="4"/>
  <c r="F2" i="4" s="1"/>
  <c r="D3" i="4"/>
  <c r="F3" i="4" s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7" i="2"/>
  <c r="D4" i="2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F28" i="1"/>
  <c r="E28" i="1"/>
  <c r="D4" i="4"/>
  <c r="F4" i="4" s="1"/>
  <c r="B4" i="3" s="1"/>
  <c r="B4" i="4"/>
  <c r="D15" i="4"/>
  <c r="F15" i="4" s="1"/>
  <c r="B9" i="4"/>
  <c r="B10" i="4"/>
  <c r="B11" i="4"/>
  <c r="B12" i="4"/>
  <c r="B13" i="4"/>
  <c r="B14" i="4"/>
  <c r="D10" i="4"/>
  <c r="F10" i="4" s="1"/>
  <c r="D11" i="4"/>
  <c r="F11" i="4" s="1"/>
  <c r="D12" i="4"/>
  <c r="F12" i="4" s="1"/>
  <c r="D13" i="4"/>
  <c r="F13" i="4" s="1"/>
  <c r="D14" i="4"/>
  <c r="F14" i="4" s="1"/>
  <c r="D9" i="4"/>
  <c r="F9" i="4" s="1"/>
  <c r="B8" i="4"/>
  <c r="B7" i="4"/>
  <c r="D6" i="4"/>
  <c r="D7" i="4"/>
  <c r="F7" i="4" s="1"/>
  <c r="B7" i="3" s="1"/>
  <c r="D8" i="4"/>
  <c r="F8" i="4" s="1"/>
  <c r="D5" i="4"/>
  <c r="F5" i="4" s="1"/>
  <c r="B5" i="3" s="1"/>
  <c r="B6" i="4"/>
  <c r="F6" i="4" s="1"/>
  <c r="B6" i="3" s="1"/>
  <c r="B5" i="4"/>
</calcChain>
</file>

<file path=xl/sharedStrings.xml><?xml version="1.0" encoding="utf-8"?>
<sst xmlns="http://schemas.openxmlformats.org/spreadsheetml/2006/main" count="626" uniqueCount="230">
  <si>
    <t>cluster_name</t>
  </si>
  <si>
    <t>date</t>
  </si>
  <si>
    <t>new_cases</t>
  </si>
  <si>
    <t>date_readable</t>
  </si>
  <si>
    <t>Chung Hua KB</t>
  </si>
  <si>
    <t>11 Aug 2021</t>
  </si>
  <si>
    <t>Semporna Enak</t>
  </si>
  <si>
    <t>Al-Falah - Freda Radin</t>
  </si>
  <si>
    <t>TOTAL</t>
  </si>
  <si>
    <t>Imigresen</t>
  </si>
  <si>
    <t>10 Aug 2021</t>
  </si>
  <si>
    <t>ABCi</t>
  </si>
  <si>
    <t>Starlodge</t>
  </si>
  <si>
    <t>https://t.me/govbnofficial/2626</t>
  </si>
  <si>
    <t>source_url1</t>
  </si>
  <si>
    <t>source_url2</t>
  </si>
  <si>
    <t>case_no</t>
  </si>
  <si>
    <t>cluster</t>
  </si>
  <si>
    <t>https://t.me/govbnofficial/2639</t>
  </si>
  <si>
    <t>https://t.me/govbnofficial/2595</t>
  </si>
  <si>
    <t>9 Aug 2021</t>
  </si>
  <si>
    <t>https://t.me/govbnofficial/2557</t>
  </si>
  <si>
    <t>previous_cluster_name</t>
  </si>
  <si>
    <t>8 Aug 2021</t>
  </si>
  <si>
    <t>Al-Falah</t>
  </si>
  <si>
    <t>new_cases_local</t>
  </si>
  <si>
    <t>7 Aug 2021</t>
  </si>
  <si>
    <t>https://t.me/govbnofficial/2512</t>
  </si>
  <si>
    <t>https://t.me/govbnofficial/2515</t>
  </si>
  <si>
    <t>https://t.me/govbnofficial/2555</t>
  </si>
  <si>
    <t>https://www.instagram.com/p/CSZRPwqBIKV/</t>
  </si>
  <si>
    <t>"Case 415"</t>
  </si>
  <si>
    <t>https://www.instagram.com/p/CSbrKsZhIaG/</t>
  </si>
  <si>
    <t>"Sidang Media 2021-08-11"</t>
  </si>
  <si>
    <t>Salah satu Pusat Pemantauan</t>
  </si>
  <si>
    <t>https://www.instagram.com/p/CSRUVT-hdRc/</t>
  </si>
  <si>
    <t>12 Aug 2021</t>
  </si>
  <si>
    <t>Dragon Boat</t>
  </si>
  <si>
    <t>Champion 7</t>
  </si>
  <si>
    <t>https://t.me/govbnofficial/2668</t>
  </si>
  <si>
    <t>source_url</t>
  </si>
  <si>
    <t>13 Aug 2021</t>
  </si>
  <si>
    <t>451</t>
  </si>
  <si>
    <t>477</t>
  </si>
  <si>
    <t>?-001</t>
  </si>
  <si>
    <t>?-002</t>
  </si>
  <si>
    <t>?-003</t>
  </si>
  <si>
    <t>?-004</t>
  </si>
  <si>
    <t>?-005</t>
  </si>
  <si>
    <t>?-006</t>
  </si>
  <si>
    <t>?-007</t>
  </si>
  <si>
    <t>?-008</t>
  </si>
  <si>
    <t>?-009</t>
  </si>
  <si>
    <t>?-010</t>
  </si>
  <si>
    <t>?-011</t>
  </si>
  <si>
    <t>?-012</t>
  </si>
  <si>
    <t>?-013</t>
  </si>
  <si>
    <t>?-014</t>
  </si>
  <si>
    <t>?-015</t>
  </si>
  <si>
    <t>?-016</t>
  </si>
  <si>
    <t>?-017</t>
  </si>
  <si>
    <t>?-018</t>
  </si>
  <si>
    <t>?-019</t>
  </si>
  <si>
    <t>?-020</t>
  </si>
  <si>
    <t>?-021</t>
  </si>
  <si>
    <t>?-022</t>
  </si>
  <si>
    <t>?-023</t>
  </si>
  <si>
    <t>?-024</t>
  </si>
  <si>
    <t>?-025</t>
  </si>
  <si>
    <t>?-026</t>
  </si>
  <si>
    <t>?-027</t>
  </si>
  <si>
    <t>?-028</t>
  </si>
  <si>
    <t>?-029</t>
  </si>
  <si>
    <t>Case ?-027</t>
  </si>
  <si>
    <t>https://t.me/govbnofficial/2687</t>
  </si>
  <si>
    <t>https://t.me/govbnofficial/2706</t>
  </si>
  <si>
    <t>IBTE KB</t>
  </si>
  <si>
    <t>BSP HQ</t>
  </si>
  <si>
    <t>14 Aug 2021</t>
  </si>
  <si>
    <t>?-030</t>
  </si>
  <si>
    <t>?-031</t>
  </si>
  <si>
    <t>?-032</t>
  </si>
  <si>
    <t>?-033</t>
  </si>
  <si>
    <t>?-034</t>
  </si>
  <si>
    <t>?-035</t>
  </si>
  <si>
    <t>?-036</t>
  </si>
  <si>
    <t>?-037</t>
  </si>
  <si>
    <t>?-038</t>
  </si>
  <si>
    <t>?-039</t>
  </si>
  <si>
    <t>?-040</t>
  </si>
  <si>
    <t>?-041</t>
  </si>
  <si>
    <t>635</t>
  </si>
  <si>
    <t>The Mall</t>
  </si>
  <si>
    <t>Aker</t>
  </si>
  <si>
    <t>17 Aug 2021</t>
  </si>
  <si>
    <t>16 Aug 2021</t>
  </si>
  <si>
    <t>SKH Gadong</t>
  </si>
  <si>
    <t>15 Aug 2021</t>
  </si>
  <si>
    <t>case_no_start</t>
  </si>
  <si>
    <t>case_no_end</t>
  </si>
  <si>
    <t>import_cases</t>
  </si>
  <si>
    <t>local_cases</t>
  </si>
  <si>
    <t>https://t.me/govbnofficial/2763</t>
  </si>
  <si>
    <t>"Case 573"</t>
  </si>
  <si>
    <t>total_cases</t>
  </si>
  <si>
    <t>unlinked_cases</t>
  </si>
  <si>
    <t>?-042</t>
  </si>
  <si>
    <t>?-043</t>
  </si>
  <si>
    <t>?-044</t>
  </si>
  <si>
    <t>?-045</t>
  </si>
  <si>
    <t>?-046</t>
  </si>
  <si>
    <t>?-047</t>
  </si>
  <si>
    <t>?-048</t>
  </si>
  <si>
    <t>?-049</t>
  </si>
  <si>
    <t>?-050</t>
  </si>
  <si>
    <t>?-051</t>
  </si>
  <si>
    <t>?-052</t>
  </si>
  <si>
    <t>?-053</t>
  </si>
  <si>
    <t>?-054</t>
  </si>
  <si>
    <t>?-055</t>
  </si>
  <si>
    <t>?-056</t>
  </si>
  <si>
    <t>?-057</t>
  </si>
  <si>
    <t>?-058</t>
  </si>
  <si>
    <t>?-059</t>
  </si>
  <si>
    <t>?-060</t>
  </si>
  <si>
    <t>?-061</t>
  </si>
  <si>
    <t>?-062</t>
  </si>
  <si>
    <t>?-063</t>
  </si>
  <si>
    <t>?-064</t>
  </si>
  <si>
    <t>?-065</t>
  </si>
  <si>
    <t>?-066</t>
  </si>
  <si>
    <t>?-067</t>
  </si>
  <si>
    <t>?-068</t>
  </si>
  <si>
    <t>?-069</t>
  </si>
  <si>
    <t>?-070</t>
  </si>
  <si>
    <t>?-071</t>
  </si>
  <si>
    <t>?-072</t>
  </si>
  <si>
    <t>?-073</t>
  </si>
  <si>
    <t>?-074</t>
  </si>
  <si>
    <t>?-075</t>
  </si>
  <si>
    <t>?-076</t>
  </si>
  <si>
    <t>?-077</t>
  </si>
  <si>
    <t>?-078</t>
  </si>
  <si>
    <t>?-079</t>
  </si>
  <si>
    <t>?-080</t>
  </si>
  <si>
    <t>?-081</t>
  </si>
  <si>
    <t>?-082</t>
  </si>
  <si>
    <t>?-083</t>
  </si>
  <si>
    <t>?-084</t>
  </si>
  <si>
    <t>?-085</t>
  </si>
  <si>
    <t>?-086</t>
  </si>
  <si>
    <t>?-087</t>
  </si>
  <si>
    <t>?-088</t>
  </si>
  <si>
    <t>?-089</t>
  </si>
  <si>
    <t>?-090</t>
  </si>
  <si>
    <t>?-091</t>
  </si>
  <si>
    <t>?-092</t>
  </si>
  <si>
    <t>?-093</t>
  </si>
  <si>
    <t>?-094</t>
  </si>
  <si>
    <t>?-095</t>
  </si>
  <si>
    <t>?-096</t>
  </si>
  <si>
    <t>?-097</t>
  </si>
  <si>
    <t>?-098</t>
  </si>
  <si>
    <t>?-099</t>
  </si>
  <si>
    <t>?-100</t>
  </si>
  <si>
    <t>?-101</t>
  </si>
  <si>
    <t>?-102</t>
  </si>
  <si>
    <t>?-103</t>
  </si>
  <si>
    <t>?-104</t>
  </si>
  <si>
    <t>?-105</t>
  </si>
  <si>
    <t>?-106</t>
  </si>
  <si>
    <t>?-107</t>
  </si>
  <si>
    <t>?-108</t>
  </si>
  <si>
    <t>?-109</t>
  </si>
  <si>
    <t>?-110</t>
  </si>
  <si>
    <t>?-111</t>
  </si>
  <si>
    <t>?-112</t>
  </si>
  <si>
    <t>?-113</t>
  </si>
  <si>
    <t>?-114</t>
  </si>
  <si>
    <t>?-115</t>
  </si>
  <si>
    <t>unlinked_case_no</t>
  </si>
  <si>
    <t>"Case 755"</t>
  </si>
  <si>
    <t>https://t.me/govbnofficial/2780</t>
  </si>
  <si>
    <t>18 Aug 2021</t>
  </si>
  <si>
    <t>BSP HQ (Block M)</t>
  </si>
  <si>
    <t>Champion 7 and Related Vessels</t>
  </si>
  <si>
    <t>Lorong Tengah</t>
  </si>
  <si>
    <t>?-116</t>
  </si>
  <si>
    <t>?-117</t>
  </si>
  <si>
    <t>?-118</t>
  </si>
  <si>
    <t>?-119</t>
  </si>
  <si>
    <t>?-120</t>
  </si>
  <si>
    <t>?-121</t>
  </si>
  <si>
    <t>?-122</t>
  </si>
  <si>
    <t>?-123</t>
  </si>
  <si>
    <t>?-124</t>
  </si>
  <si>
    <t>?-125</t>
  </si>
  <si>
    <t>?-126</t>
  </si>
  <si>
    <t>?-127</t>
  </si>
  <si>
    <t>?-128</t>
  </si>
  <si>
    <t>?-129</t>
  </si>
  <si>
    <t>?-130</t>
  </si>
  <si>
    <t>?-131</t>
  </si>
  <si>
    <t>?-132</t>
  </si>
  <si>
    <t>?-133</t>
  </si>
  <si>
    <t>?-134</t>
  </si>
  <si>
    <t>?-135</t>
  </si>
  <si>
    <t>?-136</t>
  </si>
  <si>
    <t>?-137</t>
  </si>
  <si>
    <t>?-138</t>
  </si>
  <si>
    <t>?-139</t>
  </si>
  <si>
    <t>?-140</t>
  </si>
  <si>
    <t>?-141</t>
  </si>
  <si>
    <t>?-142</t>
  </si>
  <si>
    <t>?-143</t>
  </si>
  <si>
    <t>?-144</t>
  </si>
  <si>
    <t>?-145</t>
  </si>
  <si>
    <t>https://t.me/govbnofficial/2741</t>
  </si>
  <si>
    <t>https://t.me/govbnofficial/2722</t>
  </si>
  <si>
    <t>prev_unlinked_now_linked</t>
  </si>
  <si>
    <t>https://t.me/govbnofficial/2819</t>
  </si>
  <si>
    <t>20 Aug 2021</t>
  </si>
  <si>
    <t>19 Aug 2021</t>
  </si>
  <si>
    <t>Champion 7 - Blue Titanium</t>
  </si>
  <si>
    <t>Champion 7 - Posh Elegance</t>
  </si>
  <si>
    <t>Champion 7 - Platform</t>
  </si>
  <si>
    <t>Champion 7 - Others</t>
  </si>
  <si>
    <t>PA</t>
  </si>
  <si>
    <t>https://t.me/govbnofficial/2799</t>
  </si>
  <si>
    <t>new_cluster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</si>
</sst>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yy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4" fontId="0" fillId="0" borderId="0" xfId="0" applyNumberFormat="1"/>
    <xf numFmtId="0" fontId="2" fillId="0" borderId="0" xfId="0" applyFont="1"/>
    <xf numFmtId="49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8">
    <dxf>
      <numFmt numFmtId="19" formatCode="m/d/yy"/>
    </dxf>
    <dxf>
      <numFmt numFmtId="164" formatCode="dd\ mmm\ yyyy"/>
    </dxf>
    <dxf>
      <numFmt numFmtId="19" formatCode="m/d/yy"/>
    </dxf>
    <dxf>
      <numFmt numFmtId="19" formatCode="m/d/yy"/>
    </dxf>
    <dxf>
      <numFmt numFmtId="30" formatCode="@"/>
    </dxf>
    <dxf>
      <numFmt numFmtId="19" formatCode="m/d/yy"/>
    </dxf>
    <dxf>
      <numFmt numFmtId="30" formatCode="@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DE38B8-C732-D440-A25A-6C5E536AB3A6}" name="Tbl_Local_Cases" displayName="Tbl_Local_Cases" ref="A1:D15" totalsRowShown="0">
  <autoFilter ref="A1:D15" xr:uid="{70DE38B8-C732-D440-A25A-6C5E536AB3A6}"/>
  <tableColumns count="4">
    <tableColumn id="1" xr3:uid="{6823ACEE-A3A3-1748-809D-AC362597DA0C}" name="date" dataDxfId="7"/>
    <tableColumn id="2" xr3:uid="{C8219F84-41B4-4543-970C-AC240178CAAB}" name="new_cases_local"/>
    <tableColumn id="3" xr3:uid="{EA923CFB-EF5A-7E49-983E-8A754441FB0C}" name="date_readable" dataDxfId="6"/>
    <tableColumn id="4" xr3:uid="{0B89804C-1CE2-B54F-9742-6E80801137AF}" name="source_ur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C7DC66-B919-BD49-ABC6-6FAD38B631A5}" name="Tbl_Clusters" displayName="Tbl_Clusters" ref="A1:H110" totalsRowShown="0">
  <autoFilter ref="A1:H110" xr:uid="{1BC7DC66-B919-BD49-ABC6-6FAD38B631A5}"/>
  <tableColumns count="8">
    <tableColumn id="1" xr3:uid="{5EE0B13F-21A0-334E-B4C1-3F653FEFDCF1}" name="date" dataDxfId="5"/>
    <tableColumn id="2" xr3:uid="{FD55AB48-86EA-6B44-859E-42B3D99DA7D0}" name="cluster_name"/>
    <tableColumn id="3" xr3:uid="{F3E27EF3-3744-034A-9633-177D4B2A7666}" name="previous_cluster_name"/>
    <tableColumn id="4" xr3:uid="{FA5A0D2F-BDB2-E444-BDC8-B89AEC5370BE}" name="new_cases"/>
    <tableColumn id="5" xr3:uid="{78E672FF-C6B5-D149-9CD0-7C2918225A4D}" name="date_readable" dataDxfId="4"/>
    <tableColumn id="6" xr3:uid="{7108E558-15B0-5E4C-A80E-FC8EBC11D432}" name="source_url1"/>
    <tableColumn id="7" xr3:uid="{4C4321BC-9B94-014F-97AB-E3BE8CCD396B}" name="source_url2"/>
    <tableColumn id="8" xr3:uid="{E259B1DE-B69C-5C47-8027-BA10CFD2EBBE}" name="new_cluster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35F423-97DF-2641-BD3B-1564FA89695D}" name="Tbl_Case_No" displayName="Tbl_Case_No" ref="A1:I15" totalsRowShown="0">
  <autoFilter ref="A1:I15" xr:uid="{5C35F423-97DF-2641-BD3B-1564FA89695D}"/>
  <tableColumns count="9">
    <tableColumn id="1" xr3:uid="{B8C5D9FA-8E9D-8545-9981-54854FE541D8}" name="date" dataDxfId="2"/>
    <tableColumn id="2" xr3:uid="{29F6D0CD-21FC-2D43-AD75-290F8F2D80F2}" name="case_no_start"/>
    <tableColumn id="3" xr3:uid="{07A29089-AC57-974B-B586-DB389B72504E}" name="case_no_end"/>
    <tableColumn id="4" xr3:uid="{2323FEAD-BA39-1F4B-A64F-C1CE345C6526}" name="total_cases"/>
    <tableColumn id="5" xr3:uid="{9AD3E806-AC67-E848-B711-E5736B59F08D}" name="import_cases"/>
    <tableColumn id="6" xr3:uid="{612DE4E6-72F0-BD46-A3BD-B98744ED83BD}" name="local_cases">
      <calculatedColumnFormula>D2-E2</calculatedColumnFormula>
    </tableColumn>
    <tableColumn id="7" xr3:uid="{BC13AC45-A932-EA43-91A6-E6046EBE0E6E}" name="unlinked_cases"/>
    <tableColumn id="8" xr3:uid="{9E8AED9A-7E3C-5549-8CCB-B32FFEA47188}" name="prev_unlinked_now_linked"/>
    <tableColumn id="9" xr3:uid="{FD88F222-E9C6-4A47-AED8-6A931ABEAD96}" name="source_url" dataDxfId="1">
      <calculatedColumnFormula>VLOOKUP(Tbl_Case_No[[#This Row],[date]],Tbl_Local_Cases[],4,FALSE)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359D52-C057-0F41-8002-6AF09123BA7B}" name="Table4" displayName="Table4" ref="A1:E36" totalsRowShown="0">
  <autoFilter ref="A1:E36" xr:uid="{69B55428-C90C-894D-9086-C15F0768CF90}"/>
  <tableColumns count="5">
    <tableColumn id="1" xr3:uid="{A2D73AB1-B845-4F46-AFFE-20794FAAA7BC}" name="date" dataDxfId="3"/>
    <tableColumn id="2" xr3:uid="{650FFC6D-6931-674A-AA81-6A7327C1CB44}" name="case_no"/>
    <tableColumn id="4" xr3:uid="{F1223669-1683-D24C-862B-34273155D9DC}" name="cluster"/>
    <tableColumn id="5" xr3:uid="{9392D9B5-12E7-6A4F-B195-380B3DA016DB}" name="source_url1"/>
    <tableColumn id="6" xr3:uid="{1FF80B5A-D7F0-FB42-9556-102E186C3C42}" name="source_url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BA12C8B-11EC-4B45-A79B-AC7933D01534}" name="Table46" displayName="Table46" ref="A1:F201" totalsRowShown="0">
  <autoFilter ref="A1:F201" xr:uid="{69B55428-C90C-894D-9086-C15F0768CF90}"/>
  <tableColumns count="6">
    <tableColumn id="1" xr3:uid="{855B1941-9DEC-B744-ACF2-4C0B7972054B}" name="date" dataDxfId="0"/>
    <tableColumn id="2" xr3:uid="{9380F812-B3DE-CE4D-BB2D-0746549A51BA}" name="case_no"/>
    <tableColumn id="3" xr3:uid="{299EFDA1-6D5C-274C-914D-71C74D7383DB}" name="unlinked_case_no"/>
    <tableColumn id="4" xr3:uid="{4081AC17-B858-3B49-BD3D-2E83C2520C6E}" name="cluster"/>
    <tableColumn id="5" xr3:uid="{534AB342-3AD8-3744-9A43-A640DB6CFB58}" name="source_url1"/>
    <tableColumn id="6" xr3:uid="{B7B6292A-7618-3D46-876C-71E4083C7C49}" name="source_url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7A6B8-87CC-554B-9DA1-2DFB2BF01927}">
  <dimension ref="A1:E15"/>
  <sheetViews>
    <sheetView workbookViewId="0">
      <selection activeCell="A2" sqref="A2"/>
    </sheetView>
  </sheetViews>
  <sheetFormatPr baseColWidth="10" defaultRowHeight="16" x14ac:dyDescent="0.2"/>
  <cols>
    <col min="2" max="2" width="17.33203125" customWidth="1"/>
    <col min="3" max="3" width="15.33203125" customWidth="1"/>
    <col min="4" max="4" width="28" bestFit="1" customWidth="1"/>
  </cols>
  <sheetData>
    <row r="1" spans="1:5" x14ac:dyDescent="0.2">
      <c r="A1" t="s">
        <v>1</v>
      </c>
      <c r="B1" t="s">
        <v>25</v>
      </c>
      <c r="C1" t="s">
        <v>3</v>
      </c>
      <c r="D1" t="s">
        <v>40</v>
      </c>
    </row>
    <row r="2" spans="1:5" x14ac:dyDescent="0.2">
      <c r="A2" s="2">
        <v>44428</v>
      </c>
      <c r="B2">
        <f>VLOOKUP(A2,Tbl_Case_No[],6,FALSE)</f>
        <v>197</v>
      </c>
      <c r="C2" s="1" t="s">
        <v>221</v>
      </c>
      <c r="D2" t="s">
        <v>220</v>
      </c>
    </row>
    <row r="3" spans="1:5" x14ac:dyDescent="0.2">
      <c r="A3" s="2">
        <v>44427</v>
      </c>
      <c r="B3">
        <f>VLOOKUP(A3,Tbl_Case_No[],6,FALSE)</f>
        <v>190</v>
      </c>
      <c r="C3" s="1" t="s">
        <v>222</v>
      </c>
      <c r="D3" t="s">
        <v>228</v>
      </c>
    </row>
    <row r="4" spans="1:5" x14ac:dyDescent="0.2">
      <c r="A4" s="2">
        <v>44426</v>
      </c>
      <c r="B4">
        <f>VLOOKUP(A4,Tbl_Case_No[],6,FALSE)</f>
        <v>94</v>
      </c>
      <c r="C4" s="1" t="s">
        <v>183</v>
      </c>
      <c r="D4" t="s">
        <v>182</v>
      </c>
    </row>
    <row r="5" spans="1:5" x14ac:dyDescent="0.2">
      <c r="A5" s="2">
        <v>44425</v>
      </c>
      <c r="B5">
        <f>VLOOKUP(A5,Tbl_Case_No[],6,FALSE)</f>
        <v>61</v>
      </c>
      <c r="C5" s="1" t="s">
        <v>94</v>
      </c>
      <c r="D5" t="s">
        <v>102</v>
      </c>
      <c r="E5" s="2"/>
    </row>
    <row r="6" spans="1:5" x14ac:dyDescent="0.2">
      <c r="A6" s="2">
        <v>44424</v>
      </c>
      <c r="B6">
        <f>VLOOKUP(A6,Tbl_Case_No[],6,FALSE)</f>
        <v>64</v>
      </c>
      <c r="C6" s="1" t="s">
        <v>95</v>
      </c>
      <c r="D6" t="s">
        <v>217</v>
      </c>
    </row>
    <row r="7" spans="1:5" x14ac:dyDescent="0.2">
      <c r="A7" s="2">
        <v>44423</v>
      </c>
      <c r="B7">
        <f>VLOOKUP(A7,Tbl_Case_No[],6,FALSE)</f>
        <v>79</v>
      </c>
      <c r="C7" s="1" t="s">
        <v>97</v>
      </c>
      <c r="D7" t="s">
        <v>218</v>
      </c>
    </row>
    <row r="8" spans="1:5" x14ac:dyDescent="0.2">
      <c r="A8" s="2">
        <v>44422</v>
      </c>
      <c r="B8">
        <v>42</v>
      </c>
      <c r="C8" s="1" t="s">
        <v>78</v>
      </c>
      <c r="D8" t="s">
        <v>75</v>
      </c>
    </row>
    <row r="9" spans="1:5" x14ac:dyDescent="0.2">
      <c r="A9" s="2">
        <v>44421</v>
      </c>
      <c r="B9">
        <v>54</v>
      </c>
      <c r="C9" s="1" t="s">
        <v>41</v>
      </c>
      <c r="D9" t="s">
        <v>74</v>
      </c>
    </row>
    <row r="10" spans="1:5" x14ac:dyDescent="0.2">
      <c r="A10" s="2">
        <v>44420</v>
      </c>
      <c r="B10">
        <v>49</v>
      </c>
      <c r="C10" s="1" t="s">
        <v>36</v>
      </c>
      <c r="D10" t="s">
        <v>39</v>
      </c>
    </row>
    <row r="11" spans="1:5" x14ac:dyDescent="0.2">
      <c r="A11" s="2">
        <v>44419</v>
      </c>
      <c r="B11">
        <v>54</v>
      </c>
      <c r="C11" s="1" t="s">
        <v>5</v>
      </c>
      <c r="D11" t="s">
        <v>18</v>
      </c>
    </row>
    <row r="12" spans="1:5" x14ac:dyDescent="0.2">
      <c r="A12" s="2">
        <v>44418</v>
      </c>
      <c r="B12">
        <v>32</v>
      </c>
      <c r="C12" s="1" t="s">
        <v>10</v>
      </c>
      <c r="D12" t="s">
        <v>13</v>
      </c>
    </row>
    <row r="13" spans="1:5" x14ac:dyDescent="0.2">
      <c r="A13" s="2">
        <v>44417</v>
      </c>
      <c r="B13">
        <v>38</v>
      </c>
      <c r="C13" s="1" t="s">
        <v>20</v>
      </c>
      <c r="D13" t="s">
        <v>19</v>
      </c>
    </row>
    <row r="14" spans="1:5" x14ac:dyDescent="0.2">
      <c r="A14" s="2">
        <v>44416</v>
      </c>
      <c r="B14">
        <v>15</v>
      </c>
      <c r="C14" s="1" t="s">
        <v>23</v>
      </c>
      <c r="D14" t="s">
        <v>21</v>
      </c>
    </row>
    <row r="15" spans="1:5" x14ac:dyDescent="0.2">
      <c r="A15" s="2">
        <v>44415</v>
      </c>
      <c r="B15">
        <v>7</v>
      </c>
      <c r="C15" s="1" t="s">
        <v>26</v>
      </c>
      <c r="D15" t="s">
        <v>27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37A9-E51B-0E49-8E6A-54CF922008BF}">
  <dimension ref="A1:I111"/>
  <sheetViews>
    <sheetView workbookViewId="0">
      <selection activeCell="H23" sqref="H23"/>
    </sheetView>
  </sheetViews>
  <sheetFormatPr baseColWidth="10" defaultRowHeight="16" x14ac:dyDescent="0.2"/>
  <cols>
    <col min="2" max="2" width="19.6640625" bestFit="1" customWidth="1"/>
    <col min="3" max="3" width="22.5" customWidth="1"/>
    <col min="4" max="4" width="12.5" customWidth="1"/>
    <col min="5" max="5" width="15.33203125" customWidth="1"/>
    <col min="6" max="7" width="28" bestFit="1" customWidth="1"/>
  </cols>
  <sheetData>
    <row r="1" spans="1:8" x14ac:dyDescent="0.2">
      <c r="A1" t="s">
        <v>1</v>
      </c>
      <c r="B1" t="s">
        <v>0</v>
      </c>
      <c r="C1" t="s">
        <v>22</v>
      </c>
      <c r="D1" t="s">
        <v>2</v>
      </c>
      <c r="E1" s="1" t="s">
        <v>3</v>
      </c>
      <c r="F1" t="s">
        <v>14</v>
      </c>
      <c r="G1" t="s">
        <v>15</v>
      </c>
      <c r="H1" t="s">
        <v>229</v>
      </c>
    </row>
    <row r="2" spans="1:8" x14ac:dyDescent="0.2">
      <c r="A2" s="2">
        <v>44428</v>
      </c>
      <c r="B2" t="s">
        <v>4</v>
      </c>
      <c r="D2">
        <v>27</v>
      </c>
      <c r="E2" s="5" t="str">
        <f>VLOOKUP(Tbl_Clusters[[#This Row],[date]],Tbl_Local_Cases[],3,FALSE)</f>
        <v>20 Aug 2021</v>
      </c>
      <c r="F2" s="5" t="str">
        <f>VLOOKUP(Tbl_Clusters[[#This Row],[date]],Tbl_Local_Cases[],4,FALSE)</f>
        <v>https://t.me/govbnofficial/2819</v>
      </c>
    </row>
    <row r="3" spans="1:8" x14ac:dyDescent="0.2">
      <c r="A3" s="2">
        <v>44428</v>
      </c>
      <c r="B3" t="s">
        <v>223</v>
      </c>
      <c r="C3" t="s">
        <v>185</v>
      </c>
      <c r="D3">
        <v>25</v>
      </c>
      <c r="E3" s="5" t="str">
        <f>VLOOKUP(Tbl_Clusters[[#This Row],[date]],Tbl_Local_Cases[],3,FALSE)</f>
        <v>20 Aug 2021</v>
      </c>
      <c r="F3" s="5" t="str">
        <f>VLOOKUP(Tbl_Clusters[[#This Row],[date]],Tbl_Local_Cases[],4,FALSE)</f>
        <v>https://t.me/govbnofficial/2819</v>
      </c>
      <c r="H3" t="b">
        <v>0</v>
      </c>
    </row>
    <row r="4" spans="1:8" x14ac:dyDescent="0.2">
      <c r="A4" s="2">
        <v>44428</v>
      </c>
      <c r="B4" t="s">
        <v>224</v>
      </c>
      <c r="C4" t="s">
        <v>185</v>
      </c>
      <c r="D4">
        <v>10</v>
      </c>
      <c r="E4" s="5" t="str">
        <f>VLOOKUP(Tbl_Clusters[[#This Row],[date]],Tbl_Local_Cases[],3,FALSE)</f>
        <v>20 Aug 2021</v>
      </c>
      <c r="F4" s="5" t="str">
        <f>VLOOKUP(Tbl_Clusters[[#This Row],[date]],Tbl_Local_Cases[],4,FALSE)</f>
        <v>https://t.me/govbnofficial/2819</v>
      </c>
      <c r="H4" t="b">
        <v>0</v>
      </c>
    </row>
    <row r="5" spans="1:8" x14ac:dyDescent="0.2">
      <c r="A5" s="2">
        <v>44428</v>
      </c>
      <c r="B5" t="s">
        <v>225</v>
      </c>
      <c r="C5" t="s">
        <v>185</v>
      </c>
      <c r="D5">
        <v>10</v>
      </c>
      <c r="E5" s="5" t="str">
        <f>VLOOKUP(Tbl_Clusters[[#This Row],[date]],Tbl_Local_Cases[],3,FALSE)</f>
        <v>20 Aug 2021</v>
      </c>
      <c r="F5" s="5" t="str">
        <f>VLOOKUP(Tbl_Clusters[[#This Row],[date]],Tbl_Local_Cases[],4,FALSE)</f>
        <v>https://t.me/govbnofficial/2819</v>
      </c>
      <c r="H5" t="b">
        <v>0</v>
      </c>
    </row>
    <row r="6" spans="1:8" x14ac:dyDescent="0.2">
      <c r="A6" s="2">
        <v>44428</v>
      </c>
      <c r="B6" t="s">
        <v>226</v>
      </c>
      <c r="C6" t="s">
        <v>185</v>
      </c>
      <c r="D6">
        <v>1</v>
      </c>
      <c r="E6" s="5" t="str">
        <f>VLOOKUP(Tbl_Clusters[[#This Row],[date]],Tbl_Local_Cases[],3,FALSE)</f>
        <v>20 Aug 2021</v>
      </c>
      <c r="F6" s="5" t="str">
        <f>VLOOKUP(Tbl_Clusters[[#This Row],[date]],Tbl_Local_Cases[],4,FALSE)</f>
        <v>https://t.me/govbnofficial/2819</v>
      </c>
      <c r="H6" t="b">
        <v>0</v>
      </c>
    </row>
    <row r="7" spans="1:8" x14ac:dyDescent="0.2">
      <c r="A7" s="2">
        <v>44428</v>
      </c>
      <c r="B7" t="s">
        <v>92</v>
      </c>
      <c r="D7">
        <v>10</v>
      </c>
      <c r="E7" s="5" t="str">
        <f>VLOOKUP(Tbl_Clusters[[#This Row],[date]],Tbl_Local_Cases[],3,FALSE)</f>
        <v>20 Aug 2021</v>
      </c>
      <c r="F7" s="5" t="str">
        <f>VLOOKUP(Tbl_Clusters[[#This Row],[date]],Tbl_Local_Cases[],4,FALSE)</f>
        <v>https://t.me/govbnofficial/2819</v>
      </c>
    </row>
    <row r="8" spans="1:8" x14ac:dyDescent="0.2">
      <c r="A8" s="2">
        <v>44428</v>
      </c>
      <c r="B8" t="s">
        <v>9</v>
      </c>
      <c r="D8">
        <v>10</v>
      </c>
      <c r="E8" s="5" t="str">
        <f>VLOOKUP(Tbl_Clusters[[#This Row],[date]],Tbl_Local_Cases[],3,FALSE)</f>
        <v>20 Aug 2021</v>
      </c>
      <c r="F8" s="5" t="str">
        <f>VLOOKUP(Tbl_Clusters[[#This Row],[date]],Tbl_Local_Cases[],4,FALSE)</f>
        <v>https://t.me/govbnofficial/2819</v>
      </c>
    </row>
    <row r="9" spans="1:8" x14ac:dyDescent="0.2">
      <c r="A9" s="2">
        <v>44428</v>
      </c>
      <c r="B9" t="s">
        <v>227</v>
      </c>
      <c r="C9" t="s">
        <v>93</v>
      </c>
      <c r="D9">
        <v>6</v>
      </c>
      <c r="E9" s="5" t="str">
        <f>VLOOKUP(Tbl_Clusters[[#This Row],[date]],Tbl_Local_Cases[],3,FALSE)</f>
        <v>20 Aug 2021</v>
      </c>
      <c r="F9" s="5" t="str">
        <f>VLOOKUP(Tbl_Clusters[[#This Row],[date]],Tbl_Local_Cases[],4,FALSE)</f>
        <v>https://t.me/govbnofficial/2819</v>
      </c>
      <c r="H9" t="b">
        <v>0</v>
      </c>
    </row>
    <row r="10" spans="1:8" x14ac:dyDescent="0.2">
      <c r="A10" s="2">
        <v>44428</v>
      </c>
      <c r="B10" t="s">
        <v>7</v>
      </c>
      <c r="D10">
        <v>6</v>
      </c>
      <c r="E10" s="5" t="str">
        <f>VLOOKUP(Tbl_Clusters[[#This Row],[date]],Tbl_Local_Cases[],3,FALSE)</f>
        <v>20 Aug 2021</v>
      </c>
      <c r="F10" s="5" t="str">
        <f>VLOOKUP(Tbl_Clusters[[#This Row],[date]],Tbl_Local_Cases[],4,FALSE)</f>
        <v>https://t.me/govbnofficial/2819</v>
      </c>
    </row>
    <row r="11" spans="1:8" x14ac:dyDescent="0.2">
      <c r="A11" s="2">
        <v>44428</v>
      </c>
      <c r="B11" t="s">
        <v>184</v>
      </c>
      <c r="D11">
        <v>5</v>
      </c>
      <c r="E11" s="5" t="str">
        <f>VLOOKUP(Tbl_Clusters[[#This Row],[date]],Tbl_Local_Cases[],3,FALSE)</f>
        <v>20 Aug 2021</v>
      </c>
      <c r="F11" s="5" t="str">
        <f>VLOOKUP(Tbl_Clusters[[#This Row],[date]],Tbl_Local_Cases[],4,FALSE)</f>
        <v>https://t.me/govbnofficial/2819</v>
      </c>
    </row>
    <row r="12" spans="1:8" x14ac:dyDescent="0.2">
      <c r="A12" s="2">
        <v>44428</v>
      </c>
      <c r="B12">
        <v>583</v>
      </c>
      <c r="D12">
        <v>5</v>
      </c>
      <c r="E12" s="5" t="str">
        <f>VLOOKUP(Tbl_Clusters[[#This Row],[date]],Tbl_Local_Cases[],3,FALSE)</f>
        <v>20 Aug 2021</v>
      </c>
      <c r="F12" s="5" t="str">
        <f>VLOOKUP(Tbl_Clusters[[#This Row],[date]],Tbl_Local_Cases[],4,FALSE)</f>
        <v>https://t.me/govbnofficial/2819</v>
      </c>
    </row>
    <row r="13" spans="1:8" x14ac:dyDescent="0.2">
      <c r="A13" s="2">
        <v>44428</v>
      </c>
      <c r="B13" t="s">
        <v>11</v>
      </c>
      <c r="D13">
        <v>3</v>
      </c>
      <c r="E13" s="5" t="str">
        <f>VLOOKUP(Tbl_Clusters[[#This Row],[date]],Tbl_Local_Cases[],3,FALSE)</f>
        <v>20 Aug 2021</v>
      </c>
      <c r="F13" s="5" t="str">
        <f>VLOOKUP(Tbl_Clusters[[#This Row],[date]],Tbl_Local_Cases[],4,FALSE)</f>
        <v>https://t.me/govbnofficial/2819</v>
      </c>
    </row>
    <row r="14" spans="1:8" x14ac:dyDescent="0.2">
      <c r="A14" s="2">
        <v>44428</v>
      </c>
      <c r="B14" t="s">
        <v>76</v>
      </c>
      <c r="D14">
        <v>1</v>
      </c>
      <c r="E14" s="5" t="str">
        <f>VLOOKUP(Tbl_Clusters[[#This Row],[date]],Tbl_Local_Cases[],3,FALSE)</f>
        <v>20 Aug 2021</v>
      </c>
      <c r="F14" s="5" t="str">
        <f>VLOOKUP(Tbl_Clusters[[#This Row],[date]],Tbl_Local_Cases[],4,FALSE)</f>
        <v>https://t.me/govbnofficial/2819</v>
      </c>
    </row>
    <row r="15" spans="1:8" x14ac:dyDescent="0.2">
      <c r="A15" s="2">
        <v>44428</v>
      </c>
      <c r="B15">
        <v>884</v>
      </c>
      <c r="D15">
        <v>4</v>
      </c>
      <c r="E15" s="5" t="str">
        <f>VLOOKUP(Tbl_Clusters[[#This Row],[date]],Tbl_Local_Cases[],3,FALSE)</f>
        <v>20 Aug 2021</v>
      </c>
      <c r="F15" s="5" t="str">
        <f>VLOOKUP(Tbl_Clusters[[#This Row],[date]],Tbl_Local_Cases[],4,FALSE)</f>
        <v>https://t.me/govbnofficial/2819</v>
      </c>
      <c r="H15" t="b">
        <v>1</v>
      </c>
    </row>
    <row r="16" spans="1:8" x14ac:dyDescent="0.2">
      <c r="A16" s="2">
        <v>44427</v>
      </c>
      <c r="B16" t="s">
        <v>185</v>
      </c>
      <c r="D16">
        <v>98</v>
      </c>
      <c r="E16" s="5" t="str">
        <f>VLOOKUP(Tbl_Clusters[[#This Row],[date]],Tbl_Local_Cases[],3,FALSE)</f>
        <v>19 Aug 2021</v>
      </c>
      <c r="F16" s="5" t="str">
        <f>VLOOKUP(Tbl_Clusters[[#This Row],[date]],Tbl_Local_Cases[],4,FALSE)</f>
        <v>https://t.me/govbnofficial/2799</v>
      </c>
    </row>
    <row r="17" spans="1:9" x14ac:dyDescent="0.2">
      <c r="A17" s="2">
        <v>44427</v>
      </c>
      <c r="B17" t="s">
        <v>4</v>
      </c>
      <c r="D17">
        <v>6</v>
      </c>
      <c r="E17" s="5" t="str">
        <f>VLOOKUP(Tbl_Clusters[[#This Row],[date]],Tbl_Local_Cases[],3,FALSE)</f>
        <v>19 Aug 2021</v>
      </c>
      <c r="F17" s="5" t="str">
        <f>VLOOKUP(Tbl_Clusters[[#This Row],[date]],Tbl_Local_Cases[],4,FALSE)</f>
        <v>https://t.me/govbnofficial/2799</v>
      </c>
    </row>
    <row r="18" spans="1:9" x14ac:dyDescent="0.2">
      <c r="A18" s="2">
        <v>44427</v>
      </c>
      <c r="B18" t="s">
        <v>184</v>
      </c>
      <c r="D18">
        <v>5</v>
      </c>
      <c r="E18" s="5" t="str">
        <f>VLOOKUP(Tbl_Clusters[[#This Row],[date]],Tbl_Local_Cases[],3,FALSE)</f>
        <v>19 Aug 2021</v>
      </c>
      <c r="F18" s="5" t="str">
        <f>VLOOKUP(Tbl_Clusters[[#This Row],[date]],Tbl_Local_Cases[],4,FALSE)</f>
        <v>https://t.me/govbnofficial/2799</v>
      </c>
    </row>
    <row r="19" spans="1:9" x14ac:dyDescent="0.2">
      <c r="A19" s="2">
        <v>44427</v>
      </c>
      <c r="B19" t="s">
        <v>93</v>
      </c>
      <c r="D19">
        <v>5</v>
      </c>
      <c r="E19" s="5" t="str">
        <f>VLOOKUP(Tbl_Clusters[[#This Row],[date]],Tbl_Local_Cases[],3,FALSE)</f>
        <v>19 Aug 2021</v>
      </c>
      <c r="F19" s="5" t="str">
        <f>VLOOKUP(Tbl_Clusters[[#This Row],[date]],Tbl_Local_Cases[],4,FALSE)</f>
        <v>https://t.me/govbnofficial/2799</v>
      </c>
    </row>
    <row r="20" spans="1:9" x14ac:dyDescent="0.2">
      <c r="A20" s="2">
        <v>44427</v>
      </c>
      <c r="B20" t="s">
        <v>7</v>
      </c>
      <c r="D20">
        <v>5</v>
      </c>
      <c r="E20" s="5" t="str">
        <f>VLOOKUP(Tbl_Clusters[[#This Row],[date]],Tbl_Local_Cases[],3,FALSE)</f>
        <v>19 Aug 2021</v>
      </c>
      <c r="F20" s="5" t="str">
        <f>VLOOKUP(Tbl_Clusters[[#This Row],[date]],Tbl_Local_Cases[],4,FALSE)</f>
        <v>https://t.me/govbnofficial/2799</v>
      </c>
    </row>
    <row r="21" spans="1:9" x14ac:dyDescent="0.2">
      <c r="A21" s="2">
        <v>44427</v>
      </c>
      <c r="B21" t="s">
        <v>76</v>
      </c>
      <c r="D21">
        <v>4</v>
      </c>
      <c r="E21" s="5" t="str">
        <f>VLOOKUP(Tbl_Clusters[[#This Row],[date]],Tbl_Local_Cases[],3,FALSE)</f>
        <v>19 Aug 2021</v>
      </c>
      <c r="F21" s="5" t="str">
        <f>VLOOKUP(Tbl_Clusters[[#This Row],[date]],Tbl_Local_Cases[],4,FALSE)</f>
        <v>https://t.me/govbnofficial/2799</v>
      </c>
    </row>
    <row r="22" spans="1:9" x14ac:dyDescent="0.2">
      <c r="A22" s="2">
        <v>44427</v>
      </c>
      <c r="B22" t="s">
        <v>92</v>
      </c>
      <c r="D22">
        <v>4</v>
      </c>
      <c r="E22" s="5" t="str">
        <f>VLOOKUP(Tbl_Clusters[[#This Row],[date]],Tbl_Local_Cases[],3,FALSE)</f>
        <v>19 Aug 2021</v>
      </c>
      <c r="F22" s="5" t="str">
        <f>VLOOKUP(Tbl_Clusters[[#This Row],[date]],Tbl_Local_Cases[],4,FALSE)</f>
        <v>https://t.me/govbnofficial/2799</v>
      </c>
    </row>
    <row r="23" spans="1:9" x14ac:dyDescent="0.2">
      <c r="A23" s="2">
        <v>44427</v>
      </c>
      <c r="B23">
        <v>477</v>
      </c>
      <c r="D23">
        <v>3</v>
      </c>
      <c r="E23" s="5" t="str">
        <f>VLOOKUP(Tbl_Clusters[[#This Row],[date]],Tbl_Local_Cases[],3,FALSE)</f>
        <v>19 Aug 2021</v>
      </c>
      <c r="F23" s="5" t="str">
        <f>VLOOKUP(Tbl_Clusters[[#This Row],[date]],Tbl_Local_Cases[],4,FALSE)</f>
        <v>https://t.me/govbnofficial/2799</v>
      </c>
    </row>
    <row r="24" spans="1:9" x14ac:dyDescent="0.2">
      <c r="A24" s="2">
        <v>44427</v>
      </c>
      <c r="B24" t="s">
        <v>11</v>
      </c>
      <c r="D24">
        <v>2</v>
      </c>
      <c r="E24" s="5" t="str">
        <f>VLOOKUP(Tbl_Clusters[[#This Row],[date]],Tbl_Local_Cases[],3,FALSE)</f>
        <v>19 Aug 2021</v>
      </c>
      <c r="F24" s="5" t="str">
        <f>VLOOKUP(Tbl_Clusters[[#This Row],[date]],Tbl_Local_Cases[],4,FALSE)</f>
        <v>https://t.me/govbnofficial/2799</v>
      </c>
    </row>
    <row r="25" spans="1:9" x14ac:dyDescent="0.2">
      <c r="A25" s="2">
        <v>44427</v>
      </c>
      <c r="B25" t="s">
        <v>37</v>
      </c>
      <c r="D25">
        <v>1</v>
      </c>
      <c r="E25" s="5" t="str">
        <f>VLOOKUP(Tbl_Clusters[[#This Row],[date]],Tbl_Local_Cases[],3,FALSE)</f>
        <v>19 Aug 2021</v>
      </c>
      <c r="F25" s="5" t="str">
        <f>VLOOKUP(Tbl_Clusters[[#This Row],[date]],Tbl_Local_Cases[],4,FALSE)</f>
        <v>https://t.me/govbnofficial/2799</v>
      </c>
    </row>
    <row r="26" spans="1:9" x14ac:dyDescent="0.2">
      <c r="A26" s="2">
        <v>44427</v>
      </c>
      <c r="B26">
        <v>573</v>
      </c>
      <c r="D26">
        <v>1</v>
      </c>
      <c r="E26" s="5" t="str">
        <f>VLOOKUP(Tbl_Clusters[[#This Row],[date]],Tbl_Local_Cases[],3,FALSE)</f>
        <v>19 Aug 2021</v>
      </c>
      <c r="F26" s="5" t="str">
        <f>VLOOKUP(Tbl_Clusters[[#This Row],[date]],Tbl_Local_Cases[],4,FALSE)</f>
        <v>https://t.me/govbnofficial/2799</v>
      </c>
      <c r="H26" t="b">
        <v>1</v>
      </c>
    </row>
    <row r="27" spans="1:9" x14ac:dyDescent="0.2">
      <c r="A27" s="2">
        <v>44427</v>
      </c>
      <c r="B27">
        <v>583</v>
      </c>
      <c r="D27">
        <v>5</v>
      </c>
      <c r="E27" s="5" t="str">
        <f>VLOOKUP(Tbl_Clusters[[#This Row],[date]],Tbl_Local_Cases[],3,FALSE)</f>
        <v>19 Aug 2021</v>
      </c>
      <c r="F27" s="5" t="str">
        <f>VLOOKUP(Tbl_Clusters[[#This Row],[date]],Tbl_Local_Cases[],4,FALSE)</f>
        <v>https://t.me/govbnofficial/2799</v>
      </c>
      <c r="H27" t="b">
        <v>1</v>
      </c>
    </row>
    <row r="28" spans="1:9" x14ac:dyDescent="0.2">
      <c r="A28" s="2">
        <v>44426</v>
      </c>
      <c r="B28">
        <v>477</v>
      </c>
      <c r="D28">
        <v>1</v>
      </c>
      <c r="E28" s="5" t="str">
        <f>VLOOKUP(Tbl_Clusters[[#This Row],[date]],Tbl_Local_Cases[],3,FALSE)</f>
        <v>18 Aug 2021</v>
      </c>
      <c r="F28" s="5" t="str">
        <f>VLOOKUP(Tbl_Clusters[[#This Row],[date]],Tbl_Local_Cases[],4,FALSE)</f>
        <v>https://t.me/govbnofficial/2780</v>
      </c>
      <c r="I28" s="1"/>
    </row>
    <row r="29" spans="1:9" x14ac:dyDescent="0.2">
      <c r="A29" s="2">
        <v>44426</v>
      </c>
      <c r="B29" t="s">
        <v>11</v>
      </c>
      <c r="D29">
        <v>2</v>
      </c>
      <c r="E29" s="5" t="str">
        <f>VLOOKUP(Tbl_Clusters[[#This Row],[date]],Tbl_Local_Cases[],3,FALSE)</f>
        <v>18 Aug 2021</v>
      </c>
      <c r="F29" s="5" t="str">
        <f>VLOOKUP(Tbl_Clusters[[#This Row],[date]],Tbl_Local_Cases[],4,FALSE)</f>
        <v>https://t.me/govbnofficial/2780</v>
      </c>
    </row>
    <row r="30" spans="1:9" x14ac:dyDescent="0.2">
      <c r="A30" s="2">
        <v>44426</v>
      </c>
      <c r="B30" t="s">
        <v>93</v>
      </c>
      <c r="D30">
        <v>2</v>
      </c>
      <c r="E30" s="5" t="str">
        <f>VLOOKUP(Tbl_Clusters[[#This Row],[date]],Tbl_Local_Cases[],3,FALSE)</f>
        <v>18 Aug 2021</v>
      </c>
      <c r="F30" s="5" t="str">
        <f>VLOOKUP(Tbl_Clusters[[#This Row],[date]],Tbl_Local_Cases[],4,FALSE)</f>
        <v>https://t.me/govbnofficial/2780</v>
      </c>
    </row>
    <row r="31" spans="1:9" x14ac:dyDescent="0.2">
      <c r="A31" s="2">
        <v>44426</v>
      </c>
      <c r="B31" t="s">
        <v>184</v>
      </c>
      <c r="C31" t="s">
        <v>77</v>
      </c>
      <c r="D31">
        <v>8</v>
      </c>
      <c r="E31" s="5" t="str">
        <f>VLOOKUP(Tbl_Clusters[[#This Row],[date]],Tbl_Local_Cases[],3,FALSE)</f>
        <v>18 Aug 2021</v>
      </c>
      <c r="F31" s="5" t="str">
        <f>VLOOKUP(Tbl_Clusters[[#This Row],[date]],Tbl_Local_Cases[],4,FALSE)</f>
        <v>https://t.me/govbnofficial/2780</v>
      </c>
      <c r="H31" t="b">
        <v>0</v>
      </c>
    </row>
    <row r="32" spans="1:9" x14ac:dyDescent="0.2">
      <c r="A32" s="2">
        <v>44426</v>
      </c>
      <c r="B32" t="s">
        <v>185</v>
      </c>
      <c r="C32" t="s">
        <v>38</v>
      </c>
      <c r="D32">
        <v>22</v>
      </c>
      <c r="E32" s="5" t="str">
        <f>VLOOKUP(Tbl_Clusters[[#This Row],[date]],Tbl_Local_Cases[],3,FALSE)</f>
        <v>18 Aug 2021</v>
      </c>
      <c r="F32" s="5" t="str">
        <f>VLOOKUP(Tbl_Clusters[[#This Row],[date]],Tbl_Local_Cases[],4,FALSE)</f>
        <v>https://t.me/govbnofficial/2780</v>
      </c>
      <c r="H32" t="b">
        <v>0</v>
      </c>
    </row>
    <row r="33" spans="1:8" x14ac:dyDescent="0.2">
      <c r="A33" s="2">
        <v>44426</v>
      </c>
      <c r="B33" t="s">
        <v>4</v>
      </c>
      <c r="D33">
        <v>16</v>
      </c>
      <c r="E33" s="5" t="str">
        <f>VLOOKUP(Tbl_Clusters[[#This Row],[date]],Tbl_Local_Cases[],3,FALSE)</f>
        <v>18 Aug 2021</v>
      </c>
      <c r="F33" s="5" t="str">
        <f>VLOOKUP(Tbl_Clusters[[#This Row],[date]],Tbl_Local_Cases[],4,FALSE)</f>
        <v>https://t.me/govbnofficial/2780</v>
      </c>
    </row>
    <row r="34" spans="1:8" x14ac:dyDescent="0.2">
      <c r="A34" s="2">
        <v>44426</v>
      </c>
      <c r="B34" t="s">
        <v>37</v>
      </c>
      <c r="D34">
        <v>6</v>
      </c>
      <c r="E34" s="5" t="str">
        <f>VLOOKUP(Tbl_Clusters[[#This Row],[date]],Tbl_Local_Cases[],3,FALSE)</f>
        <v>18 Aug 2021</v>
      </c>
      <c r="F34" s="5" t="str">
        <f>VLOOKUP(Tbl_Clusters[[#This Row],[date]],Tbl_Local_Cases[],4,FALSE)</f>
        <v>https://t.me/govbnofficial/2780</v>
      </c>
    </row>
    <row r="35" spans="1:8" x14ac:dyDescent="0.2">
      <c r="A35" s="2">
        <v>44426</v>
      </c>
      <c r="B35" t="s">
        <v>76</v>
      </c>
      <c r="D35">
        <v>2</v>
      </c>
      <c r="E35" s="5" t="str">
        <f>VLOOKUP(Tbl_Clusters[[#This Row],[date]],Tbl_Local_Cases[],3,FALSE)</f>
        <v>18 Aug 2021</v>
      </c>
      <c r="F35" s="5" t="str">
        <f>VLOOKUP(Tbl_Clusters[[#This Row],[date]],Tbl_Local_Cases[],4,FALSE)</f>
        <v>https://t.me/govbnofficial/2780</v>
      </c>
    </row>
    <row r="36" spans="1:8" x14ac:dyDescent="0.2">
      <c r="A36" s="2">
        <v>44426</v>
      </c>
      <c r="B36" t="s">
        <v>9</v>
      </c>
      <c r="D36">
        <v>1</v>
      </c>
      <c r="E36" s="5" t="str">
        <f>VLOOKUP(Tbl_Clusters[[#This Row],[date]],Tbl_Local_Cases[],3,FALSE)</f>
        <v>18 Aug 2021</v>
      </c>
      <c r="F36" s="5" t="str">
        <f>VLOOKUP(Tbl_Clusters[[#This Row],[date]],Tbl_Local_Cases[],4,FALSE)</f>
        <v>https://t.me/govbnofficial/2780</v>
      </c>
    </row>
    <row r="37" spans="1:8" x14ac:dyDescent="0.2">
      <c r="A37" s="2">
        <v>44426</v>
      </c>
      <c r="B37" t="s">
        <v>186</v>
      </c>
      <c r="D37">
        <v>3</v>
      </c>
      <c r="E37" s="5" t="str">
        <f>VLOOKUP(Tbl_Clusters[[#This Row],[date]],Tbl_Local_Cases[],3,FALSE)</f>
        <v>18 Aug 2021</v>
      </c>
      <c r="F37" s="5" t="str">
        <f>VLOOKUP(Tbl_Clusters[[#This Row],[date]],Tbl_Local_Cases[],4,FALSE)</f>
        <v>https://t.me/govbnofficial/2780</v>
      </c>
      <c r="H37" t="b">
        <v>1</v>
      </c>
    </row>
    <row r="38" spans="1:8" x14ac:dyDescent="0.2">
      <c r="A38" s="2">
        <v>44426</v>
      </c>
      <c r="B38" t="s">
        <v>12</v>
      </c>
      <c r="D38">
        <v>1</v>
      </c>
      <c r="E38" s="5" t="str">
        <f>VLOOKUP(Tbl_Clusters[[#This Row],[date]],Tbl_Local_Cases[],3,FALSE)</f>
        <v>18 Aug 2021</v>
      </c>
      <c r="F38" s="5" t="str">
        <f>VLOOKUP(Tbl_Clusters[[#This Row],[date]],Tbl_Local_Cases[],4,FALSE)</f>
        <v>https://t.me/govbnofficial/2780</v>
      </c>
    </row>
    <row r="39" spans="1:8" x14ac:dyDescent="0.2">
      <c r="A39" s="2">
        <v>44425</v>
      </c>
      <c r="B39" t="s">
        <v>38</v>
      </c>
      <c r="D39">
        <v>11</v>
      </c>
      <c r="E39" s="1" t="s">
        <v>94</v>
      </c>
      <c r="F39" s="5" t="str">
        <f>VLOOKUP(Tbl_Clusters[[#This Row],[date]],Tbl_Local_Cases[],4,FALSE)</f>
        <v>https://t.me/govbnofficial/2763</v>
      </c>
    </row>
    <row r="40" spans="1:8" x14ac:dyDescent="0.2">
      <c r="A40" s="2">
        <v>44425</v>
      </c>
      <c r="B40" t="s">
        <v>4</v>
      </c>
      <c r="D40">
        <v>9</v>
      </c>
      <c r="E40" s="1" t="s">
        <v>94</v>
      </c>
      <c r="F40" s="5" t="str">
        <f>VLOOKUP(Tbl_Clusters[[#This Row],[date]],Tbl_Local_Cases[],4,FALSE)</f>
        <v>https://t.me/govbnofficial/2763</v>
      </c>
    </row>
    <row r="41" spans="1:8" x14ac:dyDescent="0.2">
      <c r="A41" s="2">
        <v>44425</v>
      </c>
      <c r="B41" t="s">
        <v>77</v>
      </c>
      <c r="D41">
        <v>3</v>
      </c>
      <c r="E41" s="1" t="s">
        <v>94</v>
      </c>
      <c r="F41" s="5" t="str">
        <f>VLOOKUP(Tbl_Clusters[[#This Row],[date]],Tbl_Local_Cases[],4,FALSE)</f>
        <v>https://t.me/govbnofficial/2763</v>
      </c>
    </row>
    <row r="42" spans="1:8" x14ac:dyDescent="0.2">
      <c r="A42" s="2">
        <v>44425</v>
      </c>
      <c r="B42" t="s">
        <v>37</v>
      </c>
      <c r="D42">
        <v>2</v>
      </c>
      <c r="E42" s="1" t="s">
        <v>94</v>
      </c>
      <c r="F42" s="5" t="str">
        <f>VLOOKUP(Tbl_Clusters[[#This Row],[date]],Tbl_Local_Cases[],4,FALSE)</f>
        <v>https://t.me/govbnofficial/2763</v>
      </c>
    </row>
    <row r="43" spans="1:8" x14ac:dyDescent="0.2">
      <c r="A43" s="2">
        <v>44425</v>
      </c>
      <c r="B43" t="s">
        <v>6</v>
      </c>
      <c r="D43">
        <v>1</v>
      </c>
      <c r="E43" s="1" t="s">
        <v>94</v>
      </c>
      <c r="F43" s="5" t="str">
        <f>VLOOKUP(Tbl_Clusters[[#This Row],[date]],Tbl_Local_Cases[],4,FALSE)</f>
        <v>https://t.me/govbnofficial/2763</v>
      </c>
    </row>
    <row r="44" spans="1:8" x14ac:dyDescent="0.2">
      <c r="A44" s="2">
        <v>44425</v>
      </c>
      <c r="B44" t="s">
        <v>11</v>
      </c>
      <c r="D44">
        <v>1</v>
      </c>
      <c r="E44" s="1" t="s">
        <v>94</v>
      </c>
      <c r="F44" s="5" t="str">
        <f>VLOOKUP(Tbl_Clusters[[#This Row],[date]],Tbl_Local_Cases[],4,FALSE)</f>
        <v>https://t.me/govbnofficial/2763</v>
      </c>
    </row>
    <row r="45" spans="1:8" x14ac:dyDescent="0.2">
      <c r="A45" s="2">
        <v>44425</v>
      </c>
      <c r="B45" t="s">
        <v>7</v>
      </c>
      <c r="D45">
        <v>1</v>
      </c>
      <c r="E45" s="1" t="s">
        <v>94</v>
      </c>
      <c r="F45" s="5" t="str">
        <f>VLOOKUP(Tbl_Clusters[[#This Row],[date]],Tbl_Local_Cases[],4,FALSE)</f>
        <v>https://t.me/govbnofficial/2763</v>
      </c>
    </row>
    <row r="46" spans="1:8" x14ac:dyDescent="0.2">
      <c r="A46" s="2">
        <v>44425</v>
      </c>
      <c r="B46" s="1" t="s">
        <v>91</v>
      </c>
      <c r="D46">
        <v>1</v>
      </c>
      <c r="E46" s="1" t="s">
        <v>94</v>
      </c>
      <c r="F46" s="5" t="str">
        <f>VLOOKUP(Tbl_Clusters[[#This Row],[date]],Tbl_Local_Cases[],4,FALSE)</f>
        <v>https://t.me/govbnofficial/2763</v>
      </c>
    </row>
    <row r="47" spans="1:8" x14ac:dyDescent="0.2">
      <c r="A47" s="2">
        <v>44425</v>
      </c>
      <c r="B47" t="s">
        <v>8</v>
      </c>
      <c r="D47">
        <v>1</v>
      </c>
      <c r="E47" s="1" t="s">
        <v>94</v>
      </c>
      <c r="F47" s="5" t="str">
        <f>VLOOKUP(Tbl_Clusters[[#This Row],[date]],Tbl_Local_Cases[],4,FALSE)</f>
        <v>https://t.me/govbnofficial/2763</v>
      </c>
    </row>
    <row r="48" spans="1:8" x14ac:dyDescent="0.2">
      <c r="A48" s="2">
        <v>44425</v>
      </c>
      <c r="B48" t="s">
        <v>92</v>
      </c>
      <c r="D48">
        <v>10</v>
      </c>
      <c r="E48" s="1" t="s">
        <v>94</v>
      </c>
      <c r="F48" s="5" t="str">
        <f>VLOOKUP(Tbl_Clusters[[#This Row],[date]],Tbl_Local_Cases[],4,FALSE)</f>
        <v>https://t.me/govbnofficial/2763</v>
      </c>
      <c r="H48" t="b">
        <v>1</v>
      </c>
    </row>
    <row r="49" spans="1:8" x14ac:dyDescent="0.2">
      <c r="A49" s="2">
        <v>44425</v>
      </c>
      <c r="B49" t="s">
        <v>93</v>
      </c>
      <c r="D49">
        <v>3</v>
      </c>
      <c r="E49" s="1" t="s">
        <v>94</v>
      </c>
      <c r="F49" s="5" t="str">
        <f>VLOOKUP(Tbl_Clusters[[#This Row],[date]],Tbl_Local_Cases[],4,FALSE)</f>
        <v>https://t.me/govbnofficial/2763</v>
      </c>
    </row>
    <row r="50" spans="1:8" x14ac:dyDescent="0.2">
      <c r="A50" s="2">
        <v>44424</v>
      </c>
      <c r="B50" t="s">
        <v>11</v>
      </c>
      <c r="D50">
        <v>4</v>
      </c>
      <c r="E50" s="4" t="s">
        <v>95</v>
      </c>
      <c r="F50" s="5" t="str">
        <f>VLOOKUP(Tbl_Clusters[[#This Row],[date]],Tbl_Local_Cases[],4,FALSE)</f>
        <v>https://t.me/govbnofficial/2741</v>
      </c>
    </row>
    <row r="51" spans="1:8" x14ac:dyDescent="0.2">
      <c r="A51" s="2">
        <v>44424</v>
      </c>
      <c r="B51" t="s">
        <v>6</v>
      </c>
      <c r="D51">
        <v>10</v>
      </c>
      <c r="E51" s="4" t="s">
        <v>95</v>
      </c>
      <c r="F51" s="5" t="str">
        <f>VLOOKUP(Tbl_Clusters[[#This Row],[date]],Tbl_Local_Cases[],4,FALSE)</f>
        <v>https://t.me/govbnofficial/2741</v>
      </c>
    </row>
    <row r="52" spans="1:8" x14ac:dyDescent="0.2">
      <c r="A52" s="2">
        <v>44424</v>
      </c>
      <c r="B52" t="s">
        <v>77</v>
      </c>
      <c r="D52">
        <v>3</v>
      </c>
      <c r="E52" s="4" t="s">
        <v>95</v>
      </c>
      <c r="F52" s="5" t="str">
        <f>VLOOKUP(Tbl_Clusters[[#This Row],[date]],Tbl_Local_Cases[],4,FALSE)</f>
        <v>https://t.me/govbnofficial/2741</v>
      </c>
    </row>
    <row r="53" spans="1:8" x14ac:dyDescent="0.2">
      <c r="A53" s="2">
        <v>44424</v>
      </c>
      <c r="B53" t="s">
        <v>4</v>
      </c>
      <c r="D53">
        <v>10</v>
      </c>
      <c r="E53" s="4" t="s">
        <v>95</v>
      </c>
      <c r="F53" s="5" t="str">
        <f>VLOOKUP(Tbl_Clusters[[#This Row],[date]],Tbl_Local_Cases[],4,FALSE)</f>
        <v>https://t.me/govbnofficial/2741</v>
      </c>
    </row>
    <row r="54" spans="1:8" x14ac:dyDescent="0.2">
      <c r="A54" s="2">
        <v>44424</v>
      </c>
      <c r="B54" t="s">
        <v>38</v>
      </c>
      <c r="D54">
        <v>4</v>
      </c>
      <c r="E54" s="4" t="s">
        <v>95</v>
      </c>
      <c r="F54" s="5" t="str">
        <f>VLOOKUP(Tbl_Clusters[[#This Row],[date]],Tbl_Local_Cases[],4,FALSE)</f>
        <v>https://t.me/govbnofficial/2741</v>
      </c>
    </row>
    <row r="55" spans="1:8" x14ac:dyDescent="0.2">
      <c r="A55" s="2">
        <v>44424</v>
      </c>
      <c r="B55" t="s">
        <v>7</v>
      </c>
      <c r="D55">
        <v>2</v>
      </c>
      <c r="E55" s="4" t="s">
        <v>95</v>
      </c>
      <c r="F55" s="5" t="str">
        <f>VLOOKUP(Tbl_Clusters[[#This Row],[date]],Tbl_Local_Cases[],4,FALSE)</f>
        <v>https://t.me/govbnofficial/2741</v>
      </c>
    </row>
    <row r="56" spans="1:8" x14ac:dyDescent="0.2">
      <c r="A56" s="2">
        <v>44424</v>
      </c>
      <c r="B56" s="1" t="s">
        <v>43</v>
      </c>
      <c r="D56">
        <v>1</v>
      </c>
      <c r="E56" s="4" t="s">
        <v>95</v>
      </c>
      <c r="F56" s="5" t="str">
        <f>VLOOKUP(Tbl_Clusters[[#This Row],[date]],Tbl_Local_Cases[],4,FALSE)</f>
        <v>https://t.me/govbnofficial/2741</v>
      </c>
    </row>
    <row r="57" spans="1:8" x14ac:dyDescent="0.2">
      <c r="A57" s="2">
        <v>44424</v>
      </c>
      <c r="B57" t="s">
        <v>76</v>
      </c>
      <c r="D57">
        <v>1</v>
      </c>
      <c r="E57" s="4" t="s">
        <v>95</v>
      </c>
      <c r="F57" s="5" t="str">
        <f>VLOOKUP(Tbl_Clusters[[#This Row],[date]],Tbl_Local_Cases[],4,FALSE)</f>
        <v>https://t.me/govbnofficial/2741</v>
      </c>
    </row>
    <row r="58" spans="1:8" x14ac:dyDescent="0.2">
      <c r="A58" s="2">
        <v>44424</v>
      </c>
      <c r="B58" s="1" t="s">
        <v>91</v>
      </c>
      <c r="D58">
        <v>2</v>
      </c>
      <c r="E58" s="4" t="s">
        <v>95</v>
      </c>
      <c r="F58" s="5" t="str">
        <f>VLOOKUP(Tbl_Clusters[[#This Row],[date]],Tbl_Local_Cases[],4,FALSE)</f>
        <v>https://t.me/govbnofficial/2741</v>
      </c>
      <c r="H58" t="b">
        <v>1</v>
      </c>
    </row>
    <row r="59" spans="1:8" x14ac:dyDescent="0.2">
      <c r="A59" s="2">
        <v>44424</v>
      </c>
      <c r="B59" t="s">
        <v>96</v>
      </c>
      <c r="D59">
        <v>2</v>
      </c>
      <c r="E59" s="4" t="s">
        <v>95</v>
      </c>
      <c r="F59" s="5" t="str">
        <f>VLOOKUP(Tbl_Clusters[[#This Row],[date]],Tbl_Local_Cases[],4,FALSE)</f>
        <v>https://t.me/govbnofficial/2741</v>
      </c>
      <c r="H59" t="b">
        <v>1</v>
      </c>
    </row>
    <row r="60" spans="1:8" x14ac:dyDescent="0.2">
      <c r="A60" s="2">
        <v>44423</v>
      </c>
      <c r="B60" s="1" t="s">
        <v>4</v>
      </c>
      <c r="D60">
        <v>29</v>
      </c>
      <c r="E60" s="4" t="s">
        <v>97</v>
      </c>
      <c r="F60" s="5" t="str">
        <f>VLOOKUP(Tbl_Clusters[[#This Row],[date]],Tbl_Local_Cases[],4,FALSE)</f>
        <v>https://t.me/govbnofficial/2722</v>
      </c>
    </row>
    <row r="61" spans="1:8" x14ac:dyDescent="0.2">
      <c r="A61" s="2">
        <v>44423</v>
      </c>
      <c r="B61" s="1">
        <v>477</v>
      </c>
      <c r="D61">
        <v>6</v>
      </c>
      <c r="E61" s="4" t="s">
        <v>97</v>
      </c>
      <c r="F61" s="5" t="str">
        <f>VLOOKUP(Tbl_Clusters[[#This Row],[date]],Tbl_Local_Cases[],4,FALSE)</f>
        <v>https://t.me/govbnofficial/2722</v>
      </c>
    </row>
    <row r="62" spans="1:8" x14ac:dyDescent="0.2">
      <c r="A62" s="2">
        <v>44423</v>
      </c>
      <c r="B62" s="1" t="s">
        <v>9</v>
      </c>
      <c r="D62">
        <v>4</v>
      </c>
      <c r="E62" s="4" t="s">
        <v>97</v>
      </c>
      <c r="F62" s="5" t="str">
        <f>VLOOKUP(Tbl_Clusters[[#This Row],[date]],Tbl_Local_Cases[],4,FALSE)</f>
        <v>https://t.me/govbnofficial/2722</v>
      </c>
    </row>
    <row r="63" spans="1:8" x14ac:dyDescent="0.2">
      <c r="A63" s="2">
        <v>44423</v>
      </c>
      <c r="B63" t="s">
        <v>38</v>
      </c>
      <c r="D63">
        <v>3</v>
      </c>
      <c r="E63" s="4" t="s">
        <v>97</v>
      </c>
      <c r="F63" s="5" t="str">
        <f>VLOOKUP(Tbl_Clusters[[#This Row],[date]],Tbl_Local_Cases[],4,FALSE)</f>
        <v>https://t.me/govbnofficial/2722</v>
      </c>
    </row>
    <row r="64" spans="1:8" x14ac:dyDescent="0.2">
      <c r="A64" s="2">
        <v>44423</v>
      </c>
      <c r="B64" s="1" t="s">
        <v>8</v>
      </c>
      <c r="D64">
        <v>1</v>
      </c>
      <c r="E64" s="4" t="s">
        <v>97</v>
      </c>
      <c r="F64" s="5" t="str">
        <f>VLOOKUP(Tbl_Clusters[[#This Row],[date]],Tbl_Local_Cases[],4,FALSE)</f>
        <v>https://t.me/govbnofficial/2722</v>
      </c>
    </row>
    <row r="65" spans="1:8" x14ac:dyDescent="0.2">
      <c r="A65" s="2">
        <v>44423</v>
      </c>
      <c r="B65" t="s">
        <v>77</v>
      </c>
      <c r="D65">
        <v>1</v>
      </c>
      <c r="E65" s="4" t="s">
        <v>97</v>
      </c>
      <c r="F65" s="5" t="str">
        <f>VLOOKUP(Tbl_Clusters[[#This Row],[date]],Tbl_Local_Cases[],4,FALSE)</f>
        <v>https://t.me/govbnofficial/2722</v>
      </c>
    </row>
    <row r="66" spans="1:8" x14ac:dyDescent="0.2">
      <c r="A66" s="2">
        <v>44423</v>
      </c>
      <c r="B66" s="1">
        <v>495</v>
      </c>
      <c r="D66">
        <v>2</v>
      </c>
      <c r="E66" s="4" t="s">
        <v>97</v>
      </c>
      <c r="F66" s="5" t="str">
        <f>VLOOKUP(Tbl_Clusters[[#This Row],[date]],Tbl_Local_Cases[],4,FALSE)</f>
        <v>https://t.me/govbnofficial/2722</v>
      </c>
      <c r="H66" t="b">
        <v>1</v>
      </c>
    </row>
    <row r="67" spans="1:8" x14ac:dyDescent="0.2">
      <c r="A67" s="2">
        <v>44423</v>
      </c>
      <c r="B67" s="1">
        <v>535</v>
      </c>
      <c r="D67">
        <v>1</v>
      </c>
      <c r="E67" s="4" t="s">
        <v>97</v>
      </c>
      <c r="F67" s="5" t="str">
        <f>VLOOKUP(Tbl_Clusters[[#This Row],[date]],Tbl_Local_Cases[],4,FALSE)</f>
        <v>https://t.me/govbnofficial/2722</v>
      </c>
      <c r="H67" t="b">
        <v>1</v>
      </c>
    </row>
    <row r="68" spans="1:8" x14ac:dyDescent="0.2">
      <c r="A68" s="2">
        <v>44422</v>
      </c>
      <c r="B68" t="s">
        <v>38</v>
      </c>
      <c r="D68">
        <v>4</v>
      </c>
      <c r="E68" s="1" t="s">
        <v>78</v>
      </c>
      <c r="F68" t="s">
        <v>75</v>
      </c>
    </row>
    <row r="69" spans="1:8" x14ac:dyDescent="0.2">
      <c r="A69" s="2">
        <v>44422</v>
      </c>
      <c r="B69" t="s">
        <v>9</v>
      </c>
      <c r="D69">
        <v>7</v>
      </c>
      <c r="E69" s="1" t="s">
        <v>78</v>
      </c>
      <c r="F69" t="s">
        <v>75</v>
      </c>
    </row>
    <row r="70" spans="1:8" x14ac:dyDescent="0.2">
      <c r="A70" s="2">
        <v>44422</v>
      </c>
      <c r="B70" s="1" t="s">
        <v>43</v>
      </c>
      <c r="D70">
        <v>4</v>
      </c>
      <c r="E70" s="1" t="s">
        <v>78</v>
      </c>
      <c r="F70" t="s">
        <v>75</v>
      </c>
    </row>
    <row r="71" spans="1:8" x14ac:dyDescent="0.2">
      <c r="A71" s="2">
        <v>44422</v>
      </c>
      <c r="B71" t="s">
        <v>11</v>
      </c>
      <c r="D71">
        <v>4</v>
      </c>
      <c r="E71" s="1" t="s">
        <v>78</v>
      </c>
      <c r="F71" t="s">
        <v>75</v>
      </c>
    </row>
    <row r="72" spans="1:8" x14ac:dyDescent="0.2">
      <c r="A72" s="2">
        <v>44422</v>
      </c>
      <c r="B72" t="s">
        <v>4</v>
      </c>
      <c r="D72">
        <v>3</v>
      </c>
      <c r="E72" s="1" t="s">
        <v>78</v>
      </c>
      <c r="F72" t="s">
        <v>75</v>
      </c>
    </row>
    <row r="73" spans="1:8" x14ac:dyDescent="0.2">
      <c r="A73" s="2">
        <v>44422</v>
      </c>
      <c r="B73" t="s">
        <v>7</v>
      </c>
      <c r="D73">
        <v>1</v>
      </c>
      <c r="E73" s="1" t="s">
        <v>78</v>
      </c>
      <c r="F73" t="s">
        <v>75</v>
      </c>
    </row>
    <row r="74" spans="1:8" x14ac:dyDescent="0.2">
      <c r="A74" s="2">
        <v>44422</v>
      </c>
      <c r="B74" t="s">
        <v>6</v>
      </c>
      <c r="D74">
        <v>1</v>
      </c>
      <c r="E74" s="1" t="s">
        <v>78</v>
      </c>
      <c r="F74" t="s">
        <v>75</v>
      </c>
    </row>
    <row r="75" spans="1:8" x14ac:dyDescent="0.2">
      <c r="A75" s="2">
        <v>44422</v>
      </c>
      <c r="B75" t="s">
        <v>8</v>
      </c>
      <c r="D75">
        <v>1</v>
      </c>
      <c r="E75" s="1" t="s">
        <v>78</v>
      </c>
      <c r="F75" t="s">
        <v>75</v>
      </c>
    </row>
    <row r="76" spans="1:8" x14ac:dyDescent="0.2">
      <c r="A76" s="2">
        <v>44422</v>
      </c>
      <c r="B76" t="s">
        <v>76</v>
      </c>
      <c r="D76">
        <v>1</v>
      </c>
      <c r="E76" s="1" t="s">
        <v>78</v>
      </c>
      <c r="F76" t="s">
        <v>75</v>
      </c>
      <c r="H76" t="b">
        <v>1</v>
      </c>
    </row>
    <row r="77" spans="1:8" x14ac:dyDescent="0.2">
      <c r="A77" s="2">
        <v>44422</v>
      </c>
      <c r="B77" t="s">
        <v>77</v>
      </c>
      <c r="C77" s="1">
        <v>499</v>
      </c>
      <c r="D77">
        <v>1</v>
      </c>
      <c r="E77" s="1" t="s">
        <v>78</v>
      </c>
      <c r="F77" t="s">
        <v>75</v>
      </c>
      <c r="H77" t="b">
        <v>0</v>
      </c>
    </row>
    <row r="78" spans="1:8" x14ac:dyDescent="0.2">
      <c r="A78" s="2">
        <v>44421</v>
      </c>
      <c r="B78" s="1">
        <v>499</v>
      </c>
      <c r="D78">
        <v>3</v>
      </c>
      <c r="E78" s="1" t="s">
        <v>41</v>
      </c>
      <c r="F78" t="s">
        <v>74</v>
      </c>
    </row>
    <row r="79" spans="1:8" x14ac:dyDescent="0.2">
      <c r="A79" s="2">
        <v>44421</v>
      </c>
      <c r="B79" t="s">
        <v>11</v>
      </c>
      <c r="D79">
        <v>2</v>
      </c>
      <c r="E79" s="1" t="s">
        <v>41</v>
      </c>
      <c r="F79" t="s">
        <v>74</v>
      </c>
    </row>
    <row r="80" spans="1:8" x14ac:dyDescent="0.2">
      <c r="A80" s="2">
        <v>44421</v>
      </c>
      <c r="B80" t="s">
        <v>38</v>
      </c>
      <c r="D80">
        <v>1</v>
      </c>
      <c r="E80" s="1" t="s">
        <v>41</v>
      </c>
      <c r="F80" t="s">
        <v>74</v>
      </c>
    </row>
    <row r="81" spans="1:8" x14ac:dyDescent="0.2">
      <c r="A81" s="2">
        <v>44421</v>
      </c>
      <c r="B81" t="s">
        <v>4</v>
      </c>
      <c r="D81">
        <v>16</v>
      </c>
      <c r="E81" s="1" t="s">
        <v>41</v>
      </c>
      <c r="F81" t="s">
        <v>74</v>
      </c>
    </row>
    <row r="82" spans="1:8" x14ac:dyDescent="0.2">
      <c r="A82" s="2">
        <v>44421</v>
      </c>
      <c r="B82" t="s">
        <v>9</v>
      </c>
      <c r="D82">
        <v>3</v>
      </c>
      <c r="E82" s="1" t="s">
        <v>41</v>
      </c>
      <c r="F82" t="s">
        <v>74</v>
      </c>
    </row>
    <row r="83" spans="1:8" x14ac:dyDescent="0.2">
      <c r="A83" s="2">
        <v>44421</v>
      </c>
      <c r="B83" t="s">
        <v>8</v>
      </c>
      <c r="D83">
        <v>2</v>
      </c>
      <c r="E83" s="1" t="s">
        <v>41</v>
      </c>
      <c r="F83" t="s">
        <v>74</v>
      </c>
    </row>
    <row r="84" spans="1:8" x14ac:dyDescent="0.2">
      <c r="A84" s="2">
        <v>44421</v>
      </c>
      <c r="B84" s="1" t="s">
        <v>42</v>
      </c>
      <c r="D84">
        <v>3</v>
      </c>
      <c r="E84" s="1" t="s">
        <v>41</v>
      </c>
      <c r="F84" t="s">
        <v>74</v>
      </c>
      <c r="H84" t="b">
        <v>1</v>
      </c>
    </row>
    <row r="85" spans="1:8" x14ac:dyDescent="0.2">
      <c r="A85" s="2">
        <v>44421</v>
      </c>
      <c r="B85" s="1" t="s">
        <v>43</v>
      </c>
      <c r="D85">
        <v>2</v>
      </c>
      <c r="E85" s="1" t="s">
        <v>41</v>
      </c>
      <c r="F85" t="s">
        <v>74</v>
      </c>
      <c r="H85" t="b">
        <v>1</v>
      </c>
    </row>
    <row r="86" spans="1:8" x14ac:dyDescent="0.2">
      <c r="A86" s="2">
        <v>44420</v>
      </c>
      <c r="B86" t="s">
        <v>4</v>
      </c>
      <c r="D86">
        <v>21</v>
      </c>
      <c r="E86" s="1" t="s">
        <v>36</v>
      </c>
      <c r="F86" t="s">
        <v>39</v>
      </c>
    </row>
    <row r="87" spans="1:8" x14ac:dyDescent="0.2">
      <c r="A87" s="2">
        <v>44420</v>
      </c>
      <c r="B87" t="s">
        <v>11</v>
      </c>
      <c r="D87">
        <v>4</v>
      </c>
      <c r="E87" s="1" t="s">
        <v>36</v>
      </c>
      <c r="F87" t="s">
        <v>39</v>
      </c>
    </row>
    <row r="88" spans="1:8" x14ac:dyDescent="0.2">
      <c r="A88" s="2">
        <v>44420</v>
      </c>
      <c r="B88" t="s">
        <v>9</v>
      </c>
      <c r="D88">
        <v>3</v>
      </c>
      <c r="E88" s="1" t="s">
        <v>36</v>
      </c>
      <c r="F88" t="s">
        <v>39</v>
      </c>
    </row>
    <row r="89" spans="1:8" x14ac:dyDescent="0.2">
      <c r="A89" s="2">
        <v>44420</v>
      </c>
      <c r="B89" t="s">
        <v>6</v>
      </c>
      <c r="D89">
        <v>2</v>
      </c>
      <c r="E89" s="1" t="s">
        <v>36</v>
      </c>
      <c r="F89" t="s">
        <v>39</v>
      </c>
    </row>
    <row r="90" spans="1:8" x14ac:dyDescent="0.2">
      <c r="A90" s="2">
        <v>44420</v>
      </c>
      <c r="B90" t="s">
        <v>8</v>
      </c>
      <c r="D90">
        <v>2</v>
      </c>
      <c r="E90" s="1" t="s">
        <v>36</v>
      </c>
      <c r="F90" t="s">
        <v>39</v>
      </c>
    </row>
    <row r="91" spans="1:8" x14ac:dyDescent="0.2">
      <c r="A91" s="2">
        <v>44420</v>
      </c>
      <c r="B91" t="s">
        <v>37</v>
      </c>
      <c r="D91">
        <v>6</v>
      </c>
      <c r="E91" s="1" t="s">
        <v>36</v>
      </c>
      <c r="F91" t="s">
        <v>39</v>
      </c>
      <c r="H91" t="b">
        <v>1</v>
      </c>
    </row>
    <row r="92" spans="1:8" x14ac:dyDescent="0.2">
      <c r="A92" s="2">
        <v>44420</v>
      </c>
      <c r="B92" s="1">
        <v>499</v>
      </c>
      <c r="D92">
        <v>3</v>
      </c>
      <c r="E92" s="1" t="s">
        <v>36</v>
      </c>
      <c r="F92" t="s">
        <v>39</v>
      </c>
      <c r="H92" t="b">
        <v>1</v>
      </c>
    </row>
    <row r="93" spans="1:8" x14ac:dyDescent="0.2">
      <c r="A93" s="2">
        <v>44420</v>
      </c>
      <c r="B93" t="s">
        <v>38</v>
      </c>
      <c r="D93">
        <v>3</v>
      </c>
      <c r="E93" s="1" t="s">
        <v>36</v>
      </c>
      <c r="F93" t="s">
        <v>39</v>
      </c>
      <c r="H93" t="b">
        <v>1</v>
      </c>
    </row>
    <row r="94" spans="1:8" x14ac:dyDescent="0.2">
      <c r="A94" s="2">
        <v>44419</v>
      </c>
      <c r="B94" t="s">
        <v>4</v>
      </c>
      <c r="D94">
        <v>25</v>
      </c>
      <c r="E94" s="1" t="s">
        <v>5</v>
      </c>
      <c r="F94" t="s">
        <v>18</v>
      </c>
      <c r="G94" t="s">
        <v>32</v>
      </c>
    </row>
    <row r="95" spans="1:8" x14ac:dyDescent="0.2">
      <c r="A95" s="2">
        <v>44419</v>
      </c>
      <c r="B95" t="s">
        <v>6</v>
      </c>
      <c r="D95">
        <v>8</v>
      </c>
      <c r="E95" s="1" t="s">
        <v>5</v>
      </c>
      <c r="F95" t="s">
        <v>18</v>
      </c>
      <c r="G95" t="s">
        <v>32</v>
      </c>
    </row>
    <row r="96" spans="1:8" x14ac:dyDescent="0.2">
      <c r="A96" s="2">
        <v>44419</v>
      </c>
      <c r="B96" t="s">
        <v>7</v>
      </c>
      <c r="C96" t="s">
        <v>24</v>
      </c>
      <c r="D96">
        <v>3</v>
      </c>
      <c r="E96" s="1" t="s">
        <v>5</v>
      </c>
      <c r="F96" t="s">
        <v>18</v>
      </c>
      <c r="G96" t="s">
        <v>32</v>
      </c>
      <c r="H96" t="b">
        <v>0</v>
      </c>
    </row>
    <row r="97" spans="1:8" x14ac:dyDescent="0.2">
      <c r="A97" s="2">
        <v>44419</v>
      </c>
      <c r="B97" t="s">
        <v>8</v>
      </c>
      <c r="D97">
        <v>1</v>
      </c>
      <c r="E97" s="1" t="s">
        <v>5</v>
      </c>
      <c r="F97" t="s">
        <v>18</v>
      </c>
      <c r="G97" t="s">
        <v>32</v>
      </c>
    </row>
    <row r="98" spans="1:8" x14ac:dyDescent="0.2">
      <c r="A98" s="2">
        <v>44419</v>
      </c>
      <c r="B98" t="s">
        <v>9</v>
      </c>
      <c r="D98">
        <v>4</v>
      </c>
      <c r="E98" s="1" t="s">
        <v>5</v>
      </c>
      <c r="F98" t="s">
        <v>18</v>
      </c>
      <c r="G98" t="s">
        <v>32</v>
      </c>
      <c r="H98" t="b">
        <v>1</v>
      </c>
    </row>
    <row r="99" spans="1:8" x14ac:dyDescent="0.2">
      <c r="A99" s="2">
        <v>44418</v>
      </c>
      <c r="B99" t="s">
        <v>6</v>
      </c>
      <c r="D99">
        <v>9</v>
      </c>
      <c r="E99" s="1" t="s">
        <v>10</v>
      </c>
      <c r="F99" t="s">
        <v>13</v>
      </c>
      <c r="G99" t="s">
        <v>30</v>
      </c>
      <c r="H99" t="b">
        <v>1</v>
      </c>
    </row>
    <row r="100" spans="1:8" x14ac:dyDescent="0.2">
      <c r="A100" s="2">
        <v>44418</v>
      </c>
      <c r="B100" t="s">
        <v>4</v>
      </c>
      <c r="D100">
        <v>8</v>
      </c>
      <c r="E100" s="1" t="s">
        <v>10</v>
      </c>
      <c r="F100" t="s">
        <v>13</v>
      </c>
      <c r="G100" t="s">
        <v>30</v>
      </c>
    </row>
    <row r="101" spans="1:8" x14ac:dyDescent="0.2">
      <c r="A101" s="2">
        <v>44418</v>
      </c>
      <c r="B101" t="s">
        <v>24</v>
      </c>
      <c r="D101">
        <v>4</v>
      </c>
      <c r="E101" s="1" t="s">
        <v>10</v>
      </c>
      <c r="F101" t="s">
        <v>13</v>
      </c>
      <c r="G101" t="s">
        <v>30</v>
      </c>
    </row>
    <row r="102" spans="1:8" x14ac:dyDescent="0.2">
      <c r="A102" s="2">
        <v>44418</v>
      </c>
      <c r="B102" t="s">
        <v>11</v>
      </c>
      <c r="D102">
        <v>3</v>
      </c>
      <c r="E102" s="1" t="s">
        <v>10</v>
      </c>
      <c r="F102" t="s">
        <v>13</v>
      </c>
      <c r="G102" t="s">
        <v>30</v>
      </c>
    </row>
    <row r="103" spans="1:8" x14ac:dyDescent="0.2">
      <c r="A103" s="2">
        <v>44418</v>
      </c>
      <c r="B103" t="s">
        <v>8</v>
      </c>
      <c r="D103">
        <v>2</v>
      </c>
      <c r="E103" s="1" t="s">
        <v>10</v>
      </c>
      <c r="F103" t="s">
        <v>13</v>
      </c>
      <c r="G103" t="s">
        <v>30</v>
      </c>
    </row>
    <row r="104" spans="1:8" x14ac:dyDescent="0.2">
      <c r="A104" s="2">
        <v>44418</v>
      </c>
      <c r="B104" t="s">
        <v>12</v>
      </c>
      <c r="D104">
        <v>1</v>
      </c>
      <c r="E104" s="1" t="s">
        <v>10</v>
      </c>
      <c r="F104" t="s">
        <v>13</v>
      </c>
      <c r="G104" t="s">
        <v>30</v>
      </c>
      <c r="H104" t="b">
        <v>0</v>
      </c>
    </row>
    <row r="105" spans="1:8" x14ac:dyDescent="0.2">
      <c r="A105" s="2">
        <v>44417</v>
      </c>
      <c r="B105" t="s">
        <v>8</v>
      </c>
      <c r="D105">
        <v>4</v>
      </c>
      <c r="E105" s="1" t="s">
        <v>20</v>
      </c>
      <c r="F105" t="s">
        <v>19</v>
      </c>
      <c r="G105" t="s">
        <v>29</v>
      </c>
    </row>
    <row r="106" spans="1:8" x14ac:dyDescent="0.2">
      <c r="A106" s="2">
        <v>44417</v>
      </c>
      <c r="B106" t="s">
        <v>4</v>
      </c>
      <c r="D106">
        <v>29</v>
      </c>
      <c r="E106" s="1" t="s">
        <v>20</v>
      </c>
      <c r="F106" t="s">
        <v>19</v>
      </c>
      <c r="G106" t="s">
        <v>29</v>
      </c>
      <c r="H106" t="b">
        <v>1</v>
      </c>
    </row>
    <row r="107" spans="1:8" x14ac:dyDescent="0.2">
      <c r="A107" s="2">
        <v>44417</v>
      </c>
      <c r="B107" t="s">
        <v>11</v>
      </c>
      <c r="D107">
        <v>5</v>
      </c>
      <c r="E107" s="1" t="s">
        <v>20</v>
      </c>
      <c r="F107" t="s">
        <v>19</v>
      </c>
      <c r="G107" t="s">
        <v>29</v>
      </c>
      <c r="H107" t="b">
        <v>1</v>
      </c>
    </row>
    <row r="108" spans="1:8" x14ac:dyDescent="0.2">
      <c r="A108" s="2">
        <v>44416</v>
      </c>
      <c r="B108" t="s">
        <v>24</v>
      </c>
      <c r="D108">
        <v>5</v>
      </c>
      <c r="E108" s="1" t="s">
        <v>23</v>
      </c>
      <c r="F108" t="s">
        <v>21</v>
      </c>
      <c r="G108" t="s">
        <v>29</v>
      </c>
      <c r="H108" t="b">
        <v>1</v>
      </c>
    </row>
    <row r="109" spans="1:8" x14ac:dyDescent="0.2">
      <c r="A109" s="2">
        <v>44416</v>
      </c>
      <c r="B109" t="s">
        <v>8</v>
      </c>
      <c r="D109">
        <v>7</v>
      </c>
      <c r="E109" s="1" t="s">
        <v>23</v>
      </c>
      <c r="F109" t="s">
        <v>21</v>
      </c>
      <c r="G109" t="s">
        <v>29</v>
      </c>
      <c r="H109" t="b">
        <v>1</v>
      </c>
    </row>
    <row r="110" spans="1:8" x14ac:dyDescent="0.2">
      <c r="A110" s="2">
        <v>44415</v>
      </c>
      <c r="B110" t="s">
        <v>34</v>
      </c>
      <c r="C110" t="s">
        <v>12</v>
      </c>
      <c r="D110">
        <v>5</v>
      </c>
      <c r="E110" s="1" t="s">
        <v>26</v>
      </c>
      <c r="F110" t="s">
        <v>27</v>
      </c>
      <c r="G110" t="s">
        <v>35</v>
      </c>
      <c r="H110" t="b">
        <v>1</v>
      </c>
    </row>
    <row r="111" spans="1:8" x14ac:dyDescent="0.2">
      <c r="A111" s="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16A1-1DAC-724C-B8AD-DC0D33396E98}">
  <dimension ref="A1:I15"/>
  <sheetViews>
    <sheetView workbookViewId="0">
      <selection activeCell="I3" sqref="I3"/>
    </sheetView>
  </sheetViews>
  <sheetFormatPr baseColWidth="10" defaultRowHeight="16" x14ac:dyDescent="0.2"/>
  <cols>
    <col min="2" max="2" width="15" customWidth="1"/>
    <col min="3" max="3" width="14.1640625" customWidth="1"/>
    <col min="4" max="4" width="12.83203125" customWidth="1"/>
    <col min="5" max="5" width="14.5" customWidth="1"/>
    <col min="6" max="6" width="12.83203125" customWidth="1"/>
    <col min="7" max="7" width="15.83203125" customWidth="1"/>
    <col min="8" max="8" width="26.1640625" bestFit="1" customWidth="1"/>
    <col min="9" max="9" width="28" bestFit="1" customWidth="1"/>
  </cols>
  <sheetData>
    <row r="1" spans="1:9" x14ac:dyDescent="0.2">
      <c r="A1" t="s">
        <v>1</v>
      </c>
      <c r="B1" t="s">
        <v>98</v>
      </c>
      <c r="C1" t="s">
        <v>99</v>
      </c>
      <c r="D1" t="s">
        <v>104</v>
      </c>
      <c r="E1" t="s">
        <v>100</v>
      </c>
      <c r="F1" t="s">
        <v>101</v>
      </c>
      <c r="G1" t="s">
        <v>105</v>
      </c>
      <c r="H1" t="s">
        <v>219</v>
      </c>
      <c r="I1" t="s">
        <v>40</v>
      </c>
    </row>
    <row r="2" spans="1:9" x14ac:dyDescent="0.2">
      <c r="A2" s="2">
        <v>44428</v>
      </c>
      <c r="B2">
        <f t="shared" ref="B2:B3" si="0">C3+1</f>
        <v>1137</v>
      </c>
      <c r="C2">
        <v>1333</v>
      </c>
      <c r="D2">
        <f t="shared" ref="D2:D3" si="1">C2-C3</f>
        <v>197</v>
      </c>
      <c r="E2">
        <v>0</v>
      </c>
      <c r="F2">
        <f t="shared" ref="F2:F3" si="2">D2-E2</f>
        <v>197</v>
      </c>
      <c r="G2">
        <v>74</v>
      </c>
      <c r="H2">
        <v>1</v>
      </c>
      <c r="I2" s="5" t="str">
        <f>VLOOKUP(Tbl_Case_No[[#This Row],[date]],Tbl_Local_Cases[],4,FALSE)</f>
        <v>https://t.me/govbnofficial/2819</v>
      </c>
    </row>
    <row r="3" spans="1:9" x14ac:dyDescent="0.2">
      <c r="A3" s="2">
        <v>44427</v>
      </c>
      <c r="B3">
        <f t="shared" si="0"/>
        <v>947</v>
      </c>
      <c r="C3">
        <v>1136</v>
      </c>
      <c r="D3">
        <f t="shared" si="1"/>
        <v>190</v>
      </c>
      <c r="E3">
        <v>0</v>
      </c>
      <c r="F3">
        <f t="shared" si="2"/>
        <v>190</v>
      </c>
      <c r="G3">
        <v>51</v>
      </c>
      <c r="H3">
        <v>1</v>
      </c>
      <c r="I3" s="5" t="str">
        <f>VLOOKUP(Tbl_Case_No[[#This Row],[date]],Tbl_Local_Cases[],4,FALSE)</f>
        <v>https://t.me/govbnofficial/2799</v>
      </c>
    </row>
    <row r="4" spans="1:9" x14ac:dyDescent="0.2">
      <c r="A4" s="2">
        <v>44426</v>
      </c>
      <c r="B4">
        <f>C5+1</f>
        <v>853</v>
      </c>
      <c r="C4">
        <v>946</v>
      </c>
      <c r="D4">
        <f>C4-C5</f>
        <v>94</v>
      </c>
      <c r="E4">
        <v>0</v>
      </c>
      <c r="F4">
        <f>D4-E4</f>
        <v>94</v>
      </c>
      <c r="G4">
        <v>30</v>
      </c>
      <c r="I4" s="5" t="str">
        <f>VLOOKUP(Tbl_Case_No[[#This Row],[date]],Tbl_Local_Cases[],4,FALSE)</f>
        <v>https://t.me/govbnofficial/2780</v>
      </c>
    </row>
    <row r="5" spans="1:9" x14ac:dyDescent="0.2">
      <c r="A5" s="2">
        <v>44425</v>
      </c>
      <c r="B5">
        <f>C6+1</f>
        <v>788</v>
      </c>
      <c r="C5">
        <v>852</v>
      </c>
      <c r="D5">
        <f>C5-C6</f>
        <v>65</v>
      </c>
      <c r="E5">
        <v>4</v>
      </c>
      <c r="F5">
        <f>D5-E5</f>
        <v>61</v>
      </c>
      <c r="G5">
        <v>18</v>
      </c>
      <c r="I5" s="5" t="str">
        <f>VLOOKUP(Tbl_Case_No[[#This Row],[date]],Tbl_Local_Cases[],4,FALSE)</f>
        <v>https://t.me/govbnofficial/2763</v>
      </c>
    </row>
    <row r="6" spans="1:9" x14ac:dyDescent="0.2">
      <c r="A6" s="2">
        <v>44424</v>
      </c>
      <c r="B6">
        <f>C7+1</f>
        <v>724</v>
      </c>
      <c r="C6">
        <v>787</v>
      </c>
      <c r="D6">
        <f t="shared" ref="D6:D14" si="3">C6-C7</f>
        <v>64</v>
      </c>
      <c r="E6">
        <v>0</v>
      </c>
      <c r="F6">
        <f t="shared" ref="F6:F8" si="4">D6-E6</f>
        <v>64</v>
      </c>
      <c r="G6">
        <v>24</v>
      </c>
      <c r="I6" s="5" t="str">
        <f>VLOOKUP(Tbl_Case_No[[#This Row],[date]],Tbl_Local_Cases[],4,FALSE)</f>
        <v>https://t.me/govbnofficial/2741</v>
      </c>
    </row>
    <row r="7" spans="1:9" x14ac:dyDescent="0.2">
      <c r="A7" s="2">
        <v>44423</v>
      </c>
      <c r="B7">
        <f>C8+1</f>
        <v>641</v>
      </c>
      <c r="C7">
        <v>723</v>
      </c>
      <c r="D7">
        <f t="shared" si="3"/>
        <v>83</v>
      </c>
      <c r="E7">
        <v>4</v>
      </c>
      <c r="F7">
        <f t="shared" si="4"/>
        <v>79</v>
      </c>
      <c r="G7">
        <v>32</v>
      </c>
      <c r="I7" s="5" t="str">
        <f>VLOOKUP(Tbl_Case_No[[#This Row],[date]],Tbl_Local_Cases[],4,FALSE)</f>
        <v>https://t.me/govbnofficial/2722</v>
      </c>
    </row>
    <row r="8" spans="1:9" x14ac:dyDescent="0.2">
      <c r="A8" s="2">
        <v>44422</v>
      </c>
      <c r="B8">
        <f>C9+1</f>
        <v>599</v>
      </c>
      <c r="C8">
        <v>640</v>
      </c>
      <c r="D8">
        <f t="shared" si="3"/>
        <v>42</v>
      </c>
      <c r="E8">
        <v>0</v>
      </c>
      <c r="F8">
        <f t="shared" si="4"/>
        <v>42</v>
      </c>
      <c r="G8">
        <v>15</v>
      </c>
      <c r="I8" s="5" t="str">
        <f>VLOOKUP(Tbl_Case_No[[#This Row],[date]],Tbl_Local_Cases[],4,FALSE)</f>
        <v>https://t.me/govbnofficial/2706</v>
      </c>
    </row>
    <row r="9" spans="1:9" x14ac:dyDescent="0.2">
      <c r="A9" s="2">
        <v>44421</v>
      </c>
      <c r="B9">
        <f t="shared" ref="B9:B14" si="5">C10+1</f>
        <v>544</v>
      </c>
      <c r="C9">
        <v>598</v>
      </c>
      <c r="D9">
        <f t="shared" si="3"/>
        <v>55</v>
      </c>
      <c r="E9">
        <v>1</v>
      </c>
      <c r="F9">
        <f t="shared" ref="F9:F15" si="6">D9-E9</f>
        <v>54</v>
      </c>
      <c r="G9">
        <v>22</v>
      </c>
      <c r="I9" s="5" t="str">
        <f>VLOOKUP(Tbl_Case_No[[#This Row],[date]],Tbl_Local_Cases[],4,FALSE)</f>
        <v>https://t.me/govbnofficial/2687</v>
      </c>
    </row>
    <row r="10" spans="1:9" x14ac:dyDescent="0.2">
      <c r="A10" s="2">
        <v>44420</v>
      </c>
      <c r="B10">
        <f t="shared" si="5"/>
        <v>495</v>
      </c>
      <c r="C10">
        <v>543</v>
      </c>
      <c r="D10">
        <f t="shared" si="3"/>
        <v>49</v>
      </c>
      <c r="E10">
        <v>0</v>
      </c>
      <c r="F10">
        <f t="shared" si="6"/>
        <v>49</v>
      </c>
      <c r="G10">
        <v>5</v>
      </c>
      <c r="I10" s="5" t="str">
        <f>VLOOKUP(Tbl_Case_No[[#This Row],[date]],Tbl_Local_Cases[],4,FALSE)</f>
        <v>https://t.me/govbnofficial/2668</v>
      </c>
    </row>
    <row r="11" spans="1:9" x14ac:dyDescent="0.2">
      <c r="A11" s="2">
        <v>44419</v>
      </c>
      <c r="B11">
        <f t="shared" si="5"/>
        <v>441</v>
      </c>
      <c r="C11">
        <v>494</v>
      </c>
      <c r="D11">
        <f t="shared" si="3"/>
        <v>54</v>
      </c>
      <c r="E11">
        <v>0</v>
      </c>
      <c r="F11">
        <f t="shared" si="6"/>
        <v>54</v>
      </c>
      <c r="G11">
        <v>13</v>
      </c>
      <c r="I11" s="5" t="str">
        <f>VLOOKUP(Tbl_Case_No[[#This Row],[date]],Tbl_Local_Cases[],4,FALSE)</f>
        <v>https://t.me/govbnofficial/2639</v>
      </c>
    </row>
    <row r="12" spans="1:9" x14ac:dyDescent="0.2">
      <c r="A12" s="2">
        <v>44418</v>
      </c>
      <c r="B12">
        <f t="shared" si="5"/>
        <v>407</v>
      </c>
      <c r="C12">
        <v>440</v>
      </c>
      <c r="D12">
        <f t="shared" si="3"/>
        <v>34</v>
      </c>
      <c r="E12">
        <v>2</v>
      </c>
      <c r="F12">
        <f t="shared" si="6"/>
        <v>32</v>
      </c>
      <c r="G12">
        <v>0</v>
      </c>
      <c r="I12" s="5" t="str">
        <f>VLOOKUP(Tbl_Case_No[[#This Row],[date]],Tbl_Local_Cases[],4,FALSE)</f>
        <v>https://t.me/govbnofficial/2626</v>
      </c>
    </row>
    <row r="13" spans="1:9" x14ac:dyDescent="0.2">
      <c r="A13" s="2">
        <v>44417</v>
      </c>
      <c r="B13">
        <f t="shared" si="5"/>
        <v>365</v>
      </c>
      <c r="C13">
        <v>406</v>
      </c>
      <c r="D13">
        <f t="shared" si="3"/>
        <v>42</v>
      </c>
      <c r="E13">
        <v>4</v>
      </c>
      <c r="F13">
        <f t="shared" si="6"/>
        <v>38</v>
      </c>
      <c r="G13">
        <v>0</v>
      </c>
      <c r="I13" s="5" t="str">
        <f>VLOOKUP(Tbl_Case_No[[#This Row],[date]],Tbl_Local_Cases[],4,FALSE)</f>
        <v>https://t.me/govbnofficial/2595</v>
      </c>
    </row>
    <row r="14" spans="1:9" x14ac:dyDescent="0.2">
      <c r="A14" s="2">
        <v>44416</v>
      </c>
      <c r="B14">
        <f t="shared" si="5"/>
        <v>348</v>
      </c>
      <c r="C14">
        <v>364</v>
      </c>
      <c r="D14">
        <f t="shared" si="3"/>
        <v>17</v>
      </c>
      <c r="E14">
        <v>2</v>
      </c>
      <c r="F14">
        <f t="shared" si="6"/>
        <v>15</v>
      </c>
      <c r="G14">
        <v>0</v>
      </c>
      <c r="I14" s="5" t="str">
        <f>VLOOKUP(Tbl_Case_No[[#This Row],[date]],Tbl_Local_Cases[],4,FALSE)</f>
        <v>https://t.me/govbnofficial/2557</v>
      </c>
    </row>
    <row r="15" spans="1:9" x14ac:dyDescent="0.2">
      <c r="A15" s="2">
        <v>44415</v>
      </c>
      <c r="B15">
        <v>340</v>
      </c>
      <c r="C15">
        <v>347</v>
      </c>
      <c r="D15">
        <f>C15-B15+1</f>
        <v>8</v>
      </c>
      <c r="E15">
        <v>1</v>
      </c>
      <c r="F15">
        <f t="shared" si="6"/>
        <v>7</v>
      </c>
      <c r="G15">
        <v>0</v>
      </c>
      <c r="I15" s="5" t="str">
        <f>VLOOKUP(Tbl_Case_No[[#This Row],[date]],Tbl_Local_Cases[],4,FALSE)</f>
        <v>https://t.me/govbnofficial/2512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55428-C90C-894D-9086-C15F0768CF90}">
  <dimension ref="A1:E36"/>
  <sheetViews>
    <sheetView tabSelected="1" workbookViewId="0">
      <selection activeCell="A2" sqref="A2"/>
    </sheetView>
  </sheetViews>
  <sheetFormatPr baseColWidth="10" defaultRowHeight="16" x14ac:dyDescent="0.2"/>
  <cols>
    <col min="3" max="3" width="13.1640625" bestFit="1" customWidth="1"/>
    <col min="4" max="5" width="28" bestFit="1" customWidth="1"/>
  </cols>
  <sheetData>
    <row r="1" spans="1:5" x14ac:dyDescent="0.2">
      <c r="A1" t="s">
        <v>1</v>
      </c>
      <c r="B1" t="s">
        <v>16</v>
      </c>
      <c r="C1" t="s">
        <v>17</v>
      </c>
      <c r="D1" t="s">
        <v>14</v>
      </c>
      <c r="E1" t="s">
        <v>15</v>
      </c>
    </row>
    <row r="2" spans="1:5" x14ac:dyDescent="0.2">
      <c r="A2" s="2">
        <v>44428</v>
      </c>
      <c r="B2">
        <v>884</v>
      </c>
      <c r="C2">
        <v>884</v>
      </c>
      <c r="D2" s="5" t="str">
        <f>VLOOKUP(Table4[[#This Row],[date]],Tbl_Local_Cases[],4,FALSE)</f>
        <v>https://t.me/govbnofficial/2819</v>
      </c>
    </row>
    <row r="3" spans="1:5" x14ac:dyDescent="0.2">
      <c r="A3" s="2">
        <v>44427</v>
      </c>
      <c r="B3">
        <v>583</v>
      </c>
      <c r="C3">
        <v>483</v>
      </c>
      <c r="D3" s="5" t="str">
        <f>VLOOKUP(Table4[[#This Row],[date]],Tbl_Local_Cases[],4,FALSE)</f>
        <v>https://t.me/govbnofficial/2799</v>
      </c>
    </row>
    <row r="4" spans="1:5" x14ac:dyDescent="0.2">
      <c r="A4" s="2">
        <v>44426</v>
      </c>
      <c r="B4">
        <v>674</v>
      </c>
      <c r="C4" t="s">
        <v>186</v>
      </c>
      <c r="D4" s="5" t="str">
        <f>VLOOKUP(Table4[[#This Row],[date]],Tbl_Local_Cases[],4,FALSE)</f>
        <v>https://t.me/govbnofficial/2780</v>
      </c>
    </row>
    <row r="5" spans="1:5" x14ac:dyDescent="0.2">
      <c r="A5" s="2">
        <v>44425</v>
      </c>
      <c r="B5">
        <v>762</v>
      </c>
      <c r="C5" t="s">
        <v>92</v>
      </c>
      <c r="D5" t="s">
        <v>102</v>
      </c>
    </row>
    <row r="6" spans="1:5" x14ac:dyDescent="0.2">
      <c r="A6" s="2">
        <v>44425</v>
      </c>
      <c r="B6">
        <v>597</v>
      </c>
      <c r="C6" t="s">
        <v>93</v>
      </c>
      <c r="D6" t="s">
        <v>102</v>
      </c>
    </row>
    <row r="7" spans="1:5" x14ac:dyDescent="0.2">
      <c r="A7" s="2">
        <v>44424</v>
      </c>
      <c r="B7">
        <v>765</v>
      </c>
      <c r="C7">
        <v>635</v>
      </c>
      <c r="D7" s="5" t="str">
        <f>VLOOKUP(Table4[[#This Row],[date]],Tbl_Local_Cases[],4,FALSE)</f>
        <v>https://t.me/govbnofficial/2741</v>
      </c>
    </row>
    <row r="8" spans="1:5" x14ac:dyDescent="0.2">
      <c r="A8" s="2">
        <v>44424</v>
      </c>
      <c r="B8">
        <v>766</v>
      </c>
      <c r="C8">
        <v>635</v>
      </c>
      <c r="D8" s="5" t="str">
        <f>VLOOKUP(Table4[[#This Row],[date]],Tbl_Local_Cases[],4,FALSE)</f>
        <v>https://t.me/govbnofficial/2741</v>
      </c>
    </row>
    <row r="9" spans="1:5" x14ac:dyDescent="0.2">
      <c r="A9" s="2">
        <v>44424</v>
      </c>
      <c r="B9">
        <v>635</v>
      </c>
      <c r="C9">
        <v>635</v>
      </c>
      <c r="D9" s="5" t="str">
        <f>VLOOKUP(Table4[[#This Row],[date]],Tbl_Local_Cases[],4,FALSE)</f>
        <v>https://t.me/govbnofficial/2741</v>
      </c>
    </row>
    <row r="10" spans="1:5" x14ac:dyDescent="0.2">
      <c r="A10" s="2">
        <v>44424</v>
      </c>
      <c r="B10">
        <v>774</v>
      </c>
      <c r="C10" t="s">
        <v>96</v>
      </c>
      <c r="D10" s="5" t="str">
        <f>VLOOKUP(Table4[[#This Row],[date]],Tbl_Local_Cases[],4,FALSE)</f>
        <v>https://t.me/govbnofficial/2741</v>
      </c>
    </row>
    <row r="11" spans="1:5" x14ac:dyDescent="0.2">
      <c r="A11" s="2">
        <v>44424</v>
      </c>
      <c r="B11">
        <v>776</v>
      </c>
      <c r="C11" t="s">
        <v>96</v>
      </c>
      <c r="D11" s="5" t="str">
        <f>VLOOKUP(Table4[[#This Row],[date]],Tbl_Local_Cases[],4,FALSE)</f>
        <v>https://t.me/govbnofficial/2741</v>
      </c>
    </row>
    <row r="12" spans="1:5" x14ac:dyDescent="0.2">
      <c r="A12" s="2">
        <v>44424</v>
      </c>
      <c r="B12">
        <v>630</v>
      </c>
      <c r="C12" t="s">
        <v>96</v>
      </c>
      <c r="D12" s="5" t="str">
        <f>VLOOKUP(Table4[[#This Row],[date]],Tbl_Local_Cases[],4,FALSE)</f>
        <v>https://t.me/govbnofficial/2741</v>
      </c>
    </row>
    <row r="13" spans="1:5" x14ac:dyDescent="0.2">
      <c r="A13" s="2">
        <v>44424</v>
      </c>
      <c r="B13">
        <v>755</v>
      </c>
      <c r="C13" t="s">
        <v>103</v>
      </c>
      <c r="D13" s="5" t="str">
        <f>VLOOKUP(Table4[[#This Row],[date]],Tbl_Local_Cases[],4,FALSE)</f>
        <v>https://t.me/govbnofficial/2741</v>
      </c>
    </row>
    <row r="14" spans="1:5" x14ac:dyDescent="0.2">
      <c r="A14" s="2">
        <v>44424</v>
      </c>
      <c r="B14">
        <v>573</v>
      </c>
      <c r="C14" t="s">
        <v>181</v>
      </c>
      <c r="D14" s="5" t="str">
        <f>VLOOKUP(Table4[[#This Row],[date]],Tbl_Local_Cases[],4,FALSE)</f>
        <v>https://t.me/govbnofficial/2741</v>
      </c>
    </row>
    <row r="15" spans="1:5" x14ac:dyDescent="0.2">
      <c r="A15" s="2">
        <v>44423</v>
      </c>
      <c r="B15">
        <v>646</v>
      </c>
      <c r="C15">
        <v>495</v>
      </c>
      <c r="D15" s="5" t="str">
        <f>VLOOKUP(Table4[[#This Row],[date]],Tbl_Local_Cases[],4,FALSE)</f>
        <v>https://t.me/govbnofficial/2722</v>
      </c>
    </row>
    <row r="16" spans="1:5" x14ac:dyDescent="0.2">
      <c r="A16" s="2">
        <v>44423</v>
      </c>
      <c r="B16">
        <v>652</v>
      </c>
      <c r="C16">
        <v>495</v>
      </c>
      <c r="D16" s="5" t="str">
        <f>VLOOKUP(Table4[[#This Row],[date]],Tbl_Local_Cases[],4,FALSE)</f>
        <v>https://t.me/govbnofficial/2722</v>
      </c>
    </row>
    <row r="17" spans="1:5" x14ac:dyDescent="0.2">
      <c r="A17" s="2">
        <v>44423</v>
      </c>
      <c r="B17">
        <v>495</v>
      </c>
      <c r="C17">
        <v>495</v>
      </c>
      <c r="D17" s="5" t="str">
        <f>VLOOKUP(Table4[[#This Row],[date]],Tbl_Local_Cases[],4,FALSE)</f>
        <v>https://t.me/govbnofficial/2722</v>
      </c>
    </row>
    <row r="18" spans="1:5" x14ac:dyDescent="0.2">
      <c r="A18" s="2">
        <v>44423</v>
      </c>
      <c r="B18">
        <v>618</v>
      </c>
      <c r="C18">
        <v>495</v>
      </c>
      <c r="D18" s="5" t="str">
        <f>VLOOKUP(Table4[[#This Row],[date]],Tbl_Local_Cases[],4,FALSE)</f>
        <v>https://t.me/govbnofficial/2722</v>
      </c>
    </row>
    <row r="19" spans="1:5" x14ac:dyDescent="0.2">
      <c r="A19" s="2">
        <v>44423</v>
      </c>
      <c r="B19">
        <v>649</v>
      </c>
      <c r="C19">
        <v>535</v>
      </c>
      <c r="D19" s="5" t="str">
        <f>VLOOKUP(Table4[[#This Row],[date]],Tbl_Local_Cases[],4,FALSE)</f>
        <v>https://t.me/govbnofficial/2722</v>
      </c>
    </row>
    <row r="20" spans="1:5" x14ac:dyDescent="0.2">
      <c r="A20" s="2">
        <v>44423</v>
      </c>
      <c r="B20">
        <v>535</v>
      </c>
      <c r="C20">
        <v>535</v>
      </c>
      <c r="D20" s="5" t="str">
        <f>VLOOKUP(Table4[[#This Row],[date]],Tbl_Local_Cases[],4,FALSE)</f>
        <v>https://t.me/govbnofficial/2722</v>
      </c>
    </row>
    <row r="21" spans="1:5" x14ac:dyDescent="0.2">
      <c r="A21" s="2">
        <v>44423</v>
      </c>
      <c r="B21">
        <v>616</v>
      </c>
      <c r="C21">
        <v>535</v>
      </c>
      <c r="D21" s="5" t="str">
        <f>VLOOKUP(Table4[[#This Row],[date]],Tbl_Local_Cases[],4,FALSE)</f>
        <v>https://t.me/govbnofficial/2722</v>
      </c>
    </row>
    <row r="22" spans="1:5" x14ac:dyDescent="0.2">
      <c r="A22" s="2">
        <v>44422</v>
      </c>
      <c r="B22">
        <v>432</v>
      </c>
      <c r="C22" t="s">
        <v>77</v>
      </c>
      <c r="D22" t="s">
        <v>75</v>
      </c>
    </row>
    <row r="23" spans="1:5" x14ac:dyDescent="0.2">
      <c r="A23" s="2">
        <v>44422</v>
      </c>
      <c r="B23">
        <v>566</v>
      </c>
      <c r="C23" t="s">
        <v>77</v>
      </c>
      <c r="D23" t="s">
        <v>75</v>
      </c>
    </row>
    <row r="24" spans="1:5" x14ac:dyDescent="0.2">
      <c r="A24" s="2">
        <v>44422</v>
      </c>
      <c r="B24">
        <v>563</v>
      </c>
      <c r="C24" t="s">
        <v>76</v>
      </c>
      <c r="D24" t="s">
        <v>75</v>
      </c>
    </row>
    <row r="25" spans="1:5" x14ac:dyDescent="0.2">
      <c r="A25" s="2">
        <v>44422</v>
      </c>
      <c r="B25">
        <v>448</v>
      </c>
      <c r="C25" t="s">
        <v>76</v>
      </c>
      <c r="D25" t="s">
        <v>74</v>
      </c>
    </row>
    <row r="26" spans="1:5" x14ac:dyDescent="0.2">
      <c r="A26" s="2">
        <v>44421</v>
      </c>
      <c r="B26">
        <v>477</v>
      </c>
      <c r="C26" s="1" t="s">
        <v>43</v>
      </c>
      <c r="D26" t="s">
        <v>74</v>
      </c>
    </row>
    <row r="27" spans="1:5" x14ac:dyDescent="0.2">
      <c r="A27" s="2">
        <v>44421</v>
      </c>
      <c r="B27">
        <v>451</v>
      </c>
      <c r="C27" s="1" t="s">
        <v>42</v>
      </c>
      <c r="D27" t="s">
        <v>74</v>
      </c>
    </row>
    <row r="28" spans="1:5" x14ac:dyDescent="0.2">
      <c r="A28" s="2">
        <v>44420</v>
      </c>
      <c r="B28">
        <v>499</v>
      </c>
      <c r="C28" s="1">
        <v>499</v>
      </c>
      <c r="D28" t="s">
        <v>39</v>
      </c>
    </row>
    <row r="29" spans="1:5" x14ac:dyDescent="0.2">
      <c r="A29" s="2">
        <v>44420</v>
      </c>
      <c r="B29">
        <v>441</v>
      </c>
      <c r="C29" t="s">
        <v>37</v>
      </c>
      <c r="D29" t="s">
        <v>39</v>
      </c>
    </row>
    <row r="30" spans="1:5" x14ac:dyDescent="0.2">
      <c r="A30" s="2">
        <v>44420</v>
      </c>
      <c r="B30">
        <v>450</v>
      </c>
      <c r="C30" t="s">
        <v>37</v>
      </c>
      <c r="D30" t="s">
        <v>39</v>
      </c>
    </row>
    <row r="31" spans="1:5" x14ac:dyDescent="0.2">
      <c r="A31" s="2">
        <v>44419</v>
      </c>
      <c r="B31">
        <v>423</v>
      </c>
      <c r="C31" t="s">
        <v>9</v>
      </c>
      <c r="D31" t="s">
        <v>18</v>
      </c>
      <c r="E31" t="s">
        <v>32</v>
      </c>
    </row>
    <row r="32" spans="1:5" x14ac:dyDescent="0.2">
      <c r="A32" s="2">
        <v>44418</v>
      </c>
      <c r="B32">
        <v>362</v>
      </c>
      <c r="C32" t="s">
        <v>31</v>
      </c>
      <c r="D32" t="s">
        <v>13</v>
      </c>
      <c r="E32" t="s">
        <v>30</v>
      </c>
    </row>
    <row r="33" spans="1:5" x14ac:dyDescent="0.2">
      <c r="A33" s="2">
        <v>44417</v>
      </c>
      <c r="B33">
        <v>363</v>
      </c>
      <c r="C33" s="3" t="s">
        <v>4</v>
      </c>
      <c r="D33" t="s">
        <v>19</v>
      </c>
      <c r="E33" t="s">
        <v>29</v>
      </c>
    </row>
    <row r="34" spans="1:5" x14ac:dyDescent="0.2">
      <c r="A34" s="2">
        <v>44417</v>
      </c>
      <c r="B34">
        <v>364</v>
      </c>
      <c r="C34" s="3" t="s">
        <v>11</v>
      </c>
      <c r="D34" t="s">
        <v>19</v>
      </c>
      <c r="E34" t="s">
        <v>29</v>
      </c>
    </row>
    <row r="35" spans="1:5" x14ac:dyDescent="0.2">
      <c r="A35" s="2">
        <v>44416</v>
      </c>
      <c r="B35">
        <v>346</v>
      </c>
      <c r="C35" t="s">
        <v>24</v>
      </c>
      <c r="D35" t="s">
        <v>21</v>
      </c>
      <c r="E35" t="s">
        <v>29</v>
      </c>
    </row>
    <row r="36" spans="1:5" x14ac:dyDescent="0.2">
      <c r="A36" s="2">
        <v>44416</v>
      </c>
      <c r="B36">
        <v>345</v>
      </c>
      <c r="C36" t="s">
        <v>8</v>
      </c>
      <c r="D36" t="s">
        <v>21</v>
      </c>
      <c r="E36" t="s">
        <v>29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31BD8-93C1-FA4A-97F4-C6FEDA0B4320}">
  <dimension ref="A1:F201"/>
  <sheetViews>
    <sheetView workbookViewId="0">
      <selection activeCell="C58" sqref="C58"/>
    </sheetView>
  </sheetViews>
  <sheetFormatPr baseColWidth="10" defaultRowHeight="16" x14ac:dyDescent="0.2"/>
  <cols>
    <col min="3" max="3" width="18.6640625" customWidth="1"/>
    <col min="4" max="4" width="13.1640625" bestFit="1" customWidth="1"/>
    <col min="5" max="6" width="28" bestFit="1" customWidth="1"/>
  </cols>
  <sheetData>
    <row r="1" spans="1:6" x14ac:dyDescent="0.2">
      <c r="A1" t="s">
        <v>1</v>
      </c>
      <c r="B1" t="s">
        <v>16</v>
      </c>
      <c r="C1" t="s">
        <v>180</v>
      </c>
      <c r="D1" t="s">
        <v>17</v>
      </c>
      <c r="E1" t="s">
        <v>14</v>
      </c>
      <c r="F1" t="s">
        <v>15</v>
      </c>
    </row>
    <row r="2" spans="1:6" x14ac:dyDescent="0.2">
      <c r="A2" s="2">
        <v>44426</v>
      </c>
      <c r="B2">
        <v>674</v>
      </c>
      <c r="C2" t="s">
        <v>106</v>
      </c>
      <c r="D2" t="s">
        <v>186</v>
      </c>
      <c r="E2" s="5" t="str">
        <f>VLOOKUP(Table46[[#This Row],[date]],Tbl_Local_Cases[],4,FALSE)</f>
        <v>https://t.me/govbnofficial/2780</v>
      </c>
    </row>
    <row r="3" spans="1:6" x14ac:dyDescent="0.2">
      <c r="A3" s="2">
        <v>44426</v>
      </c>
      <c r="C3" t="s">
        <v>187</v>
      </c>
      <c r="E3" s="5" t="str">
        <f>VLOOKUP(Table46[[#This Row],[date]],Tbl_Local_Cases[],4,FALSE)</f>
        <v>https://t.me/govbnofficial/2780</v>
      </c>
    </row>
    <row r="4" spans="1:6" x14ac:dyDescent="0.2">
      <c r="A4" s="2">
        <v>44426</v>
      </c>
      <c r="C4" t="s">
        <v>188</v>
      </c>
      <c r="E4" s="5" t="str">
        <f>VLOOKUP(Table46[[#This Row],[date]],Tbl_Local_Cases[],4,FALSE)</f>
        <v>https://t.me/govbnofficial/2780</v>
      </c>
    </row>
    <row r="5" spans="1:6" x14ac:dyDescent="0.2">
      <c r="A5" s="2">
        <v>44426</v>
      </c>
      <c r="C5" t="s">
        <v>189</v>
      </c>
      <c r="E5" s="5" t="str">
        <f>VLOOKUP(Table46[[#This Row],[date]],Tbl_Local_Cases[],4,FALSE)</f>
        <v>https://t.me/govbnofficial/2780</v>
      </c>
    </row>
    <row r="6" spans="1:6" x14ac:dyDescent="0.2">
      <c r="A6" s="2">
        <v>44426</v>
      </c>
      <c r="C6" t="s">
        <v>190</v>
      </c>
      <c r="E6" s="5" t="str">
        <f>VLOOKUP(Table46[[#This Row],[date]],Tbl_Local_Cases[],4,FALSE)</f>
        <v>https://t.me/govbnofficial/2780</v>
      </c>
    </row>
    <row r="7" spans="1:6" x14ac:dyDescent="0.2">
      <c r="A7" s="2">
        <v>44426</v>
      </c>
      <c r="C7" t="s">
        <v>191</v>
      </c>
      <c r="E7" s="5" t="str">
        <f>VLOOKUP(Table46[[#This Row],[date]],Tbl_Local_Cases[],4,FALSE)</f>
        <v>https://t.me/govbnofficial/2780</v>
      </c>
    </row>
    <row r="8" spans="1:6" x14ac:dyDescent="0.2">
      <c r="A8" s="2">
        <v>44426</v>
      </c>
      <c r="C8" t="s">
        <v>192</v>
      </c>
      <c r="E8" s="5" t="str">
        <f>VLOOKUP(Table46[[#This Row],[date]],Tbl_Local_Cases[],4,FALSE)</f>
        <v>https://t.me/govbnofficial/2780</v>
      </c>
    </row>
    <row r="9" spans="1:6" x14ac:dyDescent="0.2">
      <c r="A9" s="2">
        <v>44426</v>
      </c>
      <c r="C9" t="s">
        <v>193</v>
      </c>
      <c r="E9" s="5" t="str">
        <f>VLOOKUP(Table46[[#This Row],[date]],Tbl_Local_Cases[],4,FALSE)</f>
        <v>https://t.me/govbnofficial/2780</v>
      </c>
    </row>
    <row r="10" spans="1:6" x14ac:dyDescent="0.2">
      <c r="A10" s="2">
        <v>44426</v>
      </c>
      <c r="C10" t="s">
        <v>194</v>
      </c>
      <c r="E10" s="5" t="str">
        <f>VLOOKUP(Table46[[#This Row],[date]],Tbl_Local_Cases[],4,FALSE)</f>
        <v>https://t.me/govbnofficial/2780</v>
      </c>
    </row>
    <row r="11" spans="1:6" x14ac:dyDescent="0.2">
      <c r="A11" s="2">
        <v>44426</v>
      </c>
      <c r="C11" t="s">
        <v>195</v>
      </c>
      <c r="E11" s="5" t="str">
        <f>VLOOKUP(Table46[[#This Row],[date]],Tbl_Local_Cases[],4,FALSE)</f>
        <v>https://t.me/govbnofficial/2780</v>
      </c>
    </row>
    <row r="12" spans="1:6" x14ac:dyDescent="0.2">
      <c r="A12" s="2">
        <v>44426</v>
      </c>
      <c r="C12" t="s">
        <v>196</v>
      </c>
      <c r="E12" s="5" t="str">
        <f>VLOOKUP(Table46[[#This Row],[date]],Tbl_Local_Cases[],4,FALSE)</f>
        <v>https://t.me/govbnofficial/2780</v>
      </c>
    </row>
    <row r="13" spans="1:6" x14ac:dyDescent="0.2">
      <c r="A13" s="2">
        <v>44426</v>
      </c>
      <c r="C13" t="s">
        <v>197</v>
      </c>
      <c r="E13" s="5" t="str">
        <f>VLOOKUP(Table46[[#This Row],[date]],Tbl_Local_Cases[],4,FALSE)</f>
        <v>https://t.me/govbnofficial/2780</v>
      </c>
    </row>
    <row r="14" spans="1:6" x14ac:dyDescent="0.2">
      <c r="A14" s="2">
        <v>44426</v>
      </c>
      <c r="C14" t="s">
        <v>198</v>
      </c>
      <c r="E14" s="5" t="str">
        <f>VLOOKUP(Table46[[#This Row],[date]],Tbl_Local_Cases[],4,FALSE)</f>
        <v>https://t.me/govbnofficial/2780</v>
      </c>
    </row>
    <row r="15" spans="1:6" x14ac:dyDescent="0.2">
      <c r="A15" s="2">
        <v>44426</v>
      </c>
      <c r="C15" t="s">
        <v>199</v>
      </c>
      <c r="E15" s="5" t="str">
        <f>VLOOKUP(Table46[[#This Row],[date]],Tbl_Local_Cases[],4,FALSE)</f>
        <v>https://t.me/govbnofficial/2780</v>
      </c>
    </row>
    <row r="16" spans="1:6" x14ac:dyDescent="0.2">
      <c r="A16" s="2">
        <v>44426</v>
      </c>
      <c r="C16" t="s">
        <v>200</v>
      </c>
      <c r="E16" s="5" t="str">
        <f>VLOOKUP(Table46[[#This Row],[date]],Tbl_Local_Cases[],4,FALSE)</f>
        <v>https://t.me/govbnofficial/2780</v>
      </c>
    </row>
    <row r="17" spans="1:5" x14ac:dyDescent="0.2">
      <c r="A17" s="2">
        <v>44426</v>
      </c>
      <c r="C17" t="s">
        <v>201</v>
      </c>
      <c r="E17" s="5" t="str">
        <f>VLOOKUP(Table46[[#This Row],[date]],Tbl_Local_Cases[],4,FALSE)</f>
        <v>https://t.me/govbnofficial/2780</v>
      </c>
    </row>
    <row r="18" spans="1:5" x14ac:dyDescent="0.2">
      <c r="A18" s="2">
        <v>44426</v>
      </c>
      <c r="C18" t="s">
        <v>202</v>
      </c>
      <c r="E18" s="5" t="str">
        <f>VLOOKUP(Table46[[#This Row],[date]],Tbl_Local_Cases[],4,FALSE)</f>
        <v>https://t.me/govbnofficial/2780</v>
      </c>
    </row>
    <row r="19" spans="1:5" x14ac:dyDescent="0.2">
      <c r="A19" s="2">
        <v>44426</v>
      </c>
      <c r="C19" t="s">
        <v>203</v>
      </c>
      <c r="E19" s="5" t="str">
        <f>VLOOKUP(Table46[[#This Row],[date]],Tbl_Local_Cases[],4,FALSE)</f>
        <v>https://t.me/govbnofficial/2780</v>
      </c>
    </row>
    <row r="20" spans="1:5" x14ac:dyDescent="0.2">
      <c r="A20" s="2">
        <v>44426</v>
      </c>
      <c r="C20" t="s">
        <v>204</v>
      </c>
      <c r="E20" s="5" t="str">
        <f>VLOOKUP(Table46[[#This Row],[date]],Tbl_Local_Cases[],4,FALSE)</f>
        <v>https://t.me/govbnofficial/2780</v>
      </c>
    </row>
    <row r="21" spans="1:5" x14ac:dyDescent="0.2">
      <c r="A21" s="2">
        <v>44426</v>
      </c>
      <c r="C21" t="s">
        <v>205</v>
      </c>
      <c r="E21" s="5" t="str">
        <f>VLOOKUP(Table46[[#This Row],[date]],Tbl_Local_Cases[],4,FALSE)</f>
        <v>https://t.me/govbnofficial/2780</v>
      </c>
    </row>
    <row r="22" spans="1:5" x14ac:dyDescent="0.2">
      <c r="A22" s="2">
        <v>44426</v>
      </c>
      <c r="C22" t="s">
        <v>206</v>
      </c>
      <c r="E22" s="5" t="str">
        <f>VLOOKUP(Table46[[#This Row],[date]],Tbl_Local_Cases[],4,FALSE)</f>
        <v>https://t.me/govbnofficial/2780</v>
      </c>
    </row>
    <row r="23" spans="1:5" x14ac:dyDescent="0.2">
      <c r="A23" s="2">
        <v>44426</v>
      </c>
      <c r="C23" t="s">
        <v>207</v>
      </c>
      <c r="E23" s="5" t="str">
        <f>VLOOKUP(Table46[[#This Row],[date]],Tbl_Local_Cases[],4,FALSE)</f>
        <v>https://t.me/govbnofficial/2780</v>
      </c>
    </row>
    <row r="24" spans="1:5" x14ac:dyDescent="0.2">
      <c r="A24" s="2">
        <v>44426</v>
      </c>
      <c r="C24" t="s">
        <v>208</v>
      </c>
      <c r="E24" s="5" t="str">
        <f>VLOOKUP(Table46[[#This Row],[date]],Tbl_Local_Cases[],4,FALSE)</f>
        <v>https://t.me/govbnofficial/2780</v>
      </c>
    </row>
    <row r="25" spans="1:5" x14ac:dyDescent="0.2">
      <c r="A25" s="2">
        <v>44426</v>
      </c>
      <c r="C25" t="s">
        <v>209</v>
      </c>
      <c r="E25" s="5" t="str">
        <f>VLOOKUP(Table46[[#This Row],[date]],Tbl_Local_Cases[],4,FALSE)</f>
        <v>https://t.me/govbnofficial/2780</v>
      </c>
    </row>
    <row r="26" spans="1:5" x14ac:dyDescent="0.2">
      <c r="A26" s="2">
        <v>44426</v>
      </c>
      <c r="C26" t="s">
        <v>210</v>
      </c>
      <c r="E26" s="5" t="str">
        <f>VLOOKUP(Table46[[#This Row],[date]],Tbl_Local_Cases[],4,FALSE)</f>
        <v>https://t.me/govbnofficial/2780</v>
      </c>
    </row>
    <row r="27" spans="1:5" x14ac:dyDescent="0.2">
      <c r="A27" s="2">
        <v>44426</v>
      </c>
      <c r="C27" t="s">
        <v>211</v>
      </c>
      <c r="E27" s="5" t="str">
        <f>VLOOKUP(Table46[[#This Row],[date]],Tbl_Local_Cases[],4,FALSE)</f>
        <v>https://t.me/govbnofficial/2780</v>
      </c>
    </row>
    <row r="28" spans="1:5" x14ac:dyDescent="0.2">
      <c r="A28" s="2">
        <v>44426</v>
      </c>
      <c r="C28" t="s">
        <v>212</v>
      </c>
      <c r="E28" s="5" t="str">
        <f>VLOOKUP(Table46[[#This Row],[date]],Tbl_Local_Cases[],4,FALSE)</f>
        <v>https://t.me/govbnofficial/2780</v>
      </c>
    </row>
    <row r="29" spans="1:5" x14ac:dyDescent="0.2">
      <c r="A29" s="2">
        <v>44426</v>
      </c>
      <c r="C29" t="s">
        <v>213</v>
      </c>
      <c r="E29" s="5" t="str">
        <f>VLOOKUP(Table46[[#This Row],[date]],Tbl_Local_Cases[],4,FALSE)</f>
        <v>https://t.me/govbnofficial/2780</v>
      </c>
    </row>
    <row r="30" spans="1:5" x14ac:dyDescent="0.2">
      <c r="A30" s="2">
        <v>44426</v>
      </c>
      <c r="C30" t="s">
        <v>214</v>
      </c>
      <c r="E30" s="5" t="str">
        <f>VLOOKUP(Table46[[#This Row],[date]],Tbl_Local_Cases[],4,FALSE)</f>
        <v>https://t.me/govbnofficial/2780</v>
      </c>
    </row>
    <row r="31" spans="1:5" x14ac:dyDescent="0.2">
      <c r="A31" s="2">
        <v>44426</v>
      </c>
      <c r="C31" t="s">
        <v>215</v>
      </c>
      <c r="E31" s="5" t="str">
        <f>VLOOKUP(Table46[[#This Row],[date]],Tbl_Local_Cases[],4,FALSE)</f>
        <v>https://t.me/govbnofficial/2780</v>
      </c>
    </row>
    <row r="32" spans="1:5" x14ac:dyDescent="0.2">
      <c r="A32" s="2">
        <v>44426</v>
      </c>
      <c r="C32" t="s">
        <v>216</v>
      </c>
      <c r="E32" s="5" t="str">
        <f>VLOOKUP(Table46[[#This Row],[date]],Tbl_Local_Cases[],4,FALSE)</f>
        <v>https://t.me/govbnofficial/2780</v>
      </c>
    </row>
    <row r="33" spans="1:5" x14ac:dyDescent="0.2">
      <c r="A33" s="2">
        <v>44425</v>
      </c>
      <c r="B33">
        <v>762</v>
      </c>
      <c r="C33" t="s">
        <v>138</v>
      </c>
      <c r="D33" t="s">
        <v>92</v>
      </c>
      <c r="E33" t="s">
        <v>102</v>
      </c>
    </row>
    <row r="34" spans="1:5" x14ac:dyDescent="0.2">
      <c r="A34" s="2">
        <v>44425</v>
      </c>
      <c r="B34">
        <v>597</v>
      </c>
      <c r="C34" t="s">
        <v>49</v>
      </c>
      <c r="D34" t="s">
        <v>93</v>
      </c>
      <c r="E34" t="s">
        <v>102</v>
      </c>
    </row>
    <row r="35" spans="1:5" x14ac:dyDescent="0.2">
      <c r="A35" s="2">
        <v>44425</v>
      </c>
      <c r="C35" t="s">
        <v>162</v>
      </c>
      <c r="E35" t="s">
        <v>102</v>
      </c>
    </row>
    <row r="36" spans="1:5" x14ac:dyDescent="0.2">
      <c r="A36" s="2">
        <v>44425</v>
      </c>
      <c r="C36" t="s">
        <v>163</v>
      </c>
      <c r="E36" t="s">
        <v>102</v>
      </c>
    </row>
    <row r="37" spans="1:5" x14ac:dyDescent="0.2">
      <c r="A37" s="2">
        <v>44425</v>
      </c>
      <c r="C37" t="s">
        <v>164</v>
      </c>
      <c r="E37" t="s">
        <v>102</v>
      </c>
    </row>
    <row r="38" spans="1:5" x14ac:dyDescent="0.2">
      <c r="A38" s="2">
        <v>44425</v>
      </c>
      <c r="C38" t="s">
        <v>165</v>
      </c>
      <c r="E38" t="s">
        <v>102</v>
      </c>
    </row>
    <row r="39" spans="1:5" x14ac:dyDescent="0.2">
      <c r="A39" s="2">
        <v>44425</v>
      </c>
      <c r="C39" t="s">
        <v>166</v>
      </c>
      <c r="E39" t="s">
        <v>102</v>
      </c>
    </row>
    <row r="40" spans="1:5" x14ac:dyDescent="0.2">
      <c r="A40" s="2">
        <v>44425</v>
      </c>
      <c r="C40" t="s">
        <v>167</v>
      </c>
      <c r="E40" t="s">
        <v>102</v>
      </c>
    </row>
    <row r="41" spans="1:5" x14ac:dyDescent="0.2">
      <c r="A41" s="2">
        <v>44425</v>
      </c>
      <c r="C41" t="s">
        <v>168</v>
      </c>
      <c r="E41" t="s">
        <v>102</v>
      </c>
    </row>
    <row r="42" spans="1:5" x14ac:dyDescent="0.2">
      <c r="A42" s="2">
        <v>44425</v>
      </c>
      <c r="C42" t="s">
        <v>169</v>
      </c>
      <c r="E42" t="s">
        <v>102</v>
      </c>
    </row>
    <row r="43" spans="1:5" x14ac:dyDescent="0.2">
      <c r="A43" s="2">
        <v>44425</v>
      </c>
      <c r="C43" t="s">
        <v>170</v>
      </c>
      <c r="E43" t="s">
        <v>102</v>
      </c>
    </row>
    <row r="44" spans="1:5" x14ac:dyDescent="0.2">
      <c r="A44" s="2">
        <v>44425</v>
      </c>
      <c r="C44" t="s">
        <v>171</v>
      </c>
      <c r="E44" t="s">
        <v>102</v>
      </c>
    </row>
    <row r="45" spans="1:5" x14ac:dyDescent="0.2">
      <c r="A45" s="2">
        <v>44425</v>
      </c>
      <c r="C45" t="s">
        <v>172</v>
      </c>
      <c r="E45" t="s">
        <v>102</v>
      </c>
    </row>
    <row r="46" spans="1:5" x14ac:dyDescent="0.2">
      <c r="A46" s="2">
        <v>44425</v>
      </c>
      <c r="C46" t="s">
        <v>173</v>
      </c>
      <c r="E46" t="s">
        <v>102</v>
      </c>
    </row>
    <row r="47" spans="1:5" x14ac:dyDescent="0.2">
      <c r="A47" s="2">
        <v>44425</v>
      </c>
      <c r="C47" t="s">
        <v>174</v>
      </c>
      <c r="E47" t="s">
        <v>102</v>
      </c>
    </row>
    <row r="48" spans="1:5" x14ac:dyDescent="0.2">
      <c r="A48" s="2">
        <v>44425</v>
      </c>
      <c r="C48" t="s">
        <v>175</v>
      </c>
      <c r="E48" t="s">
        <v>102</v>
      </c>
    </row>
    <row r="49" spans="1:5" x14ac:dyDescent="0.2">
      <c r="A49" s="2">
        <v>44425</v>
      </c>
      <c r="C49" t="s">
        <v>176</v>
      </c>
      <c r="E49" t="s">
        <v>102</v>
      </c>
    </row>
    <row r="50" spans="1:5" x14ac:dyDescent="0.2">
      <c r="A50" s="2">
        <v>44425</v>
      </c>
      <c r="C50" t="s">
        <v>177</v>
      </c>
      <c r="E50" t="s">
        <v>102</v>
      </c>
    </row>
    <row r="51" spans="1:5" x14ac:dyDescent="0.2">
      <c r="A51" s="2">
        <v>44425</v>
      </c>
      <c r="C51" t="s">
        <v>178</v>
      </c>
      <c r="E51" t="s">
        <v>102</v>
      </c>
    </row>
    <row r="52" spans="1:5" x14ac:dyDescent="0.2">
      <c r="A52" s="2">
        <v>44425</v>
      </c>
      <c r="C52" t="s">
        <v>179</v>
      </c>
      <c r="E52" t="s">
        <v>102</v>
      </c>
    </row>
    <row r="53" spans="1:5" x14ac:dyDescent="0.2">
      <c r="A53" s="2">
        <v>44424</v>
      </c>
      <c r="B53">
        <v>765</v>
      </c>
      <c r="D53">
        <v>635</v>
      </c>
      <c r="E53" s="5" t="str">
        <f>VLOOKUP(Table46[[#This Row],[date]],Tbl_Local_Cases[],4,FALSE)</f>
        <v>https://t.me/govbnofficial/2741</v>
      </c>
    </row>
    <row r="54" spans="1:5" x14ac:dyDescent="0.2">
      <c r="A54" s="2">
        <v>44424</v>
      </c>
      <c r="B54">
        <v>766</v>
      </c>
      <c r="D54">
        <v>635</v>
      </c>
      <c r="E54" s="5" t="str">
        <f>VLOOKUP(Table46[[#This Row],[date]],Tbl_Local_Cases[],4,FALSE)</f>
        <v>https://t.me/govbnofficial/2741</v>
      </c>
    </row>
    <row r="55" spans="1:5" x14ac:dyDescent="0.2">
      <c r="A55" s="2">
        <v>44424</v>
      </c>
      <c r="B55">
        <v>635</v>
      </c>
      <c r="C55" t="s">
        <v>50</v>
      </c>
      <c r="D55">
        <v>635</v>
      </c>
      <c r="E55" s="5" t="str">
        <f>VLOOKUP(Table46[[#This Row],[date]],Tbl_Local_Cases[],4,FALSE)</f>
        <v>https://t.me/govbnofficial/2741</v>
      </c>
    </row>
    <row r="56" spans="1:5" x14ac:dyDescent="0.2">
      <c r="A56" s="2">
        <v>44424</v>
      </c>
      <c r="B56">
        <v>774</v>
      </c>
      <c r="D56" t="s">
        <v>96</v>
      </c>
      <c r="E56" s="5" t="str">
        <f>VLOOKUP(Table46[[#This Row],[date]],Tbl_Local_Cases[],4,FALSE)</f>
        <v>https://t.me/govbnofficial/2741</v>
      </c>
    </row>
    <row r="57" spans="1:5" x14ac:dyDescent="0.2">
      <c r="A57" s="2">
        <v>44424</v>
      </c>
      <c r="B57">
        <v>776</v>
      </c>
      <c r="D57" t="s">
        <v>96</v>
      </c>
      <c r="E57" s="5" t="str">
        <f>VLOOKUP(Table46[[#This Row],[date]],Tbl_Local_Cases[],4,FALSE)</f>
        <v>https://t.me/govbnofficial/2741</v>
      </c>
    </row>
    <row r="58" spans="1:5" x14ac:dyDescent="0.2">
      <c r="A58" s="2">
        <v>44424</v>
      </c>
      <c r="B58">
        <v>630</v>
      </c>
      <c r="C58" t="s">
        <v>70</v>
      </c>
      <c r="D58" t="s">
        <v>96</v>
      </c>
      <c r="E58" s="5" t="str">
        <f>VLOOKUP(Table46[[#This Row],[date]],Tbl_Local_Cases[],4,FALSE)</f>
        <v>https://t.me/govbnofficial/2741</v>
      </c>
    </row>
    <row r="59" spans="1:5" x14ac:dyDescent="0.2">
      <c r="A59" s="2">
        <v>44424</v>
      </c>
      <c r="B59">
        <v>755</v>
      </c>
      <c r="D59" t="s">
        <v>103</v>
      </c>
      <c r="E59" s="5" t="str">
        <f>VLOOKUP(Table46[[#This Row],[date]],Tbl_Local_Cases[],4,FALSE)</f>
        <v>https://t.me/govbnofficial/2741</v>
      </c>
    </row>
    <row r="60" spans="1:5" x14ac:dyDescent="0.2">
      <c r="A60" s="2">
        <v>44424</v>
      </c>
      <c r="B60">
        <v>573</v>
      </c>
      <c r="D60" t="s">
        <v>181</v>
      </c>
      <c r="E60" s="5" t="str">
        <f>VLOOKUP(Table46[[#This Row],[date]],Tbl_Local_Cases[],4,FALSE)</f>
        <v>https://t.me/govbnofficial/2741</v>
      </c>
    </row>
    <row r="61" spans="1:5" x14ac:dyDescent="0.2">
      <c r="A61" s="2">
        <v>44424</v>
      </c>
      <c r="C61" t="s">
        <v>138</v>
      </c>
      <c r="E61" s="5" t="str">
        <f>VLOOKUP(Table46[[#This Row],[date]],Tbl_Local_Cases[],4,FALSE)</f>
        <v>https://t.me/govbnofficial/2741</v>
      </c>
    </row>
    <row r="62" spans="1:5" x14ac:dyDescent="0.2">
      <c r="A62" s="2">
        <v>44424</v>
      </c>
      <c r="C62" t="s">
        <v>139</v>
      </c>
      <c r="E62" s="5" t="str">
        <f>VLOOKUP(Table46[[#This Row],[date]],Tbl_Local_Cases[],4,FALSE)</f>
        <v>https://t.me/govbnofficial/2741</v>
      </c>
    </row>
    <row r="63" spans="1:5" x14ac:dyDescent="0.2">
      <c r="A63" s="2">
        <v>44424</v>
      </c>
      <c r="C63" t="s">
        <v>140</v>
      </c>
      <c r="E63" s="5" t="str">
        <f>VLOOKUP(Table46[[#This Row],[date]],Tbl_Local_Cases[],4,FALSE)</f>
        <v>https://t.me/govbnofficial/2741</v>
      </c>
    </row>
    <row r="64" spans="1:5" x14ac:dyDescent="0.2">
      <c r="A64" s="2">
        <v>44424</v>
      </c>
      <c r="C64" t="s">
        <v>141</v>
      </c>
      <c r="E64" s="5" t="str">
        <f>VLOOKUP(Table46[[#This Row],[date]],Tbl_Local_Cases[],4,FALSE)</f>
        <v>https://t.me/govbnofficial/2741</v>
      </c>
    </row>
    <row r="65" spans="1:5" x14ac:dyDescent="0.2">
      <c r="A65" s="2">
        <v>44424</v>
      </c>
      <c r="C65" t="s">
        <v>142</v>
      </c>
      <c r="E65" s="5" t="str">
        <f>VLOOKUP(Table46[[#This Row],[date]],Tbl_Local_Cases[],4,FALSE)</f>
        <v>https://t.me/govbnofficial/2741</v>
      </c>
    </row>
    <row r="66" spans="1:5" x14ac:dyDescent="0.2">
      <c r="A66" s="2">
        <v>44424</v>
      </c>
      <c r="C66" t="s">
        <v>143</v>
      </c>
      <c r="E66" s="5" t="str">
        <f>VLOOKUP(Table46[[#This Row],[date]],Tbl_Local_Cases[],4,FALSE)</f>
        <v>https://t.me/govbnofficial/2741</v>
      </c>
    </row>
    <row r="67" spans="1:5" x14ac:dyDescent="0.2">
      <c r="A67" s="2">
        <v>44424</v>
      </c>
      <c r="C67" t="s">
        <v>144</v>
      </c>
      <c r="E67" s="5" t="str">
        <f>VLOOKUP(Table46[[#This Row],[date]],Tbl_Local_Cases[],4,FALSE)</f>
        <v>https://t.me/govbnofficial/2741</v>
      </c>
    </row>
    <row r="68" spans="1:5" x14ac:dyDescent="0.2">
      <c r="A68" s="2">
        <v>44424</v>
      </c>
      <c r="C68" t="s">
        <v>145</v>
      </c>
      <c r="E68" s="5" t="str">
        <f>VLOOKUP(Table46[[#This Row],[date]],Tbl_Local_Cases[],4,FALSE)</f>
        <v>https://t.me/govbnofficial/2741</v>
      </c>
    </row>
    <row r="69" spans="1:5" x14ac:dyDescent="0.2">
      <c r="A69" s="2">
        <v>44424</v>
      </c>
      <c r="C69" t="s">
        <v>146</v>
      </c>
      <c r="E69" s="5" t="str">
        <f>VLOOKUP(Table46[[#This Row],[date]],Tbl_Local_Cases[],4,FALSE)</f>
        <v>https://t.me/govbnofficial/2741</v>
      </c>
    </row>
    <row r="70" spans="1:5" x14ac:dyDescent="0.2">
      <c r="A70" s="2">
        <v>44424</v>
      </c>
      <c r="C70" t="s">
        <v>147</v>
      </c>
      <c r="E70" s="5" t="str">
        <f>VLOOKUP(Table46[[#This Row],[date]],Tbl_Local_Cases[],4,FALSE)</f>
        <v>https://t.me/govbnofficial/2741</v>
      </c>
    </row>
    <row r="71" spans="1:5" x14ac:dyDescent="0.2">
      <c r="A71" s="2">
        <v>44424</v>
      </c>
      <c r="C71" t="s">
        <v>148</v>
      </c>
      <c r="E71" s="5" t="str">
        <f>VLOOKUP(Table46[[#This Row],[date]],Tbl_Local_Cases[],4,FALSE)</f>
        <v>https://t.me/govbnofficial/2741</v>
      </c>
    </row>
    <row r="72" spans="1:5" x14ac:dyDescent="0.2">
      <c r="A72" s="2">
        <v>44424</v>
      </c>
      <c r="C72" t="s">
        <v>149</v>
      </c>
      <c r="E72" s="5" t="str">
        <f>VLOOKUP(Table46[[#This Row],[date]],Tbl_Local_Cases[],4,FALSE)</f>
        <v>https://t.me/govbnofficial/2741</v>
      </c>
    </row>
    <row r="73" spans="1:5" x14ac:dyDescent="0.2">
      <c r="A73" s="2">
        <v>44424</v>
      </c>
      <c r="C73" t="s">
        <v>150</v>
      </c>
      <c r="E73" s="5" t="str">
        <f>VLOOKUP(Table46[[#This Row],[date]],Tbl_Local_Cases[],4,FALSE)</f>
        <v>https://t.me/govbnofficial/2741</v>
      </c>
    </row>
    <row r="74" spans="1:5" x14ac:dyDescent="0.2">
      <c r="A74" s="2">
        <v>44424</v>
      </c>
      <c r="C74" t="s">
        <v>151</v>
      </c>
      <c r="E74" s="5" t="str">
        <f>VLOOKUP(Table46[[#This Row],[date]],Tbl_Local_Cases[],4,FALSE)</f>
        <v>https://t.me/govbnofficial/2741</v>
      </c>
    </row>
    <row r="75" spans="1:5" x14ac:dyDescent="0.2">
      <c r="A75" s="2">
        <v>44424</v>
      </c>
      <c r="C75" t="s">
        <v>152</v>
      </c>
      <c r="E75" s="5" t="str">
        <f>VLOOKUP(Table46[[#This Row],[date]],Tbl_Local_Cases[],4,FALSE)</f>
        <v>https://t.me/govbnofficial/2741</v>
      </c>
    </row>
    <row r="76" spans="1:5" x14ac:dyDescent="0.2">
      <c r="A76" s="2">
        <v>44424</v>
      </c>
      <c r="C76" t="s">
        <v>153</v>
      </c>
      <c r="E76" s="5" t="str">
        <f>VLOOKUP(Table46[[#This Row],[date]],Tbl_Local_Cases[],4,FALSE)</f>
        <v>https://t.me/govbnofficial/2741</v>
      </c>
    </row>
    <row r="77" spans="1:5" x14ac:dyDescent="0.2">
      <c r="A77" s="2">
        <v>44424</v>
      </c>
      <c r="C77" t="s">
        <v>154</v>
      </c>
      <c r="E77" s="5" t="str">
        <f>VLOOKUP(Table46[[#This Row],[date]],Tbl_Local_Cases[],4,FALSE)</f>
        <v>https://t.me/govbnofficial/2741</v>
      </c>
    </row>
    <row r="78" spans="1:5" x14ac:dyDescent="0.2">
      <c r="A78" s="2">
        <v>44424</v>
      </c>
      <c r="C78" t="s">
        <v>155</v>
      </c>
      <c r="E78" s="5" t="str">
        <f>VLOOKUP(Table46[[#This Row],[date]],Tbl_Local_Cases[],4,FALSE)</f>
        <v>https://t.me/govbnofficial/2741</v>
      </c>
    </row>
    <row r="79" spans="1:5" x14ac:dyDescent="0.2">
      <c r="A79" s="2">
        <v>44424</v>
      </c>
      <c r="C79" t="s">
        <v>156</v>
      </c>
      <c r="E79" s="5" t="str">
        <f>VLOOKUP(Table46[[#This Row],[date]],Tbl_Local_Cases[],4,FALSE)</f>
        <v>https://t.me/govbnofficial/2741</v>
      </c>
    </row>
    <row r="80" spans="1:5" x14ac:dyDescent="0.2">
      <c r="A80" s="2">
        <v>44424</v>
      </c>
      <c r="C80" t="s">
        <v>157</v>
      </c>
      <c r="E80" s="5" t="str">
        <f>VLOOKUP(Table46[[#This Row],[date]],Tbl_Local_Cases[],4,FALSE)</f>
        <v>https://t.me/govbnofficial/2741</v>
      </c>
    </row>
    <row r="81" spans="1:5" x14ac:dyDescent="0.2">
      <c r="A81" s="2">
        <v>44424</v>
      </c>
      <c r="C81" t="s">
        <v>158</v>
      </c>
      <c r="E81" s="5" t="str">
        <f>VLOOKUP(Table46[[#This Row],[date]],Tbl_Local_Cases[],4,FALSE)</f>
        <v>https://t.me/govbnofficial/2741</v>
      </c>
    </row>
    <row r="82" spans="1:5" x14ac:dyDescent="0.2">
      <c r="A82" s="2">
        <v>44424</v>
      </c>
      <c r="C82" t="s">
        <v>159</v>
      </c>
      <c r="E82" s="5" t="str">
        <f>VLOOKUP(Table46[[#This Row],[date]],Tbl_Local_Cases[],4,FALSE)</f>
        <v>https://t.me/govbnofficial/2741</v>
      </c>
    </row>
    <row r="83" spans="1:5" x14ac:dyDescent="0.2">
      <c r="A83" s="2">
        <v>44424</v>
      </c>
      <c r="C83" t="s">
        <v>160</v>
      </c>
      <c r="E83" s="5" t="str">
        <f>VLOOKUP(Table46[[#This Row],[date]],Tbl_Local_Cases[],4,FALSE)</f>
        <v>https://t.me/govbnofficial/2741</v>
      </c>
    </row>
    <row r="84" spans="1:5" x14ac:dyDescent="0.2">
      <c r="A84" s="2">
        <v>44424</v>
      </c>
      <c r="C84" t="s">
        <v>161</v>
      </c>
      <c r="E84" s="5" t="str">
        <f>VLOOKUP(Table46[[#This Row],[date]],Tbl_Local_Cases[],4,FALSE)</f>
        <v>https://t.me/govbnofficial/2741</v>
      </c>
    </row>
    <row r="85" spans="1:5" x14ac:dyDescent="0.2">
      <c r="A85" s="2">
        <v>44423</v>
      </c>
      <c r="B85">
        <v>646</v>
      </c>
      <c r="D85">
        <v>495</v>
      </c>
      <c r="E85" s="5" t="str">
        <f>VLOOKUP(Table46[[#This Row],[date]],Tbl_Local_Cases[],4,FALSE)</f>
        <v>https://t.me/govbnofficial/2722</v>
      </c>
    </row>
    <row r="86" spans="1:5" x14ac:dyDescent="0.2">
      <c r="A86" s="2">
        <v>44423</v>
      </c>
      <c r="B86">
        <v>652</v>
      </c>
      <c r="D86">
        <v>495</v>
      </c>
      <c r="E86" s="5" t="str">
        <f>VLOOKUP(Table46[[#This Row],[date]],Tbl_Local_Cases[],4,FALSE)</f>
        <v>https://t.me/govbnofficial/2722</v>
      </c>
    </row>
    <row r="87" spans="1:5" x14ac:dyDescent="0.2">
      <c r="A87" s="2">
        <v>44423</v>
      </c>
      <c r="B87">
        <v>495</v>
      </c>
      <c r="D87">
        <v>495</v>
      </c>
      <c r="E87" s="5" t="str">
        <f>VLOOKUP(Table46[[#This Row],[date]],Tbl_Local_Cases[],4,FALSE)</f>
        <v>https://t.me/govbnofficial/2722</v>
      </c>
    </row>
    <row r="88" spans="1:5" x14ac:dyDescent="0.2">
      <c r="A88" s="2">
        <v>44423</v>
      </c>
      <c r="B88">
        <v>618</v>
      </c>
      <c r="D88">
        <v>495</v>
      </c>
      <c r="E88" s="5" t="str">
        <f>VLOOKUP(Table46[[#This Row],[date]],Tbl_Local_Cases[],4,FALSE)</f>
        <v>https://t.me/govbnofficial/2722</v>
      </c>
    </row>
    <row r="89" spans="1:5" x14ac:dyDescent="0.2">
      <c r="A89" s="2">
        <v>44423</v>
      </c>
      <c r="B89">
        <v>649</v>
      </c>
      <c r="D89">
        <v>535</v>
      </c>
      <c r="E89" s="5" t="str">
        <f>VLOOKUP(Table46[[#This Row],[date]],Tbl_Local_Cases[],4,FALSE)</f>
        <v>https://t.me/govbnofficial/2722</v>
      </c>
    </row>
    <row r="90" spans="1:5" x14ac:dyDescent="0.2">
      <c r="A90" s="2">
        <v>44423</v>
      </c>
      <c r="B90">
        <v>535</v>
      </c>
      <c r="D90">
        <v>535</v>
      </c>
      <c r="E90" s="5" t="str">
        <f>VLOOKUP(Table46[[#This Row],[date]],Tbl_Local_Cases[],4,FALSE)</f>
        <v>https://t.me/govbnofficial/2722</v>
      </c>
    </row>
    <row r="91" spans="1:5" x14ac:dyDescent="0.2">
      <c r="A91" s="2">
        <v>44423</v>
      </c>
      <c r="B91">
        <v>616</v>
      </c>
      <c r="D91">
        <v>535</v>
      </c>
      <c r="E91" s="5" t="str">
        <f>VLOOKUP(Table46[[#This Row],[date]],Tbl_Local_Cases[],4,FALSE)</f>
        <v>https://t.me/govbnofficial/2722</v>
      </c>
    </row>
    <row r="92" spans="1:5" x14ac:dyDescent="0.2">
      <c r="A92" s="2">
        <v>44423</v>
      </c>
      <c r="C92" t="s">
        <v>106</v>
      </c>
      <c r="E92" s="5" t="str">
        <f>VLOOKUP(Table46[[#This Row],[date]],Tbl_Local_Cases[],4,FALSE)</f>
        <v>https://t.me/govbnofficial/2722</v>
      </c>
    </row>
    <row r="93" spans="1:5" x14ac:dyDescent="0.2">
      <c r="A93" s="2">
        <v>44423</v>
      </c>
      <c r="C93" t="s">
        <v>107</v>
      </c>
      <c r="E93" s="5" t="str">
        <f>VLOOKUP(Table46[[#This Row],[date]],Tbl_Local_Cases[],4,FALSE)</f>
        <v>https://t.me/govbnofficial/2722</v>
      </c>
    </row>
    <row r="94" spans="1:5" x14ac:dyDescent="0.2">
      <c r="A94" s="2">
        <v>44423</v>
      </c>
      <c r="C94" t="s">
        <v>108</v>
      </c>
      <c r="E94" s="5" t="str">
        <f>VLOOKUP(Table46[[#This Row],[date]],Tbl_Local_Cases[],4,FALSE)</f>
        <v>https://t.me/govbnofficial/2722</v>
      </c>
    </row>
    <row r="95" spans="1:5" x14ac:dyDescent="0.2">
      <c r="A95" s="2">
        <v>44423</v>
      </c>
      <c r="C95" t="s">
        <v>109</v>
      </c>
      <c r="E95" s="5" t="str">
        <f>VLOOKUP(Table46[[#This Row],[date]],Tbl_Local_Cases[],4,FALSE)</f>
        <v>https://t.me/govbnofficial/2722</v>
      </c>
    </row>
    <row r="96" spans="1:5" x14ac:dyDescent="0.2">
      <c r="A96" s="2">
        <v>44423</v>
      </c>
      <c r="C96" t="s">
        <v>110</v>
      </c>
      <c r="E96" s="5" t="str">
        <f>VLOOKUP(Table46[[#This Row],[date]],Tbl_Local_Cases[],4,FALSE)</f>
        <v>https://t.me/govbnofficial/2722</v>
      </c>
    </row>
    <row r="97" spans="1:5" x14ac:dyDescent="0.2">
      <c r="A97" s="2">
        <v>44423</v>
      </c>
      <c r="C97" t="s">
        <v>111</v>
      </c>
      <c r="E97" s="5" t="str">
        <f>VLOOKUP(Table46[[#This Row],[date]],Tbl_Local_Cases[],4,FALSE)</f>
        <v>https://t.me/govbnofficial/2722</v>
      </c>
    </row>
    <row r="98" spans="1:5" x14ac:dyDescent="0.2">
      <c r="A98" s="2">
        <v>44423</v>
      </c>
      <c r="C98" t="s">
        <v>112</v>
      </c>
      <c r="E98" s="5" t="str">
        <f>VLOOKUP(Table46[[#This Row],[date]],Tbl_Local_Cases[],4,FALSE)</f>
        <v>https://t.me/govbnofficial/2722</v>
      </c>
    </row>
    <row r="99" spans="1:5" x14ac:dyDescent="0.2">
      <c r="A99" s="2">
        <v>44423</v>
      </c>
      <c r="C99" t="s">
        <v>113</v>
      </c>
      <c r="E99" s="5" t="str">
        <f>VLOOKUP(Table46[[#This Row],[date]],Tbl_Local_Cases[],4,FALSE)</f>
        <v>https://t.me/govbnofficial/2722</v>
      </c>
    </row>
    <row r="100" spans="1:5" x14ac:dyDescent="0.2">
      <c r="A100" s="2">
        <v>44423</v>
      </c>
      <c r="C100" t="s">
        <v>114</v>
      </c>
      <c r="E100" s="5" t="str">
        <f>VLOOKUP(Table46[[#This Row],[date]],Tbl_Local_Cases[],4,FALSE)</f>
        <v>https://t.me/govbnofficial/2722</v>
      </c>
    </row>
    <row r="101" spans="1:5" x14ac:dyDescent="0.2">
      <c r="A101" s="2">
        <v>44423</v>
      </c>
      <c r="C101" t="s">
        <v>115</v>
      </c>
      <c r="E101" s="5" t="str">
        <f>VLOOKUP(Table46[[#This Row],[date]],Tbl_Local_Cases[],4,FALSE)</f>
        <v>https://t.me/govbnofficial/2722</v>
      </c>
    </row>
    <row r="102" spans="1:5" x14ac:dyDescent="0.2">
      <c r="A102" s="2">
        <v>44423</v>
      </c>
      <c r="C102" t="s">
        <v>116</v>
      </c>
      <c r="E102" s="5" t="str">
        <f>VLOOKUP(Table46[[#This Row],[date]],Tbl_Local_Cases[],4,FALSE)</f>
        <v>https://t.me/govbnofficial/2722</v>
      </c>
    </row>
    <row r="103" spans="1:5" x14ac:dyDescent="0.2">
      <c r="A103" s="2">
        <v>44423</v>
      </c>
      <c r="C103" t="s">
        <v>117</v>
      </c>
      <c r="E103" s="5" t="str">
        <f>VLOOKUP(Table46[[#This Row],[date]],Tbl_Local_Cases[],4,FALSE)</f>
        <v>https://t.me/govbnofficial/2722</v>
      </c>
    </row>
    <row r="104" spans="1:5" x14ac:dyDescent="0.2">
      <c r="A104" s="2">
        <v>44423</v>
      </c>
      <c r="C104" t="s">
        <v>118</v>
      </c>
      <c r="E104" s="5" t="str">
        <f>VLOOKUP(Table46[[#This Row],[date]],Tbl_Local_Cases[],4,FALSE)</f>
        <v>https://t.me/govbnofficial/2722</v>
      </c>
    </row>
    <row r="105" spans="1:5" x14ac:dyDescent="0.2">
      <c r="A105" s="2">
        <v>44423</v>
      </c>
      <c r="C105" t="s">
        <v>119</v>
      </c>
      <c r="E105" s="5" t="str">
        <f>VLOOKUP(Table46[[#This Row],[date]],Tbl_Local_Cases[],4,FALSE)</f>
        <v>https://t.me/govbnofficial/2722</v>
      </c>
    </row>
    <row r="106" spans="1:5" x14ac:dyDescent="0.2">
      <c r="A106" s="2">
        <v>44423</v>
      </c>
      <c r="C106" t="s">
        <v>120</v>
      </c>
      <c r="E106" s="5" t="str">
        <f>VLOOKUP(Table46[[#This Row],[date]],Tbl_Local_Cases[],4,FALSE)</f>
        <v>https://t.me/govbnofficial/2722</v>
      </c>
    </row>
    <row r="107" spans="1:5" x14ac:dyDescent="0.2">
      <c r="A107" s="2">
        <v>44423</v>
      </c>
      <c r="C107" t="s">
        <v>121</v>
      </c>
      <c r="E107" s="5" t="str">
        <f>VLOOKUP(Table46[[#This Row],[date]],Tbl_Local_Cases[],4,FALSE)</f>
        <v>https://t.me/govbnofficial/2722</v>
      </c>
    </row>
    <row r="108" spans="1:5" x14ac:dyDescent="0.2">
      <c r="A108" s="2">
        <v>44423</v>
      </c>
      <c r="C108" t="s">
        <v>122</v>
      </c>
      <c r="E108" s="5" t="str">
        <f>VLOOKUP(Table46[[#This Row],[date]],Tbl_Local_Cases[],4,FALSE)</f>
        <v>https://t.me/govbnofficial/2722</v>
      </c>
    </row>
    <row r="109" spans="1:5" x14ac:dyDescent="0.2">
      <c r="A109" s="2">
        <v>44423</v>
      </c>
      <c r="C109" t="s">
        <v>123</v>
      </c>
      <c r="E109" s="5" t="str">
        <f>VLOOKUP(Table46[[#This Row],[date]],Tbl_Local_Cases[],4,FALSE)</f>
        <v>https://t.me/govbnofficial/2722</v>
      </c>
    </row>
    <row r="110" spans="1:5" x14ac:dyDescent="0.2">
      <c r="A110" s="2">
        <v>44423</v>
      </c>
      <c r="C110" t="s">
        <v>124</v>
      </c>
      <c r="E110" s="5" t="str">
        <f>VLOOKUP(Table46[[#This Row],[date]],Tbl_Local_Cases[],4,FALSE)</f>
        <v>https://t.me/govbnofficial/2722</v>
      </c>
    </row>
    <row r="111" spans="1:5" x14ac:dyDescent="0.2">
      <c r="A111" s="2">
        <v>44423</v>
      </c>
      <c r="C111" t="s">
        <v>125</v>
      </c>
      <c r="E111" s="5" t="str">
        <f>VLOOKUP(Table46[[#This Row],[date]],Tbl_Local_Cases[],4,FALSE)</f>
        <v>https://t.me/govbnofficial/2722</v>
      </c>
    </row>
    <row r="112" spans="1:5" x14ac:dyDescent="0.2">
      <c r="A112" s="2">
        <v>44423</v>
      </c>
      <c r="C112" t="s">
        <v>126</v>
      </c>
      <c r="E112" s="5" t="str">
        <f>VLOOKUP(Table46[[#This Row],[date]],Tbl_Local_Cases[],4,FALSE)</f>
        <v>https://t.me/govbnofficial/2722</v>
      </c>
    </row>
    <row r="113" spans="1:5" x14ac:dyDescent="0.2">
      <c r="A113" s="2">
        <v>44423</v>
      </c>
      <c r="C113" t="s">
        <v>127</v>
      </c>
      <c r="E113" s="5" t="str">
        <f>VLOOKUP(Table46[[#This Row],[date]],Tbl_Local_Cases[],4,FALSE)</f>
        <v>https://t.me/govbnofficial/2722</v>
      </c>
    </row>
    <row r="114" spans="1:5" x14ac:dyDescent="0.2">
      <c r="A114" s="2">
        <v>44423</v>
      </c>
      <c r="C114" t="s">
        <v>128</v>
      </c>
      <c r="E114" s="5" t="str">
        <f>VLOOKUP(Table46[[#This Row],[date]],Tbl_Local_Cases[],4,FALSE)</f>
        <v>https://t.me/govbnofficial/2722</v>
      </c>
    </row>
    <row r="115" spans="1:5" x14ac:dyDescent="0.2">
      <c r="A115" s="2">
        <v>44423</v>
      </c>
      <c r="C115" t="s">
        <v>129</v>
      </c>
      <c r="E115" s="5" t="str">
        <f>VLOOKUP(Table46[[#This Row],[date]],Tbl_Local_Cases[],4,FALSE)</f>
        <v>https://t.me/govbnofficial/2722</v>
      </c>
    </row>
    <row r="116" spans="1:5" x14ac:dyDescent="0.2">
      <c r="A116" s="2">
        <v>44423</v>
      </c>
      <c r="C116" t="s">
        <v>130</v>
      </c>
      <c r="E116" s="5" t="str">
        <f>VLOOKUP(Table46[[#This Row],[date]],Tbl_Local_Cases[],4,FALSE)</f>
        <v>https://t.me/govbnofficial/2722</v>
      </c>
    </row>
    <row r="117" spans="1:5" x14ac:dyDescent="0.2">
      <c r="A117" s="2">
        <v>44423</v>
      </c>
      <c r="C117" t="s">
        <v>131</v>
      </c>
      <c r="E117" s="5" t="str">
        <f>VLOOKUP(Table46[[#This Row],[date]],Tbl_Local_Cases[],4,FALSE)</f>
        <v>https://t.me/govbnofficial/2722</v>
      </c>
    </row>
    <row r="118" spans="1:5" x14ac:dyDescent="0.2">
      <c r="A118" s="2">
        <v>44423</v>
      </c>
      <c r="C118" t="s">
        <v>132</v>
      </c>
      <c r="E118" s="5" t="str">
        <f>VLOOKUP(Table46[[#This Row],[date]],Tbl_Local_Cases[],4,FALSE)</f>
        <v>https://t.me/govbnofficial/2722</v>
      </c>
    </row>
    <row r="119" spans="1:5" x14ac:dyDescent="0.2">
      <c r="A119" s="2">
        <v>44423</v>
      </c>
      <c r="C119" t="s">
        <v>133</v>
      </c>
      <c r="E119" s="5" t="str">
        <f>VLOOKUP(Table46[[#This Row],[date]],Tbl_Local_Cases[],4,FALSE)</f>
        <v>https://t.me/govbnofficial/2722</v>
      </c>
    </row>
    <row r="120" spans="1:5" x14ac:dyDescent="0.2">
      <c r="A120" s="2">
        <v>44423</v>
      </c>
      <c r="C120" t="s">
        <v>134</v>
      </c>
      <c r="E120" s="5" t="str">
        <f>VLOOKUP(Table46[[#This Row],[date]],Tbl_Local_Cases[],4,FALSE)</f>
        <v>https://t.me/govbnofficial/2722</v>
      </c>
    </row>
    <row r="121" spans="1:5" x14ac:dyDescent="0.2">
      <c r="A121" s="2">
        <v>44423</v>
      </c>
      <c r="C121" t="s">
        <v>135</v>
      </c>
      <c r="E121" s="5" t="str">
        <f>VLOOKUP(Table46[[#This Row],[date]],Tbl_Local_Cases[],4,FALSE)</f>
        <v>https://t.me/govbnofficial/2722</v>
      </c>
    </row>
    <row r="122" spans="1:5" x14ac:dyDescent="0.2">
      <c r="A122" s="2">
        <v>44423</v>
      </c>
      <c r="C122" t="s">
        <v>136</v>
      </c>
      <c r="E122" s="5" t="str">
        <f>VLOOKUP(Table46[[#This Row],[date]],Tbl_Local_Cases[],4,FALSE)</f>
        <v>https://t.me/govbnofficial/2722</v>
      </c>
    </row>
    <row r="123" spans="1:5" x14ac:dyDescent="0.2">
      <c r="A123" s="2">
        <v>44423</v>
      </c>
      <c r="C123" t="s">
        <v>137</v>
      </c>
      <c r="E123" s="5" t="str">
        <f>VLOOKUP(Table46[[#This Row],[date]],Tbl_Local_Cases[],4,FALSE)</f>
        <v>https://t.me/govbnofficial/2722</v>
      </c>
    </row>
    <row r="124" spans="1:5" x14ac:dyDescent="0.2">
      <c r="A124" s="2">
        <v>44422</v>
      </c>
      <c r="B124">
        <v>432</v>
      </c>
      <c r="D124" t="s">
        <v>77</v>
      </c>
      <c r="E124" t="s">
        <v>75</v>
      </c>
    </row>
    <row r="125" spans="1:5" x14ac:dyDescent="0.2">
      <c r="A125" s="2">
        <v>44422</v>
      </c>
      <c r="B125">
        <v>566</v>
      </c>
      <c r="D125" t="s">
        <v>77</v>
      </c>
      <c r="E125" t="s">
        <v>75</v>
      </c>
    </row>
    <row r="126" spans="1:5" x14ac:dyDescent="0.2">
      <c r="A126" s="2">
        <v>44422</v>
      </c>
      <c r="B126">
        <v>448</v>
      </c>
      <c r="D126" t="s">
        <v>76</v>
      </c>
      <c r="E126" t="s">
        <v>75</v>
      </c>
    </row>
    <row r="127" spans="1:5" x14ac:dyDescent="0.2">
      <c r="A127" s="2">
        <v>44422</v>
      </c>
      <c r="B127">
        <v>563</v>
      </c>
      <c r="D127" t="s">
        <v>76</v>
      </c>
      <c r="E127" t="s">
        <v>75</v>
      </c>
    </row>
    <row r="128" spans="1:5" x14ac:dyDescent="0.2">
      <c r="A128" s="2">
        <v>44422</v>
      </c>
      <c r="C128" t="s">
        <v>70</v>
      </c>
      <c r="E128" t="s">
        <v>75</v>
      </c>
    </row>
    <row r="129" spans="1:5" x14ac:dyDescent="0.2">
      <c r="A129" s="2">
        <v>44422</v>
      </c>
      <c r="C129" t="s">
        <v>71</v>
      </c>
      <c r="E129" t="s">
        <v>75</v>
      </c>
    </row>
    <row r="130" spans="1:5" x14ac:dyDescent="0.2">
      <c r="A130" s="2">
        <v>44422</v>
      </c>
      <c r="C130" t="s">
        <v>72</v>
      </c>
      <c r="E130" t="s">
        <v>75</v>
      </c>
    </row>
    <row r="131" spans="1:5" x14ac:dyDescent="0.2">
      <c r="A131" s="2">
        <v>44422</v>
      </c>
      <c r="C131" t="s">
        <v>79</v>
      </c>
      <c r="E131" t="s">
        <v>75</v>
      </c>
    </row>
    <row r="132" spans="1:5" x14ac:dyDescent="0.2">
      <c r="A132" s="2">
        <v>44422</v>
      </c>
      <c r="C132" t="s">
        <v>80</v>
      </c>
      <c r="E132" t="s">
        <v>75</v>
      </c>
    </row>
    <row r="133" spans="1:5" x14ac:dyDescent="0.2">
      <c r="A133" s="2">
        <v>44422</v>
      </c>
      <c r="C133" t="s">
        <v>81</v>
      </c>
      <c r="E133" t="s">
        <v>75</v>
      </c>
    </row>
    <row r="134" spans="1:5" x14ac:dyDescent="0.2">
      <c r="A134" s="2">
        <v>44422</v>
      </c>
      <c r="C134" t="s">
        <v>82</v>
      </c>
      <c r="E134" t="s">
        <v>75</v>
      </c>
    </row>
    <row r="135" spans="1:5" x14ac:dyDescent="0.2">
      <c r="A135" s="2">
        <v>44422</v>
      </c>
      <c r="C135" t="s">
        <v>83</v>
      </c>
      <c r="E135" t="s">
        <v>75</v>
      </c>
    </row>
    <row r="136" spans="1:5" x14ac:dyDescent="0.2">
      <c r="A136" s="2">
        <v>44422</v>
      </c>
      <c r="C136" t="s">
        <v>84</v>
      </c>
      <c r="E136" t="s">
        <v>75</v>
      </c>
    </row>
    <row r="137" spans="1:5" x14ac:dyDescent="0.2">
      <c r="A137" s="2">
        <v>44422</v>
      </c>
      <c r="C137" t="s">
        <v>85</v>
      </c>
      <c r="E137" t="s">
        <v>75</v>
      </c>
    </row>
    <row r="138" spans="1:5" x14ac:dyDescent="0.2">
      <c r="A138" s="2">
        <v>44422</v>
      </c>
      <c r="C138" t="s">
        <v>86</v>
      </c>
      <c r="E138" t="s">
        <v>75</v>
      </c>
    </row>
    <row r="139" spans="1:5" x14ac:dyDescent="0.2">
      <c r="A139" s="2">
        <v>44422</v>
      </c>
      <c r="C139" t="s">
        <v>87</v>
      </c>
      <c r="E139" t="s">
        <v>75</v>
      </c>
    </row>
    <row r="140" spans="1:5" x14ac:dyDescent="0.2">
      <c r="A140" s="2">
        <v>44422</v>
      </c>
      <c r="C140" t="s">
        <v>88</v>
      </c>
      <c r="E140" t="s">
        <v>75</v>
      </c>
    </row>
    <row r="141" spans="1:5" x14ac:dyDescent="0.2">
      <c r="A141" s="2">
        <v>44422</v>
      </c>
      <c r="C141" t="s">
        <v>89</v>
      </c>
      <c r="E141" t="s">
        <v>75</v>
      </c>
    </row>
    <row r="142" spans="1:5" x14ac:dyDescent="0.2">
      <c r="A142" s="2">
        <v>44422</v>
      </c>
      <c r="C142" t="s">
        <v>90</v>
      </c>
      <c r="E142" t="s">
        <v>75</v>
      </c>
    </row>
    <row r="143" spans="1:5" x14ac:dyDescent="0.2">
      <c r="A143" s="2">
        <v>44421</v>
      </c>
      <c r="B143">
        <v>477</v>
      </c>
      <c r="D143" s="1" t="s">
        <v>43</v>
      </c>
      <c r="E143" t="s">
        <v>74</v>
      </c>
    </row>
    <row r="144" spans="1:5" x14ac:dyDescent="0.2">
      <c r="A144" s="2">
        <v>44421</v>
      </c>
      <c r="B144">
        <v>451</v>
      </c>
      <c r="D144" s="1" t="s">
        <v>42</v>
      </c>
      <c r="E144" t="s">
        <v>74</v>
      </c>
    </row>
    <row r="145" spans="1:5" x14ac:dyDescent="0.2">
      <c r="A145" s="2">
        <v>44421</v>
      </c>
      <c r="C145" t="s">
        <v>49</v>
      </c>
      <c r="D145" s="1"/>
      <c r="E145" t="s">
        <v>74</v>
      </c>
    </row>
    <row r="146" spans="1:5" x14ac:dyDescent="0.2">
      <c r="A146" s="2">
        <v>44421</v>
      </c>
      <c r="C146" t="s">
        <v>50</v>
      </c>
      <c r="D146" s="1"/>
      <c r="E146" t="s">
        <v>74</v>
      </c>
    </row>
    <row r="147" spans="1:5" x14ac:dyDescent="0.2">
      <c r="A147" s="2">
        <v>44421</v>
      </c>
      <c r="C147" t="s">
        <v>51</v>
      </c>
      <c r="D147" s="1"/>
      <c r="E147" t="s">
        <v>74</v>
      </c>
    </row>
    <row r="148" spans="1:5" x14ac:dyDescent="0.2">
      <c r="A148" s="2">
        <v>44421</v>
      </c>
      <c r="C148" t="s">
        <v>52</v>
      </c>
      <c r="D148" s="1"/>
      <c r="E148" t="s">
        <v>74</v>
      </c>
    </row>
    <row r="149" spans="1:5" x14ac:dyDescent="0.2">
      <c r="A149" s="2">
        <v>44421</v>
      </c>
      <c r="C149" t="s">
        <v>53</v>
      </c>
      <c r="D149" s="1"/>
      <c r="E149" t="s">
        <v>74</v>
      </c>
    </row>
    <row r="150" spans="1:5" x14ac:dyDescent="0.2">
      <c r="A150" s="2">
        <v>44421</v>
      </c>
      <c r="C150" t="s">
        <v>54</v>
      </c>
      <c r="D150" s="1"/>
      <c r="E150" t="s">
        <v>74</v>
      </c>
    </row>
    <row r="151" spans="1:5" x14ac:dyDescent="0.2">
      <c r="A151" s="2">
        <v>44421</v>
      </c>
      <c r="C151" t="s">
        <v>55</v>
      </c>
      <c r="D151" s="1"/>
      <c r="E151" t="s">
        <v>74</v>
      </c>
    </row>
    <row r="152" spans="1:5" x14ac:dyDescent="0.2">
      <c r="A152" s="2">
        <v>44421</v>
      </c>
      <c r="C152" t="s">
        <v>56</v>
      </c>
      <c r="D152" s="1"/>
      <c r="E152" t="s">
        <v>74</v>
      </c>
    </row>
    <row r="153" spans="1:5" x14ac:dyDescent="0.2">
      <c r="A153" s="2">
        <v>44421</v>
      </c>
      <c r="C153" t="s">
        <v>57</v>
      </c>
      <c r="D153" s="1"/>
      <c r="E153" t="s">
        <v>74</v>
      </c>
    </row>
    <row r="154" spans="1:5" x14ac:dyDescent="0.2">
      <c r="A154" s="2">
        <v>44421</v>
      </c>
      <c r="C154" t="s">
        <v>58</v>
      </c>
      <c r="D154" s="1"/>
      <c r="E154" t="s">
        <v>74</v>
      </c>
    </row>
    <row r="155" spans="1:5" x14ac:dyDescent="0.2">
      <c r="A155" s="2">
        <v>44421</v>
      </c>
      <c r="C155" t="s">
        <v>59</v>
      </c>
      <c r="D155" s="1"/>
      <c r="E155" t="s">
        <v>74</v>
      </c>
    </row>
    <row r="156" spans="1:5" x14ac:dyDescent="0.2">
      <c r="A156" s="2">
        <v>44421</v>
      </c>
      <c r="C156" t="s">
        <v>60</v>
      </c>
      <c r="D156" s="1"/>
      <c r="E156" t="s">
        <v>74</v>
      </c>
    </row>
    <row r="157" spans="1:5" x14ac:dyDescent="0.2">
      <c r="A157" s="2">
        <v>44421</v>
      </c>
      <c r="C157" t="s">
        <v>61</v>
      </c>
      <c r="D157" s="1"/>
      <c r="E157" t="s">
        <v>74</v>
      </c>
    </row>
    <row r="158" spans="1:5" x14ac:dyDescent="0.2">
      <c r="A158" s="2">
        <v>44421</v>
      </c>
      <c r="C158" t="s">
        <v>62</v>
      </c>
      <c r="D158" s="1"/>
      <c r="E158" t="s">
        <v>74</v>
      </c>
    </row>
    <row r="159" spans="1:5" x14ac:dyDescent="0.2">
      <c r="A159" s="2">
        <v>44421</v>
      </c>
      <c r="C159" t="s">
        <v>63</v>
      </c>
      <c r="D159" s="1"/>
      <c r="E159" t="s">
        <v>74</v>
      </c>
    </row>
    <row r="160" spans="1:5" x14ac:dyDescent="0.2">
      <c r="A160" s="2">
        <v>44421</v>
      </c>
      <c r="C160" t="s">
        <v>64</v>
      </c>
      <c r="D160" s="1"/>
      <c r="E160" t="s">
        <v>74</v>
      </c>
    </row>
    <row r="161" spans="1:6" x14ac:dyDescent="0.2">
      <c r="A161" s="2">
        <v>44421</v>
      </c>
      <c r="C161" t="s">
        <v>65</v>
      </c>
      <c r="D161" s="1"/>
      <c r="E161" t="s">
        <v>74</v>
      </c>
    </row>
    <row r="162" spans="1:6" x14ac:dyDescent="0.2">
      <c r="A162" s="2">
        <v>44421</v>
      </c>
      <c r="C162" t="s">
        <v>66</v>
      </c>
      <c r="D162" s="1"/>
      <c r="E162" t="s">
        <v>74</v>
      </c>
    </row>
    <row r="163" spans="1:6" x14ac:dyDescent="0.2">
      <c r="A163" s="2">
        <v>44421</v>
      </c>
      <c r="C163" t="s">
        <v>67</v>
      </c>
      <c r="D163" s="1"/>
      <c r="E163" t="s">
        <v>74</v>
      </c>
    </row>
    <row r="164" spans="1:6" x14ac:dyDescent="0.2">
      <c r="A164" s="2">
        <v>44421</v>
      </c>
      <c r="C164" t="s">
        <v>68</v>
      </c>
      <c r="D164" s="1"/>
      <c r="E164" t="s">
        <v>74</v>
      </c>
    </row>
    <row r="165" spans="1:6" x14ac:dyDescent="0.2">
      <c r="A165" s="2">
        <v>44421</v>
      </c>
      <c r="C165" t="s">
        <v>69</v>
      </c>
      <c r="D165" s="1"/>
      <c r="E165" t="s">
        <v>74</v>
      </c>
    </row>
    <row r="166" spans="1:6" x14ac:dyDescent="0.2">
      <c r="A166" s="2">
        <v>44421</v>
      </c>
      <c r="B166">
        <v>448</v>
      </c>
      <c r="D166" s="1" t="s">
        <v>73</v>
      </c>
      <c r="E166" t="s">
        <v>74</v>
      </c>
    </row>
    <row r="167" spans="1:6" x14ac:dyDescent="0.2">
      <c r="A167" s="2">
        <v>44420</v>
      </c>
      <c r="B167">
        <v>499</v>
      </c>
      <c r="D167" s="1">
        <v>499</v>
      </c>
      <c r="E167" t="s">
        <v>39</v>
      </c>
    </row>
    <row r="168" spans="1:6" x14ac:dyDescent="0.2">
      <c r="A168" s="2">
        <v>44420</v>
      </c>
      <c r="B168">
        <v>441</v>
      </c>
      <c r="D168" t="s">
        <v>37</v>
      </c>
      <c r="E168" t="s">
        <v>39</v>
      </c>
    </row>
    <row r="169" spans="1:6" x14ac:dyDescent="0.2">
      <c r="A169" s="2">
        <v>44420</v>
      </c>
      <c r="B169">
        <v>450</v>
      </c>
      <c r="D169" t="s">
        <v>37</v>
      </c>
      <c r="E169" t="s">
        <v>39</v>
      </c>
    </row>
    <row r="170" spans="1:6" x14ac:dyDescent="0.2">
      <c r="A170" s="2">
        <v>44420</v>
      </c>
      <c r="C170" t="s">
        <v>44</v>
      </c>
      <c r="E170" t="s">
        <v>39</v>
      </c>
    </row>
    <row r="171" spans="1:6" x14ac:dyDescent="0.2">
      <c r="A171" s="2">
        <v>44420</v>
      </c>
      <c r="C171" t="s">
        <v>45</v>
      </c>
      <c r="E171" t="s">
        <v>39</v>
      </c>
    </row>
    <row r="172" spans="1:6" x14ac:dyDescent="0.2">
      <c r="A172" s="2">
        <v>44420</v>
      </c>
      <c r="C172" t="s">
        <v>46</v>
      </c>
      <c r="E172" t="s">
        <v>39</v>
      </c>
    </row>
    <row r="173" spans="1:6" x14ac:dyDescent="0.2">
      <c r="A173" s="2">
        <v>44420</v>
      </c>
      <c r="C173" t="s">
        <v>47</v>
      </c>
      <c r="E173" t="s">
        <v>39</v>
      </c>
    </row>
    <row r="174" spans="1:6" x14ac:dyDescent="0.2">
      <c r="A174" s="2">
        <v>44420</v>
      </c>
      <c r="C174" t="s">
        <v>48</v>
      </c>
      <c r="E174" t="s">
        <v>39</v>
      </c>
    </row>
    <row r="175" spans="1:6" x14ac:dyDescent="0.2">
      <c r="A175" s="2">
        <v>44419</v>
      </c>
      <c r="B175">
        <v>423</v>
      </c>
      <c r="D175" t="s">
        <v>9</v>
      </c>
      <c r="E175" t="s">
        <v>18</v>
      </c>
      <c r="F175" t="s">
        <v>32</v>
      </c>
    </row>
    <row r="176" spans="1:6" x14ac:dyDescent="0.2">
      <c r="A176" s="2">
        <v>44419</v>
      </c>
      <c r="B176">
        <v>441</v>
      </c>
      <c r="E176" t="s">
        <v>33</v>
      </c>
    </row>
    <row r="177" spans="1:6" x14ac:dyDescent="0.2">
      <c r="A177" s="2">
        <v>44419</v>
      </c>
      <c r="B177">
        <v>448</v>
      </c>
      <c r="E177" t="s">
        <v>33</v>
      </c>
    </row>
    <row r="178" spans="1:6" x14ac:dyDescent="0.2">
      <c r="A178" s="2">
        <v>44419</v>
      </c>
      <c r="B178">
        <v>450</v>
      </c>
      <c r="E178" t="s">
        <v>33</v>
      </c>
    </row>
    <row r="179" spans="1:6" x14ac:dyDescent="0.2">
      <c r="A179" s="2">
        <v>44419</v>
      </c>
      <c r="B179">
        <v>451</v>
      </c>
      <c r="E179" t="s">
        <v>33</v>
      </c>
    </row>
    <row r="180" spans="1:6" x14ac:dyDescent="0.2">
      <c r="A180" s="2">
        <v>44419</v>
      </c>
      <c r="B180">
        <v>453</v>
      </c>
      <c r="E180" t="s">
        <v>33</v>
      </c>
    </row>
    <row r="181" spans="1:6" x14ac:dyDescent="0.2">
      <c r="A181" s="2">
        <v>44419</v>
      </c>
      <c r="B181">
        <v>455</v>
      </c>
      <c r="E181" t="s">
        <v>33</v>
      </c>
    </row>
    <row r="182" spans="1:6" x14ac:dyDescent="0.2">
      <c r="A182" s="2">
        <v>44419</v>
      </c>
      <c r="B182">
        <v>456</v>
      </c>
      <c r="E182" t="s">
        <v>33</v>
      </c>
    </row>
    <row r="183" spans="1:6" x14ac:dyDescent="0.2">
      <c r="A183" s="2">
        <v>44419</v>
      </c>
      <c r="B183">
        <v>468</v>
      </c>
      <c r="E183" t="s">
        <v>33</v>
      </c>
    </row>
    <row r="184" spans="1:6" x14ac:dyDescent="0.2">
      <c r="A184" s="2">
        <v>44419</v>
      </c>
      <c r="B184">
        <v>471</v>
      </c>
      <c r="E184" t="s">
        <v>33</v>
      </c>
    </row>
    <row r="185" spans="1:6" x14ac:dyDescent="0.2">
      <c r="A185" s="2">
        <v>44419</v>
      </c>
      <c r="B185">
        <v>477</v>
      </c>
      <c r="E185" t="s">
        <v>33</v>
      </c>
    </row>
    <row r="186" spans="1:6" x14ac:dyDescent="0.2">
      <c r="A186" s="2">
        <v>44419</v>
      </c>
      <c r="B186">
        <v>478</v>
      </c>
      <c r="E186" t="s">
        <v>33</v>
      </c>
    </row>
    <row r="187" spans="1:6" x14ac:dyDescent="0.2">
      <c r="A187" s="2">
        <v>44419</v>
      </c>
      <c r="B187">
        <v>490</v>
      </c>
      <c r="E187" t="s">
        <v>33</v>
      </c>
    </row>
    <row r="188" spans="1:6" x14ac:dyDescent="0.2">
      <c r="A188" s="2">
        <v>44418</v>
      </c>
      <c r="B188">
        <v>408</v>
      </c>
      <c r="E188" t="s">
        <v>30</v>
      </c>
    </row>
    <row r="189" spans="1:6" x14ac:dyDescent="0.2">
      <c r="A189" s="2">
        <v>44418</v>
      </c>
      <c r="B189">
        <v>418</v>
      </c>
      <c r="E189" t="s">
        <v>30</v>
      </c>
    </row>
    <row r="190" spans="1:6" x14ac:dyDescent="0.2">
      <c r="A190" s="2">
        <v>44418</v>
      </c>
      <c r="B190">
        <v>423</v>
      </c>
      <c r="E190" t="s">
        <v>30</v>
      </c>
    </row>
    <row r="191" spans="1:6" x14ac:dyDescent="0.2">
      <c r="A191" s="2">
        <v>44418</v>
      </c>
      <c r="B191">
        <v>429</v>
      </c>
      <c r="E191" t="s">
        <v>30</v>
      </c>
    </row>
    <row r="192" spans="1:6" x14ac:dyDescent="0.2">
      <c r="A192" s="2">
        <v>44418</v>
      </c>
      <c r="B192">
        <v>362</v>
      </c>
      <c r="D192" t="s">
        <v>31</v>
      </c>
      <c r="E192" t="s">
        <v>13</v>
      </c>
      <c r="F192" t="s">
        <v>30</v>
      </c>
    </row>
    <row r="193" spans="1:6" x14ac:dyDescent="0.2">
      <c r="A193" s="2">
        <v>44417</v>
      </c>
      <c r="B193">
        <v>363</v>
      </c>
      <c r="D193" s="3" t="s">
        <v>4</v>
      </c>
      <c r="E193" t="s">
        <v>19</v>
      </c>
      <c r="F193" t="s">
        <v>29</v>
      </c>
    </row>
    <row r="194" spans="1:6" x14ac:dyDescent="0.2">
      <c r="A194" s="2">
        <v>44417</v>
      </c>
      <c r="B194">
        <v>364</v>
      </c>
      <c r="D194" s="3" t="s">
        <v>11</v>
      </c>
      <c r="E194" t="s">
        <v>19</v>
      </c>
      <c r="F194" t="s">
        <v>29</v>
      </c>
    </row>
    <row r="195" spans="1:6" x14ac:dyDescent="0.2">
      <c r="A195" s="2">
        <v>44416</v>
      </c>
      <c r="B195">
        <v>346</v>
      </c>
      <c r="D195" t="s">
        <v>24</v>
      </c>
      <c r="E195" t="s">
        <v>21</v>
      </c>
      <c r="F195" t="s">
        <v>29</v>
      </c>
    </row>
    <row r="196" spans="1:6" x14ac:dyDescent="0.2">
      <c r="A196" s="2">
        <v>44416</v>
      </c>
      <c r="B196">
        <v>345</v>
      </c>
      <c r="D196" t="s">
        <v>8</v>
      </c>
      <c r="E196" t="s">
        <v>21</v>
      </c>
      <c r="F196" t="s">
        <v>29</v>
      </c>
    </row>
    <row r="197" spans="1:6" x14ac:dyDescent="0.2">
      <c r="A197" s="2">
        <v>44416</v>
      </c>
      <c r="B197">
        <v>362</v>
      </c>
      <c r="E197" t="s">
        <v>21</v>
      </c>
      <c r="F197" t="s">
        <v>29</v>
      </c>
    </row>
    <row r="198" spans="1:6" x14ac:dyDescent="0.2">
      <c r="A198" s="2">
        <v>44416</v>
      </c>
      <c r="B198">
        <v>363</v>
      </c>
      <c r="E198" t="s">
        <v>21</v>
      </c>
      <c r="F198" t="s">
        <v>29</v>
      </c>
    </row>
    <row r="199" spans="1:6" x14ac:dyDescent="0.2">
      <c r="A199" s="2">
        <v>44416</v>
      </c>
      <c r="B199">
        <v>364</v>
      </c>
      <c r="E199" t="s">
        <v>21</v>
      </c>
      <c r="F199" t="s">
        <v>29</v>
      </c>
    </row>
    <row r="200" spans="1:6" x14ac:dyDescent="0.2">
      <c r="A200" s="2">
        <v>44415</v>
      </c>
      <c r="B200">
        <v>345</v>
      </c>
      <c r="E200" t="s">
        <v>27</v>
      </c>
      <c r="F200" t="s">
        <v>28</v>
      </c>
    </row>
    <row r="201" spans="1:6" x14ac:dyDescent="0.2">
      <c r="A201" s="2">
        <v>44415</v>
      </c>
      <c r="B201">
        <v>346</v>
      </c>
      <c r="E201" t="s">
        <v>27</v>
      </c>
      <c r="F201" t="s">
        <v>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Local_Cases</vt:lpstr>
      <vt:lpstr>Clusters</vt:lpstr>
      <vt:lpstr>Case_No_Start</vt:lpstr>
      <vt:lpstr>New_Linked</vt:lpstr>
      <vt:lpstr>NotUpdated_Unlinked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2021-08-11T11:10:43Z</dcterms:created>
  <dcterms:modified xsi:type="dcterms:W3CDTF">2021-08-21T07:40:34Z</dcterms:modified>
</cp:coreProperties>
</file>