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tefanhaselwimmer/Projects/OpenCarbon/opencarbon/data/"/>
    </mc:Choice>
  </mc:AlternateContent>
  <xr:revisionPtr revIDLastSave="0" documentId="13_ncr:1_{35784E02-6E07-4C46-B072-318876966E8D}" xr6:coauthVersionLast="45" xr6:coauthVersionMax="45" xr10:uidLastSave="{00000000-0000-0000-0000-000000000000}"/>
  <bookViews>
    <workbookView xWindow="0" yWindow="460" windowWidth="38400" windowHeight="21960" xr2:uid="{00000000-000D-0000-FFFF-FFFF00000000}"/>
  </bookViews>
  <sheets>
    <sheet name="Company emissions data" sheetId="2" r:id="rId1"/>
  </sheets>
  <definedNames>
    <definedName name="Z_6F78D172_79CD_41DC_9E1B_391DE5600B52_.wvu.FilterData" localSheetId="0" hidden="1">'Company emissions data'!$A$2:$M$112</definedName>
    <definedName name="Z_C4357624_19C3_4113_88B4_4F819CEF85DA_.wvu.FilterData" localSheetId="0" hidden="1">'Company emissions data'!$A$2:$M$112</definedName>
    <definedName name="Z_D69D8724_7105_4412_9786_704F0941706A_.wvu.FilterData" localSheetId="0" hidden="1">'Company emissions data'!$C$2:$C$1009</definedName>
  </definedNames>
  <calcPr calcId="191029"/>
  <customWorkbookViews>
    <customWorkbookView name="Filter 2" guid="{877E945A-74DD-4806-A726-09125CCEC96D}" maximized="1" windowWidth="0" windowHeight="0" activeSheetId="0"/>
    <customWorkbookView name="Companies with multiple UK outlets" guid="{C31EBB9F-F808-4CBF-8308-BF1B6AC082B1}" maximized="1" windowWidth="0" windowHeight="0" activeSheetId="0"/>
    <customWorkbookView name="Filter 1" guid="{D69D8724-7105-4412-9786-704F0941706A}" maximized="1" windowWidth="0" windowHeight="0" activeSheetId="0"/>
    <customWorkbookView name="Outstanding" guid="{2F0A36D0-629E-44CC-AF73-D0D62E81A4E1}" maximized="1" windowWidth="0" windowHeight="0" activeSheetId="0"/>
    <customWorkbookView name="Companies still to complete" guid="{C4357624-19C3-4113-88B4-4F819CEF85DA}" maximized="1" windowWidth="0" windowHeight="0" activeSheetId="0"/>
    <customWorkbookView name="Data to be added" guid="{6F78D172-79CD-41DC-9E1B-391DE5600B5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4" i="2" l="1"/>
  <c r="M111" i="2"/>
  <c r="M110" i="2"/>
  <c r="H109" i="2"/>
  <c r="H108" i="2"/>
  <c r="M104" i="2"/>
  <c r="G99" i="2"/>
  <c r="H90" i="2"/>
  <c r="M76" i="2"/>
  <c r="M75" i="2"/>
  <c r="K62" i="2"/>
  <c r="H62" i="2"/>
  <c r="K61" i="2"/>
  <c r="H61" i="2"/>
  <c r="K60" i="2"/>
  <c r="H60" i="2"/>
  <c r="N58" i="2"/>
  <c r="H58" i="2"/>
  <c r="M34" i="2"/>
  <c r="M33" i="2"/>
  <c r="K33" i="2"/>
  <c r="H33" i="2"/>
  <c r="M29" i="2"/>
  <c r="K29" i="2"/>
  <c r="H29" i="2"/>
  <c r="M28" i="2"/>
  <c r="G28" i="2"/>
  <c r="H23" i="2"/>
  <c r="H22" i="2"/>
  <c r="H17" i="2"/>
  <c r="H16" i="2"/>
  <c r="H13" i="2"/>
  <c r="M3" i="2"/>
</calcChain>
</file>

<file path=xl/sharedStrings.xml><?xml version="1.0" encoding="utf-8"?>
<sst xmlns="http://schemas.openxmlformats.org/spreadsheetml/2006/main" count="383" uniqueCount="297">
  <si>
    <t>Tesco</t>
  </si>
  <si>
    <t>https://www.tescoplc.com/media/755761/tes006_ar2020_web_updated_200505.pdf</t>
  </si>
  <si>
    <t>Boots</t>
  </si>
  <si>
    <t>Sainsbury's</t>
  </si>
  <si>
    <t>https://www.about.sainsburys.co.uk/~/media/Files/S/Sainsburys/documents/reports-and-presentations/annual-reports/sainsburys-ar2020.pdf</t>
  </si>
  <si>
    <t>Co-op</t>
  </si>
  <si>
    <t>https://assets.ctfassets.net/5ywmq66472jr/6ssisDdstF4TSJ3Xg4yWJT/62e6cc0a6a6a0009abb29ba4df06d761/Co-op-Annual-Report-2019.pdf</t>
  </si>
  <si>
    <t>Three</t>
  </si>
  <si>
    <t>Lidl</t>
  </si>
  <si>
    <t>https://corporate.lidl.co.uk/content/download/21049/file/Lidl%20GB_The%20Good%20Food%20Report_17_18.pdf</t>
  </si>
  <si>
    <t>Barclays</t>
  </si>
  <si>
    <t>https://home.barclays/content/dam/home-barclays/documents/citizenship/ESG/Barclays-PLC-ESG-Report-2019.pdf</t>
  </si>
  <si>
    <t>Starbucks</t>
  </si>
  <si>
    <t>https://stories.starbucks.com/uploads/2020/01/Starbucks-Environmental-Baseline-Report.pdf</t>
  </si>
  <si>
    <t>Londis</t>
  </si>
  <si>
    <t>Iceland</t>
  </si>
  <si>
    <t>http://sustainability.iceland.co.uk/wp-content/uploads/2020/07/Carbon-Our-Story-So-Far-2020.pdf</t>
  </si>
  <si>
    <t>Lloyds Bank</t>
  </si>
  <si>
    <t>https://www.lloydsbankinggroup.com/globalassets/documents/investors/2019/2019_lbg_annual_report_v3.pdf</t>
  </si>
  <si>
    <t>Argos</t>
  </si>
  <si>
    <t>Halfords</t>
  </si>
  <si>
    <t>https://www.halfordscompany.com/media/2727/halfords-annual-report-2020-webready.pdf</t>
  </si>
  <si>
    <t>WHSmith</t>
  </si>
  <si>
    <t>https://www.whsmithplc.co.uk/sites/whsmith-corp/files/Press%20Releases%20and%20Reports/WH%20Smith%20Annual%20Report%202019.pdf</t>
  </si>
  <si>
    <t>Pizza Hut</t>
  </si>
  <si>
    <t>https://www.yum.com/wps/wcm/connect/yumbrands/ac6d45b7-5ef1-4356-b986-8f94db104a82/2020-Climate-Change-090420V2.pdf?MOD=AJPERES&amp;CVID=nhLFcq3</t>
  </si>
  <si>
    <t>Travelodge</t>
  </si>
  <si>
    <t>https://www.travelodge.co.uk/sites/default/files/2019_Thame_&amp;_London_Limited_FINAL.pdf</t>
  </si>
  <si>
    <t>Next</t>
  </si>
  <si>
    <t>Waitrose</t>
  </si>
  <si>
    <t>Card Factory</t>
  </si>
  <si>
    <t>https://www.cardfactoryinvestors.com/sites/cardfactory/files/pdf/CardFactory_AR20_WEB.pdf</t>
  </si>
  <si>
    <t>Carphone Warehouse</t>
  </si>
  <si>
    <t>Martins</t>
  </si>
  <si>
    <t>https://www.mccollsplc.co.uk/media/1651/mccolls_ar19_full_singlepages.pdf</t>
  </si>
  <si>
    <t>Marks &amp; Spencer</t>
  </si>
  <si>
    <t>https://corporate.marksandspencer.com/documents/msar2020/m-and-s_ar20_full_200528.pdf</t>
  </si>
  <si>
    <t>New Look</t>
  </si>
  <si>
    <t>https://www.newlookgroup.com/sustainability/climate-change</t>
  </si>
  <si>
    <t>Sports Direct</t>
  </si>
  <si>
    <t>https://www.sportsdirectplc.com/~/media/Files/S/Sports-Direct/annual-report/Annual%20Report%20%20Final%20-%2011092020.pdf</t>
  </si>
  <si>
    <t>B&amp;Q</t>
  </si>
  <si>
    <t>https://www.kingfisher.com/content/dam/kingfisher/Corporate/Documents/Investors/Annual-Reports/KF054-Book-LR-200625.pdf.downloadasset.pdf</t>
  </si>
  <si>
    <t>Vodafone</t>
  </si>
  <si>
    <t>Pets at Home</t>
  </si>
  <si>
    <t>https://investors.petsathome.com/media/5evlyuuw/pets-at-home-group-plc-fy20-annual-report.pdf</t>
  </si>
  <si>
    <t>Nisa Local</t>
  </si>
  <si>
    <t>Screwfix</t>
  </si>
  <si>
    <t>Jewson</t>
  </si>
  <si>
    <t>https://www.saint-gobain.com/sites/sgcom.master/files/saint-gobain2019_urd_en_pdf.pdf</t>
  </si>
  <si>
    <t>Paddy Power</t>
  </si>
  <si>
    <t>https://www.flutter.com/sites/paddy-power-betfair/files/Annual%20reports/2019-annual-report-28-02-20.pdf</t>
  </si>
  <si>
    <t>Travis Perkins</t>
  </si>
  <si>
    <t>https://www.travisperkinsplc.co.uk/sites/travis-perkins/files/investors/travisperkins-annual-report-19.pdf</t>
  </si>
  <si>
    <t>The Works</t>
  </si>
  <si>
    <t>https://www.theworksplc.co.uk/system/files/annual-report-2019.pdf</t>
  </si>
  <si>
    <t>Currys PC World</t>
  </si>
  <si>
    <t>https://www.dixonscarphone.com/sites/dixons-carphone-v2/files/dixon-v2/document/dixons-carphone-annual-report-and-accounts-201920.pdf</t>
  </si>
  <si>
    <t>Dunelm</t>
  </si>
  <si>
    <t>https://corporate.dunelm.com/media/2718/dunelm-ar2019.pdf</t>
  </si>
  <si>
    <t>H&amp;M</t>
  </si>
  <si>
    <t>https://hmgroup.com/content/dam/hmgroup/groupsite/documents/masterlanguage/CSR/reports/2019_Sustainability_report/H%26M%20Group%20Sustainability%20Performance%20Report%202019.pdf</t>
  </si>
  <si>
    <t>JD Sport</t>
  </si>
  <si>
    <t>https://files.jdplc.com/pdf/reports/annual-report-and-accounts-2020.pdf</t>
  </si>
  <si>
    <t>Vision Express</t>
  </si>
  <si>
    <t>https://investors.grandvision.com/static-files/3978742b-531b-4aab-bea7-b0cd99bced8b</t>
  </si>
  <si>
    <t>TUI</t>
  </si>
  <si>
    <t>https://www.tuigroup.com/damfiles/default/tuigroup-15/en/investors/6_Reports-and-presentations/Reports/2019/TUI_AR_2019_EN.pdf-196ebc3fcc7cbb4d4fa946d5295001b2.pdf</t>
  </si>
  <si>
    <t>Frankie &amp; Benny's</t>
  </si>
  <si>
    <t>https://www.trgplc.com/wp-content/uploads/2020/04/20174_TRG_AR-2019-Web.pdf</t>
  </si>
  <si>
    <t>Budgens</t>
  </si>
  <si>
    <t>Pandora</t>
  </si>
  <si>
    <t>https://www.pandoragroup.com/staticcontent?url=http://pandoragroup.gcs-web.com/static-files/84d758a8-9d17-4e4b-bfa6-59e4dd29ec51&amp;format=pdf&amp;title=Annual%20Report%202019</t>
  </si>
  <si>
    <t>Gant</t>
  </si>
  <si>
    <t>https://assets.ctfassets.net/ht7j4zfe2bll/1frYIftgsMSjTq99qhaneM/9a3be9021fd7a97d998ae61daf39812b/GANT_Sustainability_Report_2019.pdf</t>
  </si>
  <si>
    <t>Magnet</t>
  </si>
  <si>
    <t>https://www.nobia.com/globalassets/documents/sustainability/2019/final_nobia-asr19_sbr.pdf</t>
  </si>
  <si>
    <t>Halfords Autocentre</t>
  </si>
  <si>
    <t>Hays Plc (Recruitment)</t>
  </si>
  <si>
    <t>https://www.haysplc.com/~/media/Files/H/Hays/annual-reports/ar-2018/ar-2018.pdf</t>
  </si>
  <si>
    <t>McColls</t>
  </si>
  <si>
    <t>Toolstation</t>
  </si>
  <si>
    <t>Zara</t>
  </si>
  <si>
    <t>https://www.inditex.com/documents/10279/645708/2019+Inditex+Annual+Report.pdf/25aa68e3-d7b2-bc1d-3dab-571c0b4a0151</t>
  </si>
  <si>
    <t>DFS</t>
  </si>
  <si>
    <t>https://www.dfscorporate.co.uk/media/44848/DFS_AR19.pdf</t>
  </si>
  <si>
    <t>John Lewis</t>
  </si>
  <si>
    <t>https://www.johnlewispartnership.co.uk/content/dam/cws/pdfs/Juniper/ARA2020/JLP-2020-Annual-Report-and-Accounts.pdf</t>
  </si>
  <si>
    <t>Topshop</t>
  </si>
  <si>
    <t>https://www.arcadiagroup.co.uk/fashion-footprint/planet/energy-efficiency-carbon-emissions</t>
  </si>
  <si>
    <t>Avis</t>
  </si>
  <si>
    <t>https://avisbudgetgroup.com/wp-content/uploads/2019/11/2019-ABG-Corporate-Social-Responsibility-Report.pdf</t>
  </si>
  <si>
    <t>Howdens Joinery</t>
  </si>
  <si>
    <t>https://www.howdenjoinerygroupplc.com/docs/librariesprovider25/archives/04-sustainability.pdf</t>
  </si>
  <si>
    <t>Joules</t>
  </si>
  <si>
    <t>https://www.joulesgroup.com/media/1884/270820-annual-report.pdf</t>
  </si>
  <si>
    <t>Stagecoach</t>
  </si>
  <si>
    <t>https://www.stagecoachgroup.com/~/media/Files/S/Stagecoach-Group/Attachments/investors/agm/annual-report-2020.pdf</t>
  </si>
  <si>
    <t>Vans</t>
  </si>
  <si>
    <t>https://d1io3yog0oux5.cloudfront.net/vfc/files/documents/Sustainability/Resources/VF+2018+Made+for+Change+report.pdf</t>
  </si>
  <si>
    <t>The Perfume Shop</t>
  </si>
  <si>
    <t>Decathlon</t>
  </si>
  <si>
    <t>http://sustainability.decathlon.com/?ymm-file=12346</t>
  </si>
  <si>
    <t>Timberland</t>
  </si>
  <si>
    <t>Upper Crust</t>
  </si>
  <si>
    <t>https://investors.foodtravelexperts.com/~/media/Files/S/SSP-IR/reports-and-presentations/financial-reports/ssp-annual-report-2019-v1.pdf</t>
  </si>
  <si>
    <t>Go Outdoors</t>
  </si>
  <si>
    <t>Moss Bros</t>
  </si>
  <si>
    <t>https://corp.moss.co.uk/wp-content/uploads/2016/02/Moss-Bros-AR-2018-19-Final-compressed.pdf</t>
  </si>
  <si>
    <t>Savills</t>
  </si>
  <si>
    <t>https://ir.savills.com/~/media/Files/S/Savills-IR-V3/result-centre/2019/savills-plc-ar19.pdf</t>
  </si>
  <si>
    <t>Swarovski</t>
  </si>
  <si>
    <t>https://www.swarovskigroup.com/S/aboutus/Swarovski_2019_GRI_Index.pdf</t>
  </si>
  <si>
    <t>Abbotts Countrywide</t>
  </si>
  <si>
    <t>https://www.countrywide.co.uk/countrywide/corporate/investor-relations/reports-presentations/2019/countrywide-annual-report-2019.pdf/</t>
  </si>
  <si>
    <t>Furniture Village</t>
  </si>
  <si>
    <t>Hugo Boss</t>
  </si>
  <si>
    <t>https://group.hugoboss.com/fileadmin/media/pdf/sustainability/sustainability_reports_EN/Sustainability_Report_2019.pdf</t>
  </si>
  <si>
    <t>The North Face</t>
  </si>
  <si>
    <t>Majestic Wine Warehouse</t>
  </si>
  <si>
    <t>https://www.nakedwinesplc.co.uk/wp-content/uploads/Naked_Wines_AR20_WEB-1.pdf</t>
  </si>
  <si>
    <t>Booker Wholesale</t>
  </si>
  <si>
    <t>Ted Baker</t>
  </si>
  <si>
    <t>http://www.tedbakerplc.com/~/media/Files/T/Ted-Baker/results-and-reports/report/2019/2018-19-annual-report.pdf#page=30</t>
  </si>
  <si>
    <t>Levi's</t>
  </si>
  <si>
    <t>http://levistrauss.com/wp-content/uploads/2015/03/2017-Carbon-Disclosure-Project-2016-Results.pdf</t>
  </si>
  <si>
    <t>Apple Store</t>
  </si>
  <si>
    <t>https://www.apple.com/environment/pdf/Apple_Environmental_Progress_Report_2020.pdf</t>
  </si>
  <si>
    <t>Plumb Center</t>
  </si>
  <si>
    <t>https://www.fergusonplc.com/content/dam/ferguson/corporate/investors_and_media/anual-report/ferguson_plc_annual_report_2019.pdf.downloadasset.pdf</t>
  </si>
  <si>
    <t>Tile Giant</t>
  </si>
  <si>
    <t>Big Yellow Self Storage</t>
  </si>
  <si>
    <t>https://corporate.bigyellow.co.uk/application/files/7315/9404/3157/CSR_2020_FULL.pdf</t>
  </si>
  <si>
    <t>Sunglass Hut</t>
  </si>
  <si>
    <t>ARM</t>
  </si>
  <si>
    <t>Rexel</t>
  </si>
  <si>
    <t>https://www.rexel.com/content/uploads/sites/2/2020/01/RA2019_GB_Optimized.pdf</t>
  </si>
  <si>
    <t>Brandon Tool Hire</t>
  </si>
  <si>
    <t>https://www.vpplc.com/~/media/Files/V/VP-Plc/reports-and-presentations/2020-reports/Vp%20Annual%20Report%202020.pdf</t>
  </si>
  <si>
    <t>Speedy Hire</t>
  </si>
  <si>
    <t>https://www.speedyservices.com/uploads/file/f1cf96bf75374e66a3f7f234e3569e88/SpeedyAR2020_FULLREPORT-compressed_website_17Jul20.pdf</t>
  </si>
  <si>
    <t>Veolia</t>
  </si>
  <si>
    <t>https://www.veolia.com/sites/g/files/dvc2491/files/document/2020/03/Finance_VEOLIA_ENVIRONNEMENT-URD_2019_VANGLAISE_VDEF.pdf</t>
  </si>
  <si>
    <t>Amigos</t>
  </si>
  <si>
    <t>https://www.compass-group.com/en/sustainability/our-pillars/environmental-reporting.html</t>
  </si>
  <si>
    <t>David Clulow</t>
  </si>
  <si>
    <t>Manpower</t>
  </si>
  <si>
    <t>https://www.manpowergroup.com/wcm/connect/02328a28-aec4-424b-a42f-ff49dfc50101/2019+CDP+Report.pdf?MOD=AJPERES&amp;CVID=mXobMvY</t>
  </si>
  <si>
    <t>Adnams</t>
  </si>
  <si>
    <t>https://adnams.files.blucommerce.com/adnams/article/R&amp;A%20WEB%20VERSION%20FINAL.pdf</t>
  </si>
  <si>
    <t>Plumbing Trade Supplies</t>
  </si>
  <si>
    <t>B&amp;M Homestore</t>
  </si>
  <si>
    <t>https://staticcontents.investis.com/html/b/bandmretail/annual-report-and-accounts-2019/index.html#page=38</t>
  </si>
  <si>
    <t>AstraZeneca</t>
  </si>
  <si>
    <t>https://www.astrazeneca.com/content/dam/az/Investor_Relations/annual-report-2019/pdf/AstraZeneca_AR_2019.pdf</t>
  </si>
  <si>
    <t>Millies Cookies</t>
  </si>
  <si>
    <t>Newey &amp; Eyre</t>
  </si>
  <si>
    <t>Numark Pharmacy</t>
  </si>
  <si>
    <t>https://www.phoenixgroup.eu/fileadmin/media/responsibility/CSR_2019/E_PHOENIX_Sustainability_Report_31_07_2019.pdf</t>
  </si>
  <si>
    <t>Rutland Cycling</t>
  </si>
  <si>
    <t>https://cr.hilton.com/wp-content/uploads/2020/04/Hilton-2019-CR-Report.pdf</t>
  </si>
  <si>
    <t>Kuehne + Nagel</t>
  </si>
  <si>
    <t>https://2019-annual-report.kuehne-nagel.com/fileadmin/user_upload/Dateien/documents/Sustainability_report_2019.pdf</t>
  </si>
  <si>
    <t>https://www.whitbread.co.uk/~/media/Files/W/Whitbread/report-and%20presentations/2020/whitbread-ar-19-20.pdf</t>
  </si>
  <si>
    <t>Company</t>
  </si>
  <si>
    <t>Parent Company</t>
  </si>
  <si>
    <t>Report URL</t>
  </si>
  <si>
    <t>Page</t>
  </si>
  <si>
    <t>Latest year - Start</t>
  </si>
  <si>
    <t>Latest year - End</t>
  </si>
  <si>
    <t>Scope 1 &amp; 2 - Location-based</t>
  </si>
  <si>
    <t>Scope 1 - Market-based</t>
  </si>
  <si>
    <t>Scope 1 &amp; 2 - Market-based</t>
  </si>
  <si>
    <t>Scope 2 - Location-based</t>
  </si>
  <si>
    <t>Scope 2 - Market-based</t>
  </si>
  <si>
    <t>Scope 3</t>
  </si>
  <si>
    <t>Floor area (m2)</t>
  </si>
  <si>
    <t>Adnams plc</t>
  </si>
  <si>
    <t>Apple</t>
  </si>
  <si>
    <t>Number of worldwide employees = 137000</t>
  </si>
  <si>
    <t>Arcadia Group Limited</t>
  </si>
  <si>
    <t>Arm Ltd</t>
  </si>
  <si>
    <t>https://www.arm.com/-/media/global/company/sustainability/arm-sustainability-data-report.pdf</t>
  </si>
  <si>
    <t>AstraZeneca plc</t>
  </si>
  <si>
    <t>Avis Budget Group</t>
  </si>
  <si>
    <t>B&amp;M Group</t>
  </si>
  <si>
    <t>Barclays plc</t>
  </si>
  <si>
    <t>BGF</t>
  </si>
  <si>
    <t>https://www.bgf.co.uk/wp-content/uploads/2020/07/BGF-Annual-Report-2019.pdf</t>
  </si>
  <si>
    <t>Big Yellow Group plc</t>
  </si>
  <si>
    <t>Card Factory plc</t>
  </si>
  <si>
    <t>CK Hutchison Holdings Ltd</t>
  </si>
  <si>
    <t>https://www.ckh.com.hk/upload/assets/downloads/en/CKHH_SR2019_e_full.pdf</t>
  </si>
  <si>
    <t>Figures for global retail division</t>
  </si>
  <si>
    <t>Co-op Group</t>
  </si>
  <si>
    <t>Total employees 70,000</t>
  </si>
  <si>
    <t>Compass Group</t>
  </si>
  <si>
    <t>Countrywide plc</t>
  </si>
  <si>
    <t>DFS Furniture plc</t>
  </si>
  <si>
    <t>Dixons Carphone Warehouse</t>
  </si>
  <si>
    <t>Scope 3 emissions from private car use in business have been included under Scope 1 category</t>
  </si>
  <si>
    <t>Dunelm Group Plc</t>
  </si>
  <si>
    <t>Ferguson plc</t>
  </si>
  <si>
    <t>Frasers Group plc</t>
  </si>
  <si>
    <t>GANT Holding AB</t>
  </si>
  <si>
    <t>Estimated Scope 3 from notes on final page of report</t>
  </si>
  <si>
    <t>GrandVision</t>
  </si>
  <si>
    <t>H&amp;M Group</t>
  </si>
  <si>
    <t>Halfords Group plc</t>
  </si>
  <si>
    <t>Has AMR for all sites with gas supply, meaning half-hourly gas and electricity data</t>
  </si>
  <si>
    <t>Hays plc</t>
  </si>
  <si>
    <t>Hilton</t>
  </si>
  <si>
    <t>Howden Joinery Group plc</t>
  </si>
  <si>
    <t>Hugo Boss Group</t>
  </si>
  <si>
    <t>Inditex Group</t>
  </si>
  <si>
    <t>Floor area calculated using Kg CO2e per m2 (Scope 1 + 2)</t>
  </si>
  <si>
    <t>Uterqüe</t>
  </si>
  <si>
    <t>Zara Home</t>
  </si>
  <si>
    <t>Oysho</t>
  </si>
  <si>
    <t>Stradivarius</t>
  </si>
  <si>
    <t>Bershka</t>
  </si>
  <si>
    <t>Massimo Dutti</t>
  </si>
  <si>
    <t>Pull&amp;Bear</t>
  </si>
  <si>
    <t>J Sainsbury plc</t>
  </si>
  <si>
    <t>Floor area calculated from Intensity measurement (tCO2e/’000 sq ft)</t>
  </si>
  <si>
    <t>Habitat</t>
  </si>
  <si>
    <t>JD Sports Fashions Plc</t>
  </si>
  <si>
    <t>JD Sports Fashions plc</t>
  </si>
  <si>
    <t>John Lewis Partnership</t>
  </si>
  <si>
    <t>Joules Group plc</t>
  </si>
  <si>
    <t>Kingfisher plc</t>
  </si>
  <si>
    <t>Floor area calculated using carbon footprint (kg CO2e) per m2</t>
  </si>
  <si>
    <t>Kingfisher Plc</t>
  </si>
  <si>
    <t>Kuehne+Nagel</t>
  </si>
  <si>
    <t>Floor area calculated from CO2 per 100 m2</t>
  </si>
  <si>
    <t>Levi Strauss &amp; Co.</t>
  </si>
  <si>
    <t>Total European emissions</t>
  </si>
  <si>
    <t>Lloyds Banking Group</t>
  </si>
  <si>
    <t>Luxottica Group</t>
  </si>
  <si>
    <t>http://www.luxottica.com/sites/luxottica.com/files/luxottica_group_relazione_finanziaria_annuale_2018_eng_20190410.pdf</t>
  </si>
  <si>
    <t>Aggregate data for "Operations and Retail" for whole group</t>
  </si>
  <si>
    <t>Spectacle Hut</t>
  </si>
  <si>
    <t>MacColl's Retail Group plc</t>
  </si>
  <si>
    <t>Manpower Group</t>
  </si>
  <si>
    <t>Marks and Spencer Group plc</t>
  </si>
  <si>
    <t>Moss Bros Group plc</t>
  </si>
  <si>
    <t>Naked Wines plc</t>
  </si>
  <si>
    <t>Note: Majestic Wine Warehouse sold by Naked Wines</t>
  </si>
  <si>
    <t>New Look Retailers Ltd</t>
  </si>
  <si>
    <t>Next plc</t>
  </si>
  <si>
    <t>https://www.nextplc.co.uk/~/media/Files/N/Next-PLC-V2/documents/cr-reports/cr-2020.pdf</t>
  </si>
  <si>
    <r>
      <t xml:space="preserve">Floor area calculated from </t>
    </r>
    <r>
      <rPr>
        <u/>
        <sz val="10"/>
        <color rgb="FF1155CC"/>
        <rFont val="Arial"/>
        <family val="2"/>
      </rPr>
      <t>https://www.nextplc.co.uk/investors/ten-year-history</t>
    </r>
  </si>
  <si>
    <t>Nobia UK</t>
  </si>
  <si>
    <t>Pandora Group</t>
  </si>
  <si>
    <t>Pets at Home Group plc</t>
  </si>
  <si>
    <t>Phoenix Group</t>
  </si>
  <si>
    <t>Total for Phoenix Group across all countries</t>
  </si>
  <si>
    <t>Rexel UK Limited</t>
  </si>
  <si>
    <t>Saint-Gobain</t>
  </si>
  <si>
    <t>Savills plc</t>
  </si>
  <si>
    <t>Speedy Hire plc</t>
  </si>
  <si>
    <t>SSP Group plc</t>
  </si>
  <si>
    <t>Stagecoach Group plc</t>
  </si>
  <si>
    <t>Starbucks Coffee Company</t>
  </si>
  <si>
    <t>Note: Starbucks global emissions</t>
  </si>
  <si>
    <t>Swarovski Group</t>
  </si>
  <si>
    <t>3000 stores worldwide</t>
  </si>
  <si>
    <t>Ted Baker plc</t>
  </si>
  <si>
    <t>Total floor area (m2) calculated using carbon intensity per square foot</t>
  </si>
  <si>
    <t>Tesco plc</t>
  </si>
  <si>
    <t>Thame and London Limited</t>
  </si>
  <si>
    <t>The Restaurant Group plc</t>
  </si>
  <si>
    <t>Wagamama</t>
  </si>
  <si>
    <t>Chiquito</t>
  </si>
  <si>
    <t>Travis Perkins Plc</t>
  </si>
  <si>
    <t>Travis Perkins plc</t>
  </si>
  <si>
    <t>TUI Group</t>
  </si>
  <si>
    <t>VF Corporation</t>
  </si>
  <si>
    <t>Vodafone Group plc</t>
  </si>
  <si>
    <t>https://www.vodafone.com/content/dam/vodcom/sustainability/pdfs/esg-addendum2020.pdf</t>
  </si>
  <si>
    <t>Vp plc</t>
  </si>
  <si>
    <t>Walgreens Boots Alliance</t>
  </si>
  <si>
    <t>https://www.walgreensbootsalliance.com/sites/www/files/asset/Walgreens-Boots-Alliance-CSR-Performance-Data-Fiscal-2019.pdf</t>
  </si>
  <si>
    <t>Figures are worldwide for whole group - need floor area worldwide</t>
  </si>
  <si>
    <t>Total employees worldwide = 440,000</t>
  </si>
  <si>
    <t>WH Smith plc</t>
  </si>
  <si>
    <t>Floor area calculated from retail selling space in square feet</t>
  </si>
  <si>
    <t>Premier Inn</t>
  </si>
  <si>
    <t>Whitbread plc</t>
  </si>
  <si>
    <t>Travellers Rest</t>
  </si>
  <si>
    <t>Yum! Brands Inc.</t>
  </si>
  <si>
    <t>Figures for all global operations</t>
  </si>
  <si>
    <t>KFC</t>
  </si>
  <si>
    <t>Flutter Entertainment plc</t>
  </si>
  <si>
    <t>TheWorks.co.uk plc</t>
  </si>
  <si>
    <t>Comments</t>
  </si>
  <si>
    <t>Scope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</si>
</sst>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0"/>
      <color rgb="FF1155CC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u/>
      <sz val="11"/>
      <color rgb="FF1155CC"/>
      <name val="Calibri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49" fontId="3" fillId="0" borderId="0" xfId="0" applyNumberFormat="1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/>
    <xf numFmtId="3" fontId="7" fillId="0" borderId="0" xfId="0" applyNumberFormat="1" applyFont="1" applyAlignment="1"/>
    <xf numFmtId="3" fontId="3" fillId="0" borderId="0" xfId="0" applyNumberFormat="1" applyFont="1" applyAlignment="1">
      <alignment horizontal="right"/>
    </xf>
    <xf numFmtId="4" fontId="7" fillId="0" borderId="0" xfId="0" applyNumberFormat="1" applyFont="1" applyAlignment="1"/>
    <xf numFmtId="3" fontId="10" fillId="0" borderId="0" xfId="0" applyNumberFormat="1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1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ssets.ctfassets.net/ht7j4zfe2bll/1frYIftgsMSjTq99qhaneM/9a3be9021fd7a97d998ae61daf39812b/GANT_Sustainability_Report_2019.pdf" TargetMode="External"/><Relationship Id="rId21" Type="http://schemas.openxmlformats.org/officeDocument/2006/relationships/hyperlink" Target="https://www.dixonscarphone.com/sites/dixons-carphone-v2/files/dixon-v2/document/dixons-carphone-annual-report-and-accounts-201920.pdf" TargetMode="External"/><Relationship Id="rId42" Type="http://schemas.openxmlformats.org/officeDocument/2006/relationships/hyperlink" Target="https://www.inditex.com/documents/10279/645708/2019+Inditex+Annual+Report.pdf/25aa68e3-d7b2-bc1d-3dab-571c0b4a0151" TargetMode="External"/><Relationship Id="rId47" Type="http://schemas.openxmlformats.org/officeDocument/2006/relationships/hyperlink" Target="https://files.jdplc.com/pdf/reports/annual-report-and-accounts-2020.pdf" TargetMode="External"/><Relationship Id="rId63" Type="http://schemas.openxmlformats.org/officeDocument/2006/relationships/hyperlink" Target="https://www.manpowergroup.com/wcm/connect/02328a28-aec4-424b-a42f-ff49dfc50101/2019+CDP+Report.pdf?MOD=AJPERES&amp;CVID=mXobMvY" TargetMode="External"/><Relationship Id="rId68" Type="http://schemas.openxmlformats.org/officeDocument/2006/relationships/hyperlink" Target="https://www.nextplc.co.uk/~/media/Files/N/Next-PLC-V2/documents/cr-reports/cr-2020.pdf" TargetMode="External"/><Relationship Id="rId84" Type="http://schemas.openxmlformats.org/officeDocument/2006/relationships/hyperlink" Target="http://www.tedbakerplc.com/~/media/Files/T/Ted-Baker/results-and-reports/report/2019/2018-19-annual-report.pdf" TargetMode="External"/><Relationship Id="rId89" Type="http://schemas.openxmlformats.org/officeDocument/2006/relationships/hyperlink" Target="https://www.travelodge.co.uk/sites/default/files/2019_Thame_&amp;_London_Limited_FINAL.pdf" TargetMode="External"/><Relationship Id="rId16" Type="http://schemas.openxmlformats.org/officeDocument/2006/relationships/hyperlink" Target="https://assets.ctfassets.net/5ywmq66472jr/6ssisDdstF4TSJ3Xg4yWJT/62e6cc0a6a6a0009abb29ba4df06d761/Co-op-Annual-Report-2019.pdf" TargetMode="External"/><Relationship Id="rId107" Type="http://schemas.openxmlformats.org/officeDocument/2006/relationships/hyperlink" Target="https://www.whitbread.co.uk/~/media/Files/W/Whitbread/report-and%20presentations/2020/whitbread-ar-19-20.pdf" TargetMode="External"/><Relationship Id="rId11" Type="http://schemas.openxmlformats.org/officeDocument/2006/relationships/hyperlink" Target="https://corporate.bigyellow.co.uk/application/files/7315/9404/3157/CSR_2020_FULL.pdf" TargetMode="External"/><Relationship Id="rId32" Type="http://schemas.openxmlformats.org/officeDocument/2006/relationships/hyperlink" Target="https://cr.hilton.com/wp-content/uploads/2020/04/Hilton-2019-CR-Report.pdf" TargetMode="External"/><Relationship Id="rId37" Type="http://schemas.openxmlformats.org/officeDocument/2006/relationships/hyperlink" Target="https://www.inditex.com/documents/10279/645708/2019+Inditex+Annual+Report.pdf/25aa68e3-d7b2-bc1d-3dab-571c0b4a0151" TargetMode="External"/><Relationship Id="rId53" Type="http://schemas.openxmlformats.org/officeDocument/2006/relationships/hyperlink" Target="https://www.kingfisher.com/content/dam/kingfisher/Corporate/Documents/Investors/Annual-Reports/KF054-Book-LR-200625.pdf.downloadasset.pdf" TargetMode="External"/><Relationship Id="rId58" Type="http://schemas.openxmlformats.org/officeDocument/2006/relationships/hyperlink" Target="http://www.luxottica.com/sites/luxottica.com/files/luxottica_group_relazione_finanziaria_annuale_2018_eng_20190410.pdf" TargetMode="External"/><Relationship Id="rId74" Type="http://schemas.openxmlformats.org/officeDocument/2006/relationships/hyperlink" Target="https://www.rexel.com/content/uploads/sites/2/2020/01/RA2019_GB_Optimized.pdf" TargetMode="External"/><Relationship Id="rId79" Type="http://schemas.openxmlformats.org/officeDocument/2006/relationships/hyperlink" Target="https://investors.foodtravelexperts.com/~/media/Files/S/SSP-IR/reports-and-presentations/financial-reports/ssp-annual-report-2019-v1.pdf" TargetMode="External"/><Relationship Id="rId102" Type="http://schemas.openxmlformats.org/officeDocument/2006/relationships/hyperlink" Target="https://www.vodafone.com/content/dam/vodcom/sustainability/pdfs/esg-addendum2020.pdf" TargetMode="External"/><Relationship Id="rId5" Type="http://schemas.openxmlformats.org/officeDocument/2006/relationships/hyperlink" Target="https://www.astrazeneca.com/content/dam/az/Investor_Relations/annual-report-2019/pdf/AstraZeneca_AR_2019.pdf" TargetMode="External"/><Relationship Id="rId90" Type="http://schemas.openxmlformats.org/officeDocument/2006/relationships/hyperlink" Target="https://www.trgplc.com/wp-content/uploads/2020/04/20174_TRG_AR-2019-Web.pdf" TargetMode="External"/><Relationship Id="rId95" Type="http://schemas.openxmlformats.org/officeDocument/2006/relationships/hyperlink" Target="https://www.travisperkinsplc.co.uk/sites/travis-perkins/files/investors/travisperkins-annual-report-19.pdf" TargetMode="External"/><Relationship Id="rId22" Type="http://schemas.openxmlformats.org/officeDocument/2006/relationships/hyperlink" Target="https://www.dixonscarphone.com/sites/dixons-carphone-v2/files/dixon-v2/document/dixons-carphone-annual-report-and-accounts-201920.pdf" TargetMode="External"/><Relationship Id="rId27" Type="http://schemas.openxmlformats.org/officeDocument/2006/relationships/hyperlink" Target="https://investors.grandvision.com/static-files/3978742b-531b-4aab-bea7-b0cd99bced8b" TargetMode="External"/><Relationship Id="rId43" Type="http://schemas.openxmlformats.org/officeDocument/2006/relationships/hyperlink" Target="https://www.inditex.com/documents/10279/645708/2019+Inditex+Annual+Report.pdf/25aa68e3-d7b2-bc1d-3dab-571c0b4a0151" TargetMode="External"/><Relationship Id="rId48" Type="http://schemas.openxmlformats.org/officeDocument/2006/relationships/hyperlink" Target="https://files.jdplc.com/pdf/reports/annual-report-and-accounts-2020.pdf" TargetMode="External"/><Relationship Id="rId64" Type="http://schemas.openxmlformats.org/officeDocument/2006/relationships/hyperlink" Target="https://corporate.marksandspencer.com/documents/msar2020/m-and-s_ar20_full_200528.pdf" TargetMode="External"/><Relationship Id="rId69" Type="http://schemas.openxmlformats.org/officeDocument/2006/relationships/hyperlink" Target="https://www.nextplc.co.uk/investors/ten-year-history" TargetMode="External"/><Relationship Id="rId80" Type="http://schemas.openxmlformats.org/officeDocument/2006/relationships/hyperlink" Target="https://investors.foodtravelexperts.com/~/media/Files/S/SSP-IR/reports-and-presentations/financial-reports/ssp-annual-report-2019-v1.pdf" TargetMode="External"/><Relationship Id="rId85" Type="http://schemas.openxmlformats.org/officeDocument/2006/relationships/hyperlink" Target="https://www.tescoplc.com/media/755761/tes006_ar2020_web_updated_200505.pdf" TargetMode="External"/><Relationship Id="rId12" Type="http://schemas.openxmlformats.org/officeDocument/2006/relationships/hyperlink" Target="https://www.cardfactoryinvestors.com/sites/cardfactory/files/pdf/CardFactory_AR20_WEB.pdf" TargetMode="External"/><Relationship Id="rId17" Type="http://schemas.openxmlformats.org/officeDocument/2006/relationships/hyperlink" Target="https://www.compass-group.com/en/sustainability/our-pillars/environmental-reporting.html" TargetMode="External"/><Relationship Id="rId33" Type="http://schemas.openxmlformats.org/officeDocument/2006/relationships/hyperlink" Target="https://www.howdenjoinerygroupplc.com/docs/librariesprovider25/archives/04-sustainability.pdf" TargetMode="External"/><Relationship Id="rId38" Type="http://schemas.openxmlformats.org/officeDocument/2006/relationships/hyperlink" Target="https://www.inditex.com/documents/10279/645708/2019+Inditex+Annual+Report.pdf/25aa68e3-d7b2-bc1d-3dab-571c0b4a0151" TargetMode="External"/><Relationship Id="rId59" Type="http://schemas.openxmlformats.org/officeDocument/2006/relationships/hyperlink" Target="http://www.luxottica.com/sites/luxottica.com/files/luxottica_group_relazione_finanziaria_annuale_2018_eng_20190410.pdf" TargetMode="External"/><Relationship Id="rId103" Type="http://schemas.openxmlformats.org/officeDocument/2006/relationships/hyperlink" Target="https://www.vpplc.com/~/media/Files/V/VP-Plc/reports-and-presentations/2020-reports/Vp%20Annual%20Report%202020.pdf" TargetMode="External"/><Relationship Id="rId108" Type="http://schemas.openxmlformats.org/officeDocument/2006/relationships/hyperlink" Target="https://www.yum.com/wps/wcm/connect/yumbrands/ac6d45b7-5ef1-4356-b986-8f94db104a82/2020-Climate-Change-090420V2.pdf?MOD=AJPERES&amp;CVID=nhLFcq3" TargetMode="External"/><Relationship Id="rId54" Type="http://schemas.openxmlformats.org/officeDocument/2006/relationships/hyperlink" Target="https://2019-annual-report.kuehne-nagel.com/fileadmin/user_upload/Dateien/documents/Sustainability_report_2019.pdf" TargetMode="External"/><Relationship Id="rId70" Type="http://schemas.openxmlformats.org/officeDocument/2006/relationships/hyperlink" Target="https://www.nobia.com/globalassets/documents/sustainability/2019/final_nobia-asr19_sbr.pdf" TargetMode="External"/><Relationship Id="rId75" Type="http://schemas.openxmlformats.org/officeDocument/2006/relationships/hyperlink" Target="https://www.rexel.com/content/uploads/sites/2/2020/01/RA2019_GB_Optimized.pdf" TargetMode="External"/><Relationship Id="rId91" Type="http://schemas.openxmlformats.org/officeDocument/2006/relationships/hyperlink" Target="https://www.trgplc.com/wp-content/uploads/2020/04/20174_TRG_AR-2019-Web.pdf" TargetMode="External"/><Relationship Id="rId96" Type="http://schemas.openxmlformats.org/officeDocument/2006/relationships/hyperlink" Target="https://www.travisperkinsplc.co.uk/sites/travis-perkins/files/investors/travisperkins-annual-report-19.pdf" TargetMode="External"/><Relationship Id="rId1" Type="http://schemas.openxmlformats.org/officeDocument/2006/relationships/hyperlink" Target="https://adnams.files.blucommerce.com/adnams/article/R&amp;A%20WEB%20VERSION%20FINAL.pdf" TargetMode="External"/><Relationship Id="rId6" Type="http://schemas.openxmlformats.org/officeDocument/2006/relationships/hyperlink" Target="https://avisbudgetgroup.com/wp-content/uploads/2019/11/2019-ABG-Corporate-Social-Responsibility-Report.pdf" TargetMode="External"/><Relationship Id="rId15" Type="http://schemas.openxmlformats.org/officeDocument/2006/relationships/hyperlink" Target="https://assets.ctfassets.net/5ywmq66472jr/6ssisDdstF4TSJ3Xg4yWJT/62e6cc0a6a6a0009abb29ba4df06d761/Co-op-Annual-Report-2019.pdf" TargetMode="External"/><Relationship Id="rId23" Type="http://schemas.openxmlformats.org/officeDocument/2006/relationships/hyperlink" Target="https://corporate.dunelm.com/media/2718/dunelm-ar2019.pdf" TargetMode="External"/><Relationship Id="rId28" Type="http://schemas.openxmlformats.org/officeDocument/2006/relationships/hyperlink" Target="https://hmgroup.com/content/dam/hmgroup/groupsite/documents/masterlanguage/CSR/reports/2019_Sustainability_report/H%26M%20Group%20Sustainability%20Performance%20Report%202019.pdf" TargetMode="External"/><Relationship Id="rId36" Type="http://schemas.openxmlformats.org/officeDocument/2006/relationships/hyperlink" Target="https://www.inditex.com/documents/10279/645708/2019+Inditex+Annual+Report.pdf/25aa68e3-d7b2-bc1d-3dab-571c0b4a0151" TargetMode="External"/><Relationship Id="rId49" Type="http://schemas.openxmlformats.org/officeDocument/2006/relationships/hyperlink" Target="https://www.johnlewispartnership.co.uk/content/dam/cws/pdfs/Juniper/ARA2020/JLP-2020-Annual-Report-and-Accounts.pdf" TargetMode="External"/><Relationship Id="rId57" Type="http://schemas.openxmlformats.org/officeDocument/2006/relationships/hyperlink" Target="https://www.lloydsbankinggroup.com/globalassets/documents/investors/2019/2019_lbg_annual_report_v3.pdf" TargetMode="External"/><Relationship Id="rId106" Type="http://schemas.openxmlformats.org/officeDocument/2006/relationships/hyperlink" Target="https://www.whitbread.co.uk/~/media/Files/W/Whitbread/report-and%20presentations/2020/whitbread-ar-19-20.pdf" TargetMode="External"/><Relationship Id="rId10" Type="http://schemas.openxmlformats.org/officeDocument/2006/relationships/hyperlink" Target="https://www.bgf.co.uk/wp-content/uploads/2020/07/BGF-Annual-Report-2019.pdf" TargetMode="External"/><Relationship Id="rId31" Type="http://schemas.openxmlformats.org/officeDocument/2006/relationships/hyperlink" Target="https://www.haysplc.com/~/media/Files/H/Hays/annual-reports/ar-2018/ar-2018.pdf" TargetMode="External"/><Relationship Id="rId44" Type="http://schemas.openxmlformats.org/officeDocument/2006/relationships/hyperlink" Target="https://www.about.sainsburys.co.uk/~/media/Files/S/Sainsburys/documents/reports-and-presentations/annual-reports/sainsburys-ar2020.pdf" TargetMode="External"/><Relationship Id="rId52" Type="http://schemas.openxmlformats.org/officeDocument/2006/relationships/hyperlink" Target="https://www.kingfisher.com/content/dam/kingfisher/Corporate/Documents/Investors/Annual-Reports/KF054-Book-LR-200625.pdf.downloadasset.pdf" TargetMode="External"/><Relationship Id="rId60" Type="http://schemas.openxmlformats.org/officeDocument/2006/relationships/hyperlink" Target="http://www.luxottica.com/sites/luxottica.com/files/luxottica_group_relazione_finanziaria_annuale_2018_eng_20190410.pdf" TargetMode="External"/><Relationship Id="rId65" Type="http://schemas.openxmlformats.org/officeDocument/2006/relationships/hyperlink" Target="https://corp.moss.co.uk/wp-content/uploads/2016/02/Moss-Bros-AR-2018-19-Final-compressed.pdf" TargetMode="External"/><Relationship Id="rId73" Type="http://schemas.openxmlformats.org/officeDocument/2006/relationships/hyperlink" Target="https://www.phoenixgroup.eu/fileadmin/media/responsibility/CSR_2019/E_PHOENIX_Sustainability_Report_31_07_2019.pdf" TargetMode="External"/><Relationship Id="rId78" Type="http://schemas.openxmlformats.org/officeDocument/2006/relationships/hyperlink" Target="https://www.speedyservices.com/uploads/file/f1cf96bf75374e66a3f7f234e3569e88/SpeedyAR2020_FULLREPORT-compressed_website_17Jul20.pdf" TargetMode="External"/><Relationship Id="rId81" Type="http://schemas.openxmlformats.org/officeDocument/2006/relationships/hyperlink" Target="https://www.stagecoachgroup.com/~/media/Files/S/Stagecoach-Group/Attachments/investors/agm/annual-report-2020.pdf" TargetMode="External"/><Relationship Id="rId86" Type="http://schemas.openxmlformats.org/officeDocument/2006/relationships/hyperlink" Target="https://www.tescoplc.com/media/755761/tes006_ar2020_web_updated_200505.pdf" TargetMode="External"/><Relationship Id="rId94" Type="http://schemas.openxmlformats.org/officeDocument/2006/relationships/hyperlink" Target="https://www.travisperkinsplc.co.uk/sites/travis-perkins/files/investors/travisperkins-annual-report-19.pdf" TargetMode="External"/><Relationship Id="rId99" Type="http://schemas.openxmlformats.org/officeDocument/2006/relationships/hyperlink" Target="https://d1io3yog0oux5.cloudfront.net/vfc/files/documents/Sustainability/Resources/VF+2018+Made+for+Change+report.pdf" TargetMode="External"/><Relationship Id="rId101" Type="http://schemas.openxmlformats.org/officeDocument/2006/relationships/hyperlink" Target="https://d1io3yog0oux5.cloudfront.net/vfc/files/documents/Sustainability/Resources/VF+2018+Made+for+Change+report.pdf" TargetMode="External"/><Relationship Id="rId4" Type="http://schemas.openxmlformats.org/officeDocument/2006/relationships/hyperlink" Target="https://www.arm.com/-/media/global/company/sustainability/arm-sustainability-data-report.pdf" TargetMode="External"/><Relationship Id="rId9" Type="http://schemas.openxmlformats.org/officeDocument/2006/relationships/hyperlink" Target="https://www.bgf.co.uk/wp-content/uploads/2020/07/BGF-Annual-Report-2019.pdf" TargetMode="External"/><Relationship Id="rId13" Type="http://schemas.openxmlformats.org/officeDocument/2006/relationships/hyperlink" Target="https://www.ckh.com.hk/upload/assets/downloads/en/CKHH_SR2019_e_full.pdf" TargetMode="External"/><Relationship Id="rId18" Type="http://schemas.openxmlformats.org/officeDocument/2006/relationships/hyperlink" Target="https://www.countrywide.co.uk/countrywide/corporate/investor-relations/reports-presentations/2019/countrywide-annual-report-2019.pdf/" TargetMode="External"/><Relationship Id="rId39" Type="http://schemas.openxmlformats.org/officeDocument/2006/relationships/hyperlink" Target="https://www.inditex.com/documents/10279/645708/2019+Inditex+Annual+Report.pdf/25aa68e3-d7b2-bc1d-3dab-571c0b4a0151" TargetMode="External"/><Relationship Id="rId109" Type="http://schemas.openxmlformats.org/officeDocument/2006/relationships/hyperlink" Target="https://www.yum.com/wps/wcm/connect/yumbrands/ac6d45b7-5ef1-4356-b986-8f94db104a82/2020-Climate-Change-090420V2.pdf?MOD=AJPERES&amp;CVID=nhLFcq3" TargetMode="External"/><Relationship Id="rId34" Type="http://schemas.openxmlformats.org/officeDocument/2006/relationships/hyperlink" Target="https://group.hugoboss.com/fileadmin/media/pdf/sustainability/sustainability_reports_EN/Sustainability_Report_2019.pdf" TargetMode="External"/><Relationship Id="rId50" Type="http://schemas.openxmlformats.org/officeDocument/2006/relationships/hyperlink" Target="https://www.johnlewispartnership.co.uk/content/dam/cws/pdfs/Juniper/ARA2020/JLP-2020-Annual-Report-and-Accounts.pdf" TargetMode="External"/><Relationship Id="rId55" Type="http://schemas.openxmlformats.org/officeDocument/2006/relationships/hyperlink" Target="http://levistrauss.com/wp-content/uploads/2015/03/2017-Carbon-Disclosure-Project-2016-Results.pdf" TargetMode="External"/><Relationship Id="rId76" Type="http://schemas.openxmlformats.org/officeDocument/2006/relationships/hyperlink" Target="https://www.saint-gobain.com/sites/sgcom.master/files/saint-gobain2019_urd_en_pdf.pdf" TargetMode="External"/><Relationship Id="rId97" Type="http://schemas.openxmlformats.org/officeDocument/2006/relationships/hyperlink" Target="https://www.tuigroup.com/damfiles/default/tuigroup-15/en/investors/6_Reports-and-presentations/Reports/2019/TUI_AR_2019_EN.pdf-196ebc3fcc7cbb4d4fa946d5295001b2.pdf" TargetMode="External"/><Relationship Id="rId104" Type="http://schemas.openxmlformats.org/officeDocument/2006/relationships/hyperlink" Target="https://www.walgreensbootsalliance.com/sites/www/files/asset/Walgreens-Boots-Alliance-CSR-Performance-Data-Fiscal-2019.pdf" TargetMode="External"/><Relationship Id="rId7" Type="http://schemas.openxmlformats.org/officeDocument/2006/relationships/hyperlink" Target="https://staticcontents.investis.com/html/b/bandmretail/annual-report-and-accounts-2019/index.html" TargetMode="External"/><Relationship Id="rId71" Type="http://schemas.openxmlformats.org/officeDocument/2006/relationships/hyperlink" Target="https://www.pandoragroup.com/staticcontent?url=http://pandoragroup.gcs-web.com/static-files/84d758a8-9d17-4e4b-bfa6-59e4dd29ec51&amp;format=pdf&amp;title=Annual%20Report%202019" TargetMode="External"/><Relationship Id="rId92" Type="http://schemas.openxmlformats.org/officeDocument/2006/relationships/hyperlink" Target="https://www.trgplc.com/wp-content/uploads/2020/04/20174_TRG_AR-2019-Web.pdf" TargetMode="External"/><Relationship Id="rId2" Type="http://schemas.openxmlformats.org/officeDocument/2006/relationships/hyperlink" Target="https://www.apple.com/environment/pdf/Apple_Environmental_Progress_Report_2020.pdf" TargetMode="External"/><Relationship Id="rId29" Type="http://schemas.openxmlformats.org/officeDocument/2006/relationships/hyperlink" Target="https://www.halfordscompany.com/media/2727/halfords-annual-report-2020-webready.pdf" TargetMode="External"/><Relationship Id="rId24" Type="http://schemas.openxmlformats.org/officeDocument/2006/relationships/hyperlink" Target="https://www.fergusonplc.com/content/dam/ferguson/corporate/investors_and_media/anual-report/ferguson_plc_annual_report_2019.pdf.downloadasset.pdf" TargetMode="External"/><Relationship Id="rId40" Type="http://schemas.openxmlformats.org/officeDocument/2006/relationships/hyperlink" Target="https://www.inditex.com/documents/10279/645708/2019+Inditex+Annual+Report.pdf/25aa68e3-d7b2-bc1d-3dab-571c0b4a0151" TargetMode="External"/><Relationship Id="rId45" Type="http://schemas.openxmlformats.org/officeDocument/2006/relationships/hyperlink" Target="https://www.about.sainsburys.co.uk/~/media/Files/S/Sainsburys/documents/reports-and-presentations/annual-reports/sainsburys-ar2020.pdf" TargetMode="External"/><Relationship Id="rId66" Type="http://schemas.openxmlformats.org/officeDocument/2006/relationships/hyperlink" Target="https://www.nakedwinesplc.co.uk/wp-content/uploads/Naked_Wines_AR20_WEB-1.pdf" TargetMode="External"/><Relationship Id="rId87" Type="http://schemas.openxmlformats.org/officeDocument/2006/relationships/hyperlink" Target="https://www.tescoplc.com/media/755761/tes006_ar2020_web_updated_200505.pdf" TargetMode="External"/><Relationship Id="rId110" Type="http://schemas.openxmlformats.org/officeDocument/2006/relationships/hyperlink" Target="https://www.flutter.com/sites/paddy-power-betfair/files/Annual%20reports/2019-annual-report-28-02-20.pdf" TargetMode="External"/><Relationship Id="rId61" Type="http://schemas.openxmlformats.org/officeDocument/2006/relationships/hyperlink" Target="https://www.mccollsplc.co.uk/media/1651/mccolls_ar19_full_singlepages.pdf" TargetMode="External"/><Relationship Id="rId82" Type="http://schemas.openxmlformats.org/officeDocument/2006/relationships/hyperlink" Target="https://stories.starbucks.com/uploads/2020/01/Starbucks-Environmental-Baseline-Report.pdf" TargetMode="External"/><Relationship Id="rId19" Type="http://schemas.openxmlformats.org/officeDocument/2006/relationships/hyperlink" Target="http://sustainability.decathlon.com/?ymm-file=12346" TargetMode="External"/><Relationship Id="rId14" Type="http://schemas.openxmlformats.org/officeDocument/2006/relationships/hyperlink" Target="https://www.ckh.com.hk/upload/assets/downloads/en/CKHH_SR2019_e_full.pdf" TargetMode="External"/><Relationship Id="rId30" Type="http://schemas.openxmlformats.org/officeDocument/2006/relationships/hyperlink" Target="https://www.halfordscompany.com/media/2727/halfords-annual-report-2020-webready.pdf" TargetMode="External"/><Relationship Id="rId35" Type="http://schemas.openxmlformats.org/officeDocument/2006/relationships/hyperlink" Target="http://sustainability.iceland.co.uk/wp-content/uploads/2020/07/Carbon-Our-Story-So-Far-2020.pdf" TargetMode="External"/><Relationship Id="rId56" Type="http://schemas.openxmlformats.org/officeDocument/2006/relationships/hyperlink" Target="https://corporate.lidl.co.uk/content/download/21049/file/Lidl%20GB_The%20Good%20Food%20Report_17_18.pdf" TargetMode="External"/><Relationship Id="rId77" Type="http://schemas.openxmlformats.org/officeDocument/2006/relationships/hyperlink" Target="https://ir.savills.com/~/media/Files/S/Savills-IR-V3/result-centre/2019/savills-plc-ar19.pdf" TargetMode="External"/><Relationship Id="rId100" Type="http://schemas.openxmlformats.org/officeDocument/2006/relationships/hyperlink" Target="https://d1io3yog0oux5.cloudfront.net/vfc/files/documents/Sustainability/Resources/VF+2018+Made+for+Change+report.pdf" TargetMode="External"/><Relationship Id="rId105" Type="http://schemas.openxmlformats.org/officeDocument/2006/relationships/hyperlink" Target="https://www.whsmithplc.co.uk/sites/whsmith-corp/files/Press%20Releases%20and%20Reports/WH%20Smith%20Annual%20Report%202019.pdf" TargetMode="External"/><Relationship Id="rId8" Type="http://schemas.openxmlformats.org/officeDocument/2006/relationships/hyperlink" Target="https://home.barclays/content/dam/home-barclays/documents/citizenship/ESG/Barclays-PLC-ESG-Report-2019.pdf" TargetMode="External"/><Relationship Id="rId51" Type="http://schemas.openxmlformats.org/officeDocument/2006/relationships/hyperlink" Target="https://www.joulesgroup.com/media/1884/270820-annual-report.pdf" TargetMode="External"/><Relationship Id="rId72" Type="http://schemas.openxmlformats.org/officeDocument/2006/relationships/hyperlink" Target="https://investors.petsathome.com/media/5evlyuuw/pets-at-home-group-plc-fy20-annual-report.pdf" TargetMode="External"/><Relationship Id="rId93" Type="http://schemas.openxmlformats.org/officeDocument/2006/relationships/hyperlink" Target="https://www.travisperkinsplc.co.uk/sites/travis-perkins/files/investors/travisperkins-annual-report-19.pdf" TargetMode="External"/><Relationship Id="rId98" Type="http://schemas.openxmlformats.org/officeDocument/2006/relationships/hyperlink" Target="https://www.veolia.com/sites/g/files/dvc2491/files/document/2020/03/Finance_VEOLIA_ENVIRONNEMENT-URD_2019_VANGLAISE_VDEF.pdf" TargetMode="External"/><Relationship Id="rId3" Type="http://schemas.openxmlformats.org/officeDocument/2006/relationships/hyperlink" Target="https://www.arcadiagroup.co.uk/fashion-footprint/planet/energy-efficiency-carbon-emissions" TargetMode="External"/><Relationship Id="rId25" Type="http://schemas.openxmlformats.org/officeDocument/2006/relationships/hyperlink" Target="https://www.sportsdirectplc.com/~/media/Files/S/Sports-Direct/annual-report/Annual%20Report%20%20Final%20-%2011092020.pdf" TargetMode="External"/><Relationship Id="rId46" Type="http://schemas.openxmlformats.org/officeDocument/2006/relationships/hyperlink" Target="https://www.about.sainsburys.co.uk/~/media/Files/S/Sainsburys/documents/reports-and-presentations/annual-reports/sainsburys-ar2020.pdf" TargetMode="External"/><Relationship Id="rId67" Type="http://schemas.openxmlformats.org/officeDocument/2006/relationships/hyperlink" Target="https://www.newlookgroup.com/sustainability/climate-change" TargetMode="External"/><Relationship Id="rId20" Type="http://schemas.openxmlformats.org/officeDocument/2006/relationships/hyperlink" Target="https://www.dfscorporate.co.uk/media/44848/DFS_AR19.pdf" TargetMode="External"/><Relationship Id="rId41" Type="http://schemas.openxmlformats.org/officeDocument/2006/relationships/hyperlink" Target="https://www.inditex.com/documents/10279/645708/2019+Inditex+Annual+Report.pdf/25aa68e3-d7b2-bc1d-3dab-571c0b4a0151" TargetMode="External"/><Relationship Id="rId62" Type="http://schemas.openxmlformats.org/officeDocument/2006/relationships/hyperlink" Target="https://www.mccollsplc.co.uk/media/1651/mccolls_ar19_full_singlepages.pdf" TargetMode="External"/><Relationship Id="rId83" Type="http://schemas.openxmlformats.org/officeDocument/2006/relationships/hyperlink" Target="https://www.swarovskigroup.com/S/aboutus/Swarovski_2019_GRI_Index.pdf" TargetMode="External"/><Relationship Id="rId88" Type="http://schemas.openxmlformats.org/officeDocument/2006/relationships/hyperlink" Target="https://www.tescoplc.com/media/755761/tes006_ar2020_web_updated_200505.pdf" TargetMode="External"/><Relationship Id="rId111" Type="http://schemas.openxmlformats.org/officeDocument/2006/relationships/hyperlink" Target="https://www.theworksplc.co.uk/system/files/annual-report-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9"/>
  <sheetViews>
    <sheetView tabSelected="1" workbookViewId="0">
      <pane ySplit="2" topLeftCell="A3" activePane="bottomLeft" state="frozen"/>
      <selection pane="bottomLeft" activeCell="H2" sqref="H2"/>
    </sheetView>
  </sheetViews>
  <sheetFormatPr baseColWidth="10" defaultColWidth="14.5" defaultRowHeight="15.75" customHeight="1" x14ac:dyDescent="0.15"/>
  <cols>
    <col min="1" max="1" width="18.5" customWidth="1"/>
    <col min="2" max="2" width="25.1640625" customWidth="1"/>
    <col min="3" max="3" width="22.6640625" customWidth="1"/>
    <col min="4" max="4" width="8" customWidth="1"/>
    <col min="5" max="5" width="20" customWidth="1"/>
    <col min="6" max="6" width="19.5" customWidth="1"/>
    <col min="7" max="8" width="24.6640625" customWidth="1"/>
    <col min="9" max="9" width="22.83203125" customWidth="1"/>
    <col min="10" max="11" width="24.5" customWidth="1"/>
    <col min="12" max="12" width="22.5" customWidth="1"/>
  </cols>
  <sheetData>
    <row r="1" spans="1:16" ht="15" x14ac:dyDescent="0.2">
      <c r="A1" s="4" t="s">
        <v>164</v>
      </c>
      <c r="B1" s="5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6" t="s">
        <v>170</v>
      </c>
      <c r="H1" s="6" t="s">
        <v>296</v>
      </c>
      <c r="I1" s="6" t="s">
        <v>171</v>
      </c>
      <c r="J1" s="6" t="s">
        <v>172</v>
      </c>
      <c r="K1" s="6" t="s">
        <v>173</v>
      </c>
      <c r="L1" s="6" t="s">
        <v>174</v>
      </c>
      <c r="M1" s="6" t="s">
        <v>175</v>
      </c>
      <c r="N1" s="4" t="s">
        <v>176</v>
      </c>
      <c r="O1" s="29" t="s">
        <v>295</v>
      </c>
      <c r="P1" s="7"/>
    </row>
    <row r="2" spans="1:16" ht="1" customHeight="1" x14ac:dyDescent="0.2">
      <c r="A2" s="8" t="s">
        <v>148</v>
      </c>
      <c r="B2" s="9" t="s">
        <v>177</v>
      </c>
      <c r="C2" s="10" t="s">
        <v>149</v>
      </c>
      <c r="D2" s="19">
        <v>22</v>
      </c>
      <c r="E2" s="19">
        <v>2019</v>
      </c>
      <c r="F2" s="19">
        <v>2019</v>
      </c>
      <c r="G2" s="19"/>
      <c r="H2" s="19">
        <v>3277</v>
      </c>
      <c r="I2" s="7"/>
      <c r="J2" s="19"/>
      <c r="K2" s="19">
        <v>4047</v>
      </c>
      <c r="L2" s="19">
        <v>0</v>
      </c>
      <c r="M2" s="7"/>
      <c r="N2" s="19"/>
      <c r="O2" s="7"/>
      <c r="P2" s="7"/>
    </row>
    <row r="3" spans="1:16" ht="15" x14ac:dyDescent="0.2">
      <c r="A3" s="8" t="s">
        <v>126</v>
      </c>
      <c r="B3" s="9" t="s">
        <v>178</v>
      </c>
      <c r="C3" s="12" t="s">
        <v>127</v>
      </c>
      <c r="D3" s="11">
        <v>63</v>
      </c>
      <c r="E3" s="11">
        <v>2019</v>
      </c>
      <c r="F3" s="11">
        <v>2019</v>
      </c>
      <c r="G3" s="7"/>
      <c r="H3" s="11">
        <v>50549</v>
      </c>
      <c r="I3" s="7"/>
      <c r="J3" s="7"/>
      <c r="K3" s="11">
        <v>862127</v>
      </c>
      <c r="L3" s="11">
        <v>0</v>
      </c>
      <c r="M3" s="13">
        <f>325502+194657</f>
        <v>520159</v>
      </c>
      <c r="N3" s="7"/>
      <c r="O3" s="19" t="s">
        <v>179</v>
      </c>
      <c r="P3" s="7"/>
    </row>
    <row r="4" spans="1:16" ht="15" x14ac:dyDescent="0.2">
      <c r="A4" s="8" t="s">
        <v>88</v>
      </c>
      <c r="B4" s="9" t="s">
        <v>180</v>
      </c>
      <c r="C4" s="12" t="s">
        <v>89</v>
      </c>
      <c r="D4" s="11">
        <v>1</v>
      </c>
      <c r="E4" s="11">
        <v>2017</v>
      </c>
      <c r="F4" s="11">
        <v>2018</v>
      </c>
      <c r="G4" s="7"/>
      <c r="H4" s="11">
        <v>6761</v>
      </c>
      <c r="I4" s="7"/>
      <c r="J4" s="7"/>
      <c r="K4" s="11">
        <v>31731</v>
      </c>
      <c r="L4" s="7"/>
      <c r="M4" s="19">
        <v>5369</v>
      </c>
      <c r="N4" s="7"/>
      <c r="O4" s="7"/>
      <c r="P4" s="7"/>
    </row>
    <row r="5" spans="1:16" ht="15" x14ac:dyDescent="0.2">
      <c r="A5" s="8" t="s">
        <v>134</v>
      </c>
      <c r="B5" s="9" t="s">
        <v>181</v>
      </c>
      <c r="C5" s="10" t="s">
        <v>182</v>
      </c>
      <c r="D5" s="11">
        <v>15</v>
      </c>
      <c r="E5" s="11">
        <v>2018</v>
      </c>
      <c r="F5" s="11">
        <v>2019</v>
      </c>
      <c r="G5" s="7"/>
      <c r="H5" s="11">
        <v>455</v>
      </c>
      <c r="I5" s="7"/>
      <c r="J5" s="7"/>
      <c r="K5" s="11">
        <v>13642</v>
      </c>
      <c r="L5" s="7"/>
      <c r="M5" s="11">
        <v>21568</v>
      </c>
      <c r="N5" s="7"/>
      <c r="O5" s="7"/>
      <c r="P5" s="7"/>
    </row>
    <row r="6" spans="1:16" ht="15" x14ac:dyDescent="0.2">
      <c r="A6" s="8" t="s">
        <v>153</v>
      </c>
      <c r="B6" s="9" t="s">
        <v>183</v>
      </c>
      <c r="C6" s="12" t="s">
        <v>154</v>
      </c>
      <c r="D6" s="11">
        <v>266</v>
      </c>
      <c r="E6" s="11">
        <v>2019</v>
      </c>
      <c r="F6" s="11">
        <v>2019</v>
      </c>
      <c r="G6" s="14"/>
      <c r="H6" s="14">
        <v>285798</v>
      </c>
      <c r="I6" s="7"/>
      <c r="J6" s="14"/>
      <c r="K6" s="14">
        <v>213718</v>
      </c>
      <c r="L6" s="14">
        <v>133971</v>
      </c>
      <c r="M6" s="14">
        <v>7234606</v>
      </c>
      <c r="N6" s="19"/>
      <c r="O6" s="7"/>
      <c r="P6" s="7"/>
    </row>
    <row r="7" spans="1:16" ht="15" x14ac:dyDescent="0.2">
      <c r="A7" s="8" t="s">
        <v>90</v>
      </c>
      <c r="B7" s="9" t="s">
        <v>184</v>
      </c>
      <c r="C7" s="10" t="s">
        <v>91</v>
      </c>
      <c r="D7" s="11">
        <v>23</v>
      </c>
      <c r="E7" s="11">
        <v>2018</v>
      </c>
      <c r="F7" s="11">
        <v>2019</v>
      </c>
      <c r="G7" s="7"/>
      <c r="H7" s="19">
        <v>6827371</v>
      </c>
      <c r="I7" s="7"/>
      <c r="J7" s="7"/>
      <c r="K7" s="19">
        <v>45043</v>
      </c>
      <c r="L7" s="7"/>
      <c r="M7" s="7"/>
      <c r="N7" s="7"/>
      <c r="O7" s="7"/>
      <c r="P7" s="7"/>
    </row>
    <row r="8" spans="1:16" ht="15" x14ac:dyDescent="0.2">
      <c r="A8" s="8" t="s">
        <v>151</v>
      </c>
      <c r="B8" s="9" t="s">
        <v>185</v>
      </c>
      <c r="C8" s="10" t="s">
        <v>152</v>
      </c>
      <c r="D8" s="11">
        <v>37</v>
      </c>
      <c r="E8" s="11">
        <v>2018</v>
      </c>
      <c r="F8" s="11">
        <v>2019</v>
      </c>
      <c r="G8" s="19"/>
      <c r="H8" s="11">
        <v>30913</v>
      </c>
      <c r="I8" s="7"/>
      <c r="J8" s="19"/>
      <c r="K8" s="11">
        <v>62275</v>
      </c>
      <c r="L8" s="7"/>
      <c r="M8" s="7"/>
      <c r="N8" s="19"/>
      <c r="O8" s="7"/>
      <c r="P8" s="7"/>
    </row>
    <row r="9" spans="1:16" ht="15" x14ac:dyDescent="0.2">
      <c r="A9" s="8" t="s">
        <v>10</v>
      </c>
      <c r="B9" s="9" t="s">
        <v>186</v>
      </c>
      <c r="C9" s="10" t="s">
        <v>11</v>
      </c>
      <c r="D9" s="11">
        <v>38</v>
      </c>
      <c r="E9" s="11">
        <v>2018</v>
      </c>
      <c r="F9" s="11">
        <v>2019</v>
      </c>
      <c r="G9" s="15"/>
      <c r="H9" s="15">
        <v>24276</v>
      </c>
      <c r="I9" s="15"/>
      <c r="J9" s="15"/>
      <c r="K9" s="15">
        <v>185743</v>
      </c>
      <c r="L9" s="15">
        <v>110071</v>
      </c>
      <c r="M9" s="15">
        <v>68137</v>
      </c>
      <c r="N9" s="7"/>
      <c r="O9" s="7"/>
      <c r="P9" s="7"/>
    </row>
    <row r="10" spans="1:16" ht="15" x14ac:dyDescent="0.2">
      <c r="A10" s="8" t="s">
        <v>115</v>
      </c>
      <c r="B10" s="9" t="s">
        <v>187</v>
      </c>
      <c r="C10" s="10" t="s">
        <v>188</v>
      </c>
      <c r="D10" s="11">
        <v>29</v>
      </c>
      <c r="E10" s="11">
        <v>2019</v>
      </c>
      <c r="F10" s="11">
        <v>2019</v>
      </c>
      <c r="G10" s="19">
        <v>200.83</v>
      </c>
      <c r="H10" s="7"/>
      <c r="I10" s="7"/>
      <c r="J10" s="7"/>
      <c r="K10" s="7"/>
      <c r="L10" s="7"/>
      <c r="M10" s="19">
        <v>166.30600000000001</v>
      </c>
      <c r="N10" s="7"/>
      <c r="O10" s="7"/>
      <c r="P10" s="7"/>
    </row>
    <row r="11" spans="1:16" ht="15" x14ac:dyDescent="0.2">
      <c r="A11" s="8" t="s">
        <v>159</v>
      </c>
      <c r="B11" s="9" t="s">
        <v>187</v>
      </c>
      <c r="C11" s="10" t="s">
        <v>188</v>
      </c>
      <c r="D11" s="11">
        <v>29</v>
      </c>
      <c r="E11" s="11">
        <v>2019</v>
      </c>
      <c r="F11" s="11">
        <v>2019</v>
      </c>
      <c r="G11" s="11">
        <v>200.83</v>
      </c>
      <c r="H11" s="7"/>
      <c r="I11" s="7"/>
      <c r="J11" s="7"/>
      <c r="K11" s="7"/>
      <c r="L11" s="7"/>
      <c r="M11" s="11">
        <v>166.30600000000001</v>
      </c>
      <c r="N11" s="7"/>
      <c r="O11" s="7"/>
      <c r="P11" s="7"/>
    </row>
    <row r="12" spans="1:16" ht="15" x14ac:dyDescent="0.2">
      <c r="A12" s="8" t="s">
        <v>131</v>
      </c>
      <c r="B12" s="9" t="s">
        <v>189</v>
      </c>
      <c r="C12" s="10" t="s">
        <v>132</v>
      </c>
      <c r="D12" s="11">
        <v>27</v>
      </c>
      <c r="E12" s="11">
        <v>2019</v>
      </c>
      <c r="F12" s="11">
        <v>2020</v>
      </c>
      <c r="G12" s="11">
        <v>2571</v>
      </c>
      <c r="H12" s="7"/>
      <c r="I12" s="7"/>
      <c r="J12" s="19">
        <v>1274</v>
      </c>
      <c r="K12" s="7"/>
      <c r="L12" s="7"/>
      <c r="M12" s="11">
        <v>315</v>
      </c>
      <c r="N12" s="19">
        <v>432785</v>
      </c>
      <c r="O12" s="7"/>
      <c r="P12" s="7"/>
    </row>
    <row r="13" spans="1:16" ht="15" x14ac:dyDescent="0.2">
      <c r="A13" s="8" t="s">
        <v>30</v>
      </c>
      <c r="B13" s="9" t="s">
        <v>190</v>
      </c>
      <c r="C13" s="10" t="s">
        <v>31</v>
      </c>
      <c r="D13" s="11">
        <v>43</v>
      </c>
      <c r="E13" s="11">
        <v>2019</v>
      </c>
      <c r="F13" s="11">
        <v>2020</v>
      </c>
      <c r="G13" s="7"/>
      <c r="H13" s="13">
        <f>41.2 + 995.9+152.8</f>
        <v>1189.8999999999999</v>
      </c>
      <c r="I13" s="7"/>
      <c r="J13" s="7"/>
      <c r="K13" s="16">
        <v>8311.6</v>
      </c>
      <c r="L13" s="7"/>
      <c r="M13" s="7"/>
      <c r="N13" s="7"/>
      <c r="O13" s="7"/>
      <c r="P13" s="7"/>
    </row>
    <row r="14" spans="1:16" ht="15" x14ac:dyDescent="0.2">
      <c r="A14" s="8" t="s">
        <v>7</v>
      </c>
      <c r="B14" s="9" t="s">
        <v>191</v>
      </c>
      <c r="C14" s="10" t="s">
        <v>192</v>
      </c>
      <c r="D14" s="11">
        <v>42</v>
      </c>
      <c r="E14" s="11">
        <v>2019</v>
      </c>
      <c r="F14" s="11">
        <v>2019</v>
      </c>
      <c r="G14" s="7"/>
      <c r="H14" s="19">
        <v>190448</v>
      </c>
      <c r="I14" s="7"/>
      <c r="J14" s="7"/>
      <c r="K14" s="19">
        <v>471537</v>
      </c>
      <c r="L14" s="7"/>
      <c r="M14" s="7"/>
      <c r="N14" s="7"/>
      <c r="O14" s="19" t="s">
        <v>193</v>
      </c>
      <c r="P14" s="7"/>
    </row>
    <row r="15" spans="1:16" ht="15" x14ac:dyDescent="0.2">
      <c r="A15" s="8" t="s">
        <v>100</v>
      </c>
      <c r="B15" s="9" t="s">
        <v>191</v>
      </c>
      <c r="C15" s="10" t="s">
        <v>192</v>
      </c>
      <c r="D15" s="11">
        <v>42</v>
      </c>
      <c r="E15" s="11">
        <v>2019</v>
      </c>
      <c r="F15" s="11">
        <v>2019</v>
      </c>
      <c r="G15" s="7"/>
      <c r="H15" s="11">
        <v>190448</v>
      </c>
      <c r="I15" s="7"/>
      <c r="J15" s="7"/>
      <c r="K15" s="11">
        <v>471537</v>
      </c>
      <c r="L15" s="7"/>
      <c r="M15" s="7"/>
      <c r="N15" s="7"/>
      <c r="O15" s="11" t="s">
        <v>193</v>
      </c>
      <c r="P15" s="7"/>
    </row>
    <row r="16" spans="1:16" ht="15" x14ac:dyDescent="0.2">
      <c r="A16" s="8" t="s">
        <v>5</v>
      </c>
      <c r="B16" s="9" t="s">
        <v>194</v>
      </c>
      <c r="C16" s="12" t="s">
        <v>6</v>
      </c>
      <c r="D16" s="11">
        <v>126</v>
      </c>
      <c r="E16" s="11">
        <v>2019</v>
      </c>
      <c r="F16" s="11">
        <v>2019</v>
      </c>
      <c r="G16" s="14"/>
      <c r="H16" s="17">
        <f>95405+109736+26790</f>
        <v>231931</v>
      </c>
      <c r="I16" s="7"/>
      <c r="J16" s="14"/>
      <c r="K16" s="11">
        <v>164911</v>
      </c>
      <c r="L16" s="19">
        <v>0</v>
      </c>
      <c r="M16" s="7"/>
      <c r="N16" s="19"/>
      <c r="O16" s="7"/>
      <c r="P16" s="19" t="s">
        <v>195</v>
      </c>
    </row>
    <row r="17" spans="1:16" ht="15" x14ac:dyDescent="0.2">
      <c r="A17" s="8" t="s">
        <v>46</v>
      </c>
      <c r="B17" s="9" t="s">
        <v>194</v>
      </c>
      <c r="C17" s="12" t="s">
        <v>6</v>
      </c>
      <c r="D17" s="11">
        <v>126</v>
      </c>
      <c r="E17" s="11">
        <v>2019</v>
      </c>
      <c r="F17" s="11">
        <v>2019</v>
      </c>
      <c r="G17" s="14"/>
      <c r="H17" s="17">
        <f>95405+109736+26790</f>
        <v>231931</v>
      </c>
      <c r="I17" s="7"/>
      <c r="J17" s="14"/>
      <c r="K17" s="11">
        <v>164911</v>
      </c>
      <c r="L17" s="11">
        <v>0</v>
      </c>
      <c r="M17" s="7"/>
      <c r="N17" s="11"/>
      <c r="O17" s="7"/>
      <c r="P17" s="11" t="s">
        <v>195</v>
      </c>
    </row>
    <row r="18" spans="1:16" ht="15" x14ac:dyDescent="0.2">
      <c r="A18" s="8" t="s">
        <v>143</v>
      </c>
      <c r="B18" s="9" t="s">
        <v>196</v>
      </c>
      <c r="C18" s="12" t="s">
        <v>144</v>
      </c>
      <c r="D18" s="11">
        <v>1</v>
      </c>
      <c r="E18" s="11">
        <v>2018</v>
      </c>
      <c r="F18" s="11">
        <v>2019</v>
      </c>
      <c r="G18" s="7"/>
      <c r="H18" s="19">
        <v>174627</v>
      </c>
      <c r="I18" s="7"/>
      <c r="J18" s="7"/>
      <c r="K18" s="11">
        <v>45875</v>
      </c>
      <c r="L18" s="7"/>
      <c r="M18" s="7"/>
      <c r="N18" s="7"/>
      <c r="O18" s="7"/>
      <c r="P18" s="7"/>
    </row>
    <row r="19" spans="1:16" ht="15" x14ac:dyDescent="0.2">
      <c r="A19" s="8" t="s">
        <v>113</v>
      </c>
      <c r="B19" s="9" t="s">
        <v>197</v>
      </c>
      <c r="C19" s="12" t="s">
        <v>114</v>
      </c>
      <c r="D19" s="11">
        <v>99</v>
      </c>
      <c r="E19" s="11">
        <v>2019</v>
      </c>
      <c r="F19" s="11">
        <v>2019</v>
      </c>
      <c r="G19" s="7"/>
      <c r="H19" s="11">
        <v>3298</v>
      </c>
      <c r="I19" s="7"/>
      <c r="J19" s="7"/>
      <c r="K19" s="11">
        <v>5734</v>
      </c>
      <c r="L19" s="7"/>
      <c r="M19" s="7"/>
      <c r="N19" s="7"/>
      <c r="O19" s="7"/>
      <c r="P19" s="7"/>
    </row>
    <row r="20" spans="1:16" ht="15" x14ac:dyDescent="0.2">
      <c r="A20" s="8" t="s">
        <v>101</v>
      </c>
      <c r="B20" s="9" t="s">
        <v>101</v>
      </c>
      <c r="C20" s="10" t="s">
        <v>102</v>
      </c>
      <c r="D20" s="11">
        <v>104</v>
      </c>
      <c r="E20" s="11">
        <v>2019</v>
      </c>
      <c r="F20" s="11">
        <v>2019</v>
      </c>
      <c r="G20" s="7"/>
      <c r="H20" s="11">
        <v>26894</v>
      </c>
      <c r="I20" s="7"/>
      <c r="J20" s="7"/>
      <c r="K20" s="11">
        <v>216689</v>
      </c>
      <c r="L20" s="19">
        <v>141026</v>
      </c>
      <c r="M20" s="19">
        <v>11058280</v>
      </c>
      <c r="N20" s="7"/>
      <c r="O20" s="7"/>
      <c r="P20" s="7"/>
    </row>
    <row r="21" spans="1:16" ht="15" x14ac:dyDescent="0.2">
      <c r="A21" s="8" t="s">
        <v>84</v>
      </c>
      <c r="B21" s="9" t="s">
        <v>198</v>
      </c>
      <c r="C21" s="12" t="s">
        <v>85</v>
      </c>
      <c r="D21" s="11">
        <v>44</v>
      </c>
      <c r="E21" s="11">
        <v>2019</v>
      </c>
      <c r="F21" s="11">
        <v>2019</v>
      </c>
      <c r="G21" s="7"/>
      <c r="H21" s="11">
        <v>13046</v>
      </c>
      <c r="I21" s="7"/>
      <c r="J21" s="7"/>
      <c r="K21" s="11">
        <v>15018</v>
      </c>
      <c r="L21" s="7"/>
      <c r="M21" s="7"/>
      <c r="N21" s="7"/>
      <c r="O21" s="7"/>
      <c r="P21" s="7"/>
    </row>
    <row r="22" spans="1:16" ht="15" x14ac:dyDescent="0.2">
      <c r="A22" s="8" t="s">
        <v>32</v>
      </c>
      <c r="B22" s="18" t="s">
        <v>199</v>
      </c>
      <c r="C22" s="12" t="s">
        <v>57</v>
      </c>
      <c r="D22" s="11">
        <v>45</v>
      </c>
      <c r="E22" s="11">
        <v>2019</v>
      </c>
      <c r="F22" s="11">
        <v>2020</v>
      </c>
      <c r="G22" s="7"/>
      <c r="H22" s="13">
        <f>21334+874</f>
        <v>22208</v>
      </c>
      <c r="I22" s="7"/>
      <c r="J22" s="7"/>
      <c r="K22" s="11">
        <v>51120</v>
      </c>
      <c r="L22" s="19">
        <v>18228</v>
      </c>
      <c r="M22" s="7"/>
      <c r="N22" s="19">
        <v>1849979.8148719999</v>
      </c>
      <c r="O22" s="19" t="s">
        <v>200</v>
      </c>
      <c r="P22" s="7"/>
    </row>
    <row r="23" spans="1:16" ht="15" x14ac:dyDescent="0.2">
      <c r="A23" s="8" t="s">
        <v>56</v>
      </c>
      <c r="B23" s="18" t="s">
        <v>199</v>
      </c>
      <c r="C23" s="12" t="s">
        <v>57</v>
      </c>
      <c r="D23" s="11">
        <v>45</v>
      </c>
      <c r="E23" s="11">
        <v>2019</v>
      </c>
      <c r="F23" s="11">
        <v>2020</v>
      </c>
      <c r="G23" s="7"/>
      <c r="H23" s="13">
        <f>21334+874</f>
        <v>22208</v>
      </c>
      <c r="I23" s="7"/>
      <c r="J23" s="7"/>
      <c r="K23" s="11">
        <v>51120</v>
      </c>
      <c r="L23" s="11">
        <v>18228</v>
      </c>
      <c r="M23" s="7"/>
      <c r="N23" s="11">
        <v>1849979.8148719999</v>
      </c>
      <c r="O23" s="11" t="s">
        <v>200</v>
      </c>
      <c r="P23" s="7"/>
    </row>
    <row r="24" spans="1:16" ht="15" x14ac:dyDescent="0.2">
      <c r="A24" s="8" t="s">
        <v>58</v>
      </c>
      <c r="B24" s="9" t="s">
        <v>201</v>
      </c>
      <c r="C24" s="10" t="s">
        <v>59</v>
      </c>
      <c r="D24" s="25">
        <v>43</v>
      </c>
      <c r="E24" s="11">
        <v>2019</v>
      </c>
      <c r="F24" s="11">
        <v>2019</v>
      </c>
      <c r="G24" s="19">
        <v>38403.96</v>
      </c>
      <c r="H24" s="7"/>
      <c r="I24" s="7"/>
      <c r="J24" s="7"/>
      <c r="K24" s="7"/>
      <c r="L24" s="7"/>
      <c r="M24" s="7"/>
      <c r="N24" s="7"/>
      <c r="O24" s="7"/>
      <c r="P24" s="7"/>
    </row>
    <row r="25" spans="1:16" ht="15" x14ac:dyDescent="0.2">
      <c r="A25" s="8" t="s">
        <v>128</v>
      </c>
      <c r="B25" s="9" t="s">
        <v>202</v>
      </c>
      <c r="C25" s="12" t="s">
        <v>129</v>
      </c>
      <c r="D25" s="19">
        <v>45</v>
      </c>
      <c r="E25" s="11">
        <v>2018</v>
      </c>
      <c r="F25" s="11">
        <v>2019</v>
      </c>
      <c r="G25" s="7"/>
      <c r="H25" s="19">
        <v>181708</v>
      </c>
      <c r="I25" s="7"/>
      <c r="J25" s="7"/>
      <c r="K25" s="19">
        <v>96889</v>
      </c>
      <c r="L25" s="7"/>
      <c r="M25" s="19">
        <v>166593</v>
      </c>
      <c r="N25" s="7"/>
      <c r="O25" s="7"/>
      <c r="P25" s="7"/>
    </row>
    <row r="26" spans="1:16" ht="15" x14ac:dyDescent="0.2">
      <c r="A26" s="8" t="s">
        <v>50</v>
      </c>
      <c r="B26" s="9" t="s">
        <v>293</v>
      </c>
      <c r="C26" s="10" t="s">
        <v>51</v>
      </c>
      <c r="D26" s="11">
        <v>22</v>
      </c>
      <c r="E26" s="19">
        <v>2019</v>
      </c>
      <c r="F26" s="11">
        <v>2019</v>
      </c>
      <c r="G26" s="7"/>
      <c r="H26" s="11">
        <v>755</v>
      </c>
      <c r="I26" s="7"/>
      <c r="J26" s="7"/>
      <c r="K26" s="11">
        <v>18402</v>
      </c>
      <c r="L26" s="7"/>
      <c r="M26" s="11">
        <v>12351</v>
      </c>
      <c r="N26" s="7"/>
      <c r="O26" s="7"/>
      <c r="P26" s="7"/>
    </row>
    <row r="27" spans="1:16" ht="15" x14ac:dyDescent="0.2">
      <c r="A27" s="8" t="s">
        <v>39</v>
      </c>
      <c r="B27" s="9" t="s">
        <v>203</v>
      </c>
      <c r="C27" s="12" t="s">
        <v>40</v>
      </c>
      <c r="D27" s="11">
        <v>35</v>
      </c>
      <c r="E27" s="11">
        <v>2020</v>
      </c>
      <c r="F27" s="11">
        <v>2020</v>
      </c>
      <c r="G27" s="7"/>
      <c r="H27" s="14">
        <v>20987</v>
      </c>
      <c r="I27" s="7"/>
      <c r="J27" s="7"/>
      <c r="K27" s="7"/>
      <c r="L27" s="14">
        <v>68162</v>
      </c>
      <c r="M27" s="14">
        <v>7550</v>
      </c>
      <c r="N27" s="7"/>
      <c r="O27" s="7"/>
      <c r="P27" s="7"/>
    </row>
    <row r="28" spans="1:16" ht="15" x14ac:dyDescent="0.2">
      <c r="A28" s="8" t="s">
        <v>73</v>
      </c>
      <c r="B28" s="9" t="s">
        <v>204</v>
      </c>
      <c r="C28" s="12" t="s">
        <v>74</v>
      </c>
      <c r="D28" s="11">
        <v>17</v>
      </c>
      <c r="E28" s="11">
        <v>2019</v>
      </c>
      <c r="F28" s="11">
        <v>2019</v>
      </c>
      <c r="G28" s="20">
        <f>150000 * 0.9</f>
        <v>135000</v>
      </c>
      <c r="H28" s="7"/>
      <c r="I28" s="7"/>
      <c r="J28" s="7"/>
      <c r="K28" s="7"/>
      <c r="L28" s="7"/>
      <c r="M28" s="13">
        <f>150000 * 0.1</f>
        <v>15000</v>
      </c>
      <c r="N28" s="7"/>
      <c r="O28" s="11" t="s">
        <v>205</v>
      </c>
      <c r="P28" s="7"/>
    </row>
    <row r="29" spans="1:16" ht="15" x14ac:dyDescent="0.2">
      <c r="A29" s="8" t="s">
        <v>64</v>
      </c>
      <c r="B29" s="9" t="s">
        <v>206</v>
      </c>
      <c r="C29" s="12" t="s">
        <v>65</v>
      </c>
      <c r="D29" s="11">
        <v>194</v>
      </c>
      <c r="E29" s="11">
        <v>2018</v>
      </c>
      <c r="F29" s="11">
        <v>2019</v>
      </c>
      <c r="G29" s="7"/>
      <c r="H29" s="13">
        <f>13070+760</f>
        <v>13830</v>
      </c>
      <c r="I29" s="7"/>
      <c r="J29" s="7"/>
      <c r="K29" s="13">
        <f>48250+2650</f>
        <v>50900</v>
      </c>
      <c r="L29" s="7"/>
      <c r="M29" s="13">
        <f>1310+10+150+2710+170</f>
        <v>4350</v>
      </c>
      <c r="N29" s="7"/>
      <c r="O29" s="7"/>
      <c r="P29" s="7"/>
    </row>
    <row r="30" spans="1:16" ht="15" x14ac:dyDescent="0.2">
      <c r="A30" s="8" t="s">
        <v>60</v>
      </c>
      <c r="B30" s="9" t="s">
        <v>207</v>
      </c>
      <c r="C30" s="10" t="s">
        <v>61</v>
      </c>
      <c r="D30" s="11">
        <v>52</v>
      </c>
      <c r="E30" s="11">
        <v>2019</v>
      </c>
      <c r="F30" s="11">
        <v>2019</v>
      </c>
      <c r="G30" s="7"/>
      <c r="H30" s="7">
        <v>13380</v>
      </c>
      <c r="I30" s="7"/>
      <c r="J30" s="7"/>
      <c r="K30" s="11">
        <v>640867</v>
      </c>
      <c r="L30" s="11">
        <v>48082</v>
      </c>
      <c r="M30" s="11">
        <v>500000</v>
      </c>
      <c r="N30" s="7"/>
      <c r="O30" s="7"/>
      <c r="P30" s="7"/>
    </row>
    <row r="31" spans="1:16" ht="15" x14ac:dyDescent="0.2">
      <c r="A31" s="8" t="s">
        <v>20</v>
      </c>
      <c r="B31" s="9" t="s">
        <v>208</v>
      </c>
      <c r="C31" s="12" t="s">
        <v>21</v>
      </c>
      <c r="D31" s="11">
        <v>53</v>
      </c>
      <c r="E31" s="11">
        <v>2020</v>
      </c>
      <c r="F31" s="11">
        <v>2020</v>
      </c>
      <c r="G31" s="7"/>
      <c r="H31" s="11">
        <v>7431</v>
      </c>
      <c r="I31" s="7"/>
      <c r="J31" s="7"/>
      <c r="K31" s="11">
        <v>10321</v>
      </c>
      <c r="L31" s="7"/>
      <c r="M31" s="11">
        <v>369</v>
      </c>
      <c r="N31" s="7"/>
      <c r="O31" s="7"/>
      <c r="P31" s="7"/>
    </row>
    <row r="32" spans="1:16" ht="15" x14ac:dyDescent="0.2">
      <c r="A32" s="8" t="s">
        <v>77</v>
      </c>
      <c r="B32" s="9" t="s">
        <v>208</v>
      </c>
      <c r="C32" s="12" t="s">
        <v>21</v>
      </c>
      <c r="D32" s="11">
        <v>53</v>
      </c>
      <c r="E32" s="11">
        <v>2020</v>
      </c>
      <c r="F32" s="11">
        <v>2020</v>
      </c>
      <c r="G32" s="7"/>
      <c r="H32" s="11">
        <v>4217</v>
      </c>
      <c r="I32" s="7"/>
      <c r="J32" s="7"/>
      <c r="K32" s="11">
        <v>2131</v>
      </c>
      <c r="L32" s="7"/>
      <c r="M32" s="11">
        <v>73</v>
      </c>
      <c r="N32" s="7"/>
      <c r="O32" s="11" t="s">
        <v>209</v>
      </c>
      <c r="P32" s="7"/>
    </row>
    <row r="33" spans="1:16" ht="15" x14ac:dyDescent="0.2">
      <c r="A33" s="8" t="s">
        <v>78</v>
      </c>
      <c r="B33" s="9" t="s">
        <v>210</v>
      </c>
      <c r="C33" s="12" t="s">
        <v>79</v>
      </c>
      <c r="D33" s="11">
        <v>46</v>
      </c>
      <c r="E33" s="11">
        <v>2018</v>
      </c>
      <c r="F33" s="11">
        <v>2018</v>
      </c>
      <c r="G33" s="7"/>
      <c r="H33" s="13">
        <f>108+4629+548</f>
        <v>5285</v>
      </c>
      <c r="I33" s="7"/>
      <c r="J33" s="7"/>
      <c r="K33" s="13">
        <f>5187+363</f>
        <v>5550</v>
      </c>
      <c r="L33" s="7"/>
      <c r="M33" s="13">
        <f>4079+253+516+452</f>
        <v>5300</v>
      </c>
      <c r="N33" s="7"/>
      <c r="O33" s="7"/>
      <c r="P33" s="7"/>
    </row>
    <row r="34" spans="1:16" ht="15" x14ac:dyDescent="0.2">
      <c r="A34" s="8" t="s">
        <v>211</v>
      </c>
      <c r="B34" s="9" t="s">
        <v>211</v>
      </c>
      <c r="C34" s="12" t="s">
        <v>160</v>
      </c>
      <c r="D34" s="11">
        <v>42</v>
      </c>
      <c r="E34" s="11">
        <v>2019</v>
      </c>
      <c r="F34" s="11">
        <v>2019</v>
      </c>
      <c r="G34" s="11"/>
      <c r="H34" s="11">
        <v>476036</v>
      </c>
      <c r="I34" s="7"/>
      <c r="J34" s="14"/>
      <c r="K34" s="14">
        <v>1949324</v>
      </c>
      <c r="L34" s="14">
        <v>1931834</v>
      </c>
      <c r="M34" s="13">
        <f>3884715 + 26754+117772</f>
        <v>4029241</v>
      </c>
      <c r="N34" s="11">
        <v>23900000</v>
      </c>
      <c r="O34" s="7"/>
      <c r="P34" s="7"/>
    </row>
    <row r="35" spans="1:16" ht="15" x14ac:dyDescent="0.2">
      <c r="A35" s="8" t="s">
        <v>92</v>
      </c>
      <c r="B35" s="9" t="s">
        <v>212</v>
      </c>
      <c r="C35" s="10" t="s">
        <v>93</v>
      </c>
      <c r="D35" s="11">
        <v>59</v>
      </c>
      <c r="E35" s="11">
        <v>2019</v>
      </c>
      <c r="F35" s="11">
        <v>2019</v>
      </c>
      <c r="G35" s="7"/>
      <c r="H35" s="14">
        <v>32016</v>
      </c>
      <c r="I35" s="7"/>
      <c r="J35" s="7"/>
      <c r="K35" s="14">
        <v>18517</v>
      </c>
      <c r="L35" s="7"/>
      <c r="M35" s="7"/>
      <c r="N35" s="7"/>
      <c r="O35" s="7"/>
      <c r="P35" s="7"/>
    </row>
    <row r="36" spans="1:16" ht="15" x14ac:dyDescent="0.2">
      <c r="A36" s="8" t="s">
        <v>116</v>
      </c>
      <c r="B36" s="9" t="s">
        <v>213</v>
      </c>
      <c r="C36" s="10" t="s">
        <v>117</v>
      </c>
      <c r="D36" s="11">
        <v>26</v>
      </c>
      <c r="E36" s="11">
        <v>2019</v>
      </c>
      <c r="F36" s="11">
        <v>2019</v>
      </c>
      <c r="G36" s="7"/>
      <c r="H36" s="11">
        <v>12009</v>
      </c>
      <c r="I36" s="7"/>
      <c r="J36" s="7"/>
      <c r="K36" s="7"/>
      <c r="L36" s="11">
        <v>20384</v>
      </c>
      <c r="M36" s="11">
        <v>34099</v>
      </c>
      <c r="N36" s="7"/>
      <c r="O36" s="7"/>
      <c r="P36" s="7"/>
    </row>
    <row r="37" spans="1:16" ht="15" x14ac:dyDescent="0.2">
      <c r="A37" s="8" t="s">
        <v>15</v>
      </c>
      <c r="B37" s="9" t="s">
        <v>15</v>
      </c>
      <c r="C37" s="10" t="s">
        <v>16</v>
      </c>
      <c r="D37" s="11">
        <v>4</v>
      </c>
      <c r="E37" s="11">
        <v>2019</v>
      </c>
      <c r="F37" s="11">
        <v>2020</v>
      </c>
      <c r="G37" s="7"/>
      <c r="H37" s="7"/>
      <c r="I37" s="7"/>
      <c r="J37" s="11">
        <v>46257</v>
      </c>
      <c r="K37" s="7"/>
      <c r="L37" s="7"/>
      <c r="M37" s="7"/>
      <c r="N37" s="7"/>
      <c r="O37" s="7"/>
      <c r="P37" s="7"/>
    </row>
    <row r="38" spans="1:16" ht="15" x14ac:dyDescent="0.2">
      <c r="A38" s="8" t="s">
        <v>82</v>
      </c>
      <c r="B38" s="9" t="s">
        <v>214</v>
      </c>
      <c r="C38" s="12" t="s">
        <v>83</v>
      </c>
      <c r="D38" s="11">
        <v>15</v>
      </c>
      <c r="E38" s="11">
        <v>2019</v>
      </c>
      <c r="F38" s="11">
        <v>2019</v>
      </c>
      <c r="G38" s="11">
        <v>350100</v>
      </c>
      <c r="H38" s="7"/>
      <c r="I38" s="7"/>
      <c r="J38" s="7"/>
      <c r="K38" s="7"/>
      <c r="L38" s="7"/>
      <c r="M38" s="7"/>
      <c r="N38" s="7">
        <v>7971311.4754098356</v>
      </c>
      <c r="O38" s="11" t="s">
        <v>215</v>
      </c>
      <c r="P38" s="7"/>
    </row>
    <row r="39" spans="1:16" ht="15" x14ac:dyDescent="0.2">
      <c r="A39" s="8" t="s">
        <v>216</v>
      </c>
      <c r="B39" s="9" t="s">
        <v>214</v>
      </c>
      <c r="C39" s="12" t="s">
        <v>83</v>
      </c>
      <c r="D39" s="11">
        <v>15</v>
      </c>
      <c r="E39" s="11">
        <v>2019</v>
      </c>
      <c r="F39" s="11">
        <v>2019</v>
      </c>
      <c r="G39" s="11">
        <v>350100</v>
      </c>
      <c r="H39" s="7"/>
      <c r="I39" s="7"/>
      <c r="J39" s="7"/>
      <c r="K39" s="7"/>
      <c r="L39" s="7"/>
      <c r="M39" s="7"/>
      <c r="N39" s="7">
        <v>7971311.4754098356</v>
      </c>
      <c r="O39" s="11" t="s">
        <v>215</v>
      </c>
      <c r="P39" s="7"/>
    </row>
    <row r="40" spans="1:16" ht="15" x14ac:dyDescent="0.2">
      <c r="A40" s="8" t="s">
        <v>217</v>
      </c>
      <c r="B40" s="9" t="s">
        <v>214</v>
      </c>
      <c r="C40" s="12" t="s">
        <v>83</v>
      </c>
      <c r="D40" s="11">
        <v>15</v>
      </c>
      <c r="E40" s="11">
        <v>2019</v>
      </c>
      <c r="F40" s="11">
        <v>2019</v>
      </c>
      <c r="G40" s="11">
        <v>350100</v>
      </c>
      <c r="H40" s="7"/>
      <c r="I40" s="7"/>
      <c r="J40" s="7"/>
      <c r="K40" s="7"/>
      <c r="L40" s="7"/>
      <c r="M40" s="7"/>
      <c r="N40" s="7">
        <v>7971311.4754098356</v>
      </c>
      <c r="O40" s="11" t="s">
        <v>215</v>
      </c>
      <c r="P40" s="7"/>
    </row>
    <row r="41" spans="1:16" ht="15" x14ac:dyDescent="0.2">
      <c r="A41" s="8" t="s">
        <v>218</v>
      </c>
      <c r="B41" s="9" t="s">
        <v>214</v>
      </c>
      <c r="C41" s="12" t="s">
        <v>83</v>
      </c>
      <c r="D41" s="11">
        <v>15</v>
      </c>
      <c r="E41" s="11">
        <v>2019</v>
      </c>
      <c r="F41" s="11">
        <v>2019</v>
      </c>
      <c r="G41" s="11">
        <v>350100</v>
      </c>
      <c r="H41" s="7"/>
      <c r="I41" s="7"/>
      <c r="J41" s="7"/>
      <c r="K41" s="7"/>
      <c r="L41" s="7"/>
      <c r="M41" s="7"/>
      <c r="N41" s="7">
        <v>7971311.4754098356</v>
      </c>
      <c r="O41" s="11" t="s">
        <v>215</v>
      </c>
      <c r="P41" s="7"/>
    </row>
    <row r="42" spans="1:16" ht="15" x14ac:dyDescent="0.2">
      <c r="A42" s="8" t="s">
        <v>219</v>
      </c>
      <c r="B42" s="9" t="s">
        <v>214</v>
      </c>
      <c r="C42" s="12" t="s">
        <v>83</v>
      </c>
      <c r="D42" s="11">
        <v>15</v>
      </c>
      <c r="E42" s="11">
        <v>2019</v>
      </c>
      <c r="F42" s="11">
        <v>2019</v>
      </c>
      <c r="G42" s="11">
        <v>350100</v>
      </c>
      <c r="H42" s="7"/>
      <c r="I42" s="7"/>
      <c r="J42" s="7"/>
      <c r="K42" s="7"/>
      <c r="L42" s="7"/>
      <c r="M42" s="7"/>
      <c r="N42" s="7">
        <v>7971311.4754098356</v>
      </c>
      <c r="O42" s="11" t="s">
        <v>215</v>
      </c>
      <c r="P42" s="7"/>
    </row>
    <row r="43" spans="1:16" ht="15" x14ac:dyDescent="0.2">
      <c r="A43" s="8" t="s">
        <v>220</v>
      </c>
      <c r="B43" s="9" t="s">
        <v>214</v>
      </c>
      <c r="C43" s="12" t="s">
        <v>83</v>
      </c>
      <c r="D43" s="11">
        <v>15</v>
      </c>
      <c r="E43" s="11">
        <v>2019</v>
      </c>
      <c r="F43" s="11">
        <v>2019</v>
      </c>
      <c r="G43" s="11">
        <v>350100</v>
      </c>
      <c r="H43" s="7"/>
      <c r="I43" s="7"/>
      <c r="J43" s="7"/>
      <c r="K43" s="7"/>
      <c r="L43" s="7"/>
      <c r="M43" s="7"/>
      <c r="N43" s="7">
        <v>7971311.4754098356</v>
      </c>
      <c r="O43" s="11" t="s">
        <v>215</v>
      </c>
      <c r="P43" s="7"/>
    </row>
    <row r="44" spans="1:16" ht="15" x14ac:dyDescent="0.2">
      <c r="A44" s="8" t="s">
        <v>221</v>
      </c>
      <c r="B44" s="9" t="s">
        <v>214</v>
      </c>
      <c r="C44" s="12" t="s">
        <v>83</v>
      </c>
      <c r="D44" s="11">
        <v>15</v>
      </c>
      <c r="E44" s="11">
        <v>2019</v>
      </c>
      <c r="F44" s="11">
        <v>2019</v>
      </c>
      <c r="G44" s="11">
        <v>350100</v>
      </c>
      <c r="H44" s="7"/>
      <c r="I44" s="7"/>
      <c r="J44" s="7"/>
      <c r="K44" s="7"/>
      <c r="L44" s="7"/>
      <c r="M44" s="7"/>
      <c r="N44" s="7">
        <v>7971311.4754098356</v>
      </c>
      <c r="O44" s="11" t="s">
        <v>215</v>
      </c>
      <c r="P44" s="7"/>
    </row>
    <row r="45" spans="1:16" ht="15" x14ac:dyDescent="0.2">
      <c r="A45" s="8" t="s">
        <v>222</v>
      </c>
      <c r="B45" s="9" t="s">
        <v>214</v>
      </c>
      <c r="C45" s="12" t="s">
        <v>83</v>
      </c>
      <c r="D45" s="11">
        <v>15</v>
      </c>
      <c r="E45" s="11">
        <v>2019</v>
      </c>
      <c r="F45" s="11">
        <v>2019</v>
      </c>
      <c r="G45" s="11">
        <v>350100</v>
      </c>
      <c r="H45" s="7"/>
      <c r="I45" s="7"/>
      <c r="J45" s="7"/>
      <c r="K45" s="7"/>
      <c r="L45" s="7"/>
      <c r="M45" s="7"/>
      <c r="N45" s="7">
        <v>7971311.4754098356</v>
      </c>
      <c r="O45" s="11" t="s">
        <v>215</v>
      </c>
      <c r="P45" s="7"/>
    </row>
    <row r="46" spans="1:16" ht="15" x14ac:dyDescent="0.2">
      <c r="A46" s="8" t="s">
        <v>3</v>
      </c>
      <c r="B46" s="9" t="s">
        <v>223</v>
      </c>
      <c r="C46" s="12" t="s">
        <v>4</v>
      </c>
      <c r="D46" s="11">
        <v>97</v>
      </c>
      <c r="E46" s="11">
        <v>2019</v>
      </c>
      <c r="F46" s="11">
        <v>2020</v>
      </c>
      <c r="G46" s="15"/>
      <c r="H46" s="15">
        <v>448189</v>
      </c>
      <c r="I46" s="15"/>
      <c r="J46" s="15"/>
      <c r="K46" s="15">
        <v>352644</v>
      </c>
      <c r="L46" s="15">
        <v>290843</v>
      </c>
      <c r="M46" s="7"/>
      <c r="N46" s="11">
        <v>2142851.9652165901</v>
      </c>
      <c r="O46" s="11" t="s">
        <v>224</v>
      </c>
      <c r="P46" s="7"/>
    </row>
    <row r="47" spans="1:16" ht="15" x14ac:dyDescent="0.2">
      <c r="A47" s="8" t="s">
        <v>19</v>
      </c>
      <c r="B47" s="9" t="s">
        <v>223</v>
      </c>
      <c r="C47" s="12" t="s">
        <v>4</v>
      </c>
      <c r="D47" s="11">
        <v>97</v>
      </c>
      <c r="E47" s="11">
        <v>2019</v>
      </c>
      <c r="F47" s="11">
        <v>2020</v>
      </c>
      <c r="G47" s="15"/>
      <c r="H47" s="15">
        <v>74244</v>
      </c>
      <c r="I47" s="15"/>
      <c r="J47" s="15"/>
      <c r="K47" s="15">
        <v>32755</v>
      </c>
      <c r="L47" s="15">
        <v>30464</v>
      </c>
      <c r="M47" s="7"/>
      <c r="N47" s="11">
        <v>198651.726158273</v>
      </c>
      <c r="O47" s="11" t="s">
        <v>224</v>
      </c>
      <c r="P47" s="7"/>
    </row>
    <row r="48" spans="1:16" ht="15" x14ac:dyDescent="0.2">
      <c r="A48" s="8" t="s">
        <v>225</v>
      </c>
      <c r="B48" s="9" t="s">
        <v>223</v>
      </c>
      <c r="C48" s="12" t="s">
        <v>4</v>
      </c>
      <c r="D48" s="11">
        <v>97</v>
      </c>
      <c r="E48" s="11">
        <v>2019</v>
      </c>
      <c r="F48" s="11">
        <v>2020</v>
      </c>
      <c r="G48" s="15"/>
      <c r="H48" s="15">
        <v>74244</v>
      </c>
      <c r="I48" s="15"/>
      <c r="J48" s="15"/>
      <c r="K48" s="15">
        <v>32755</v>
      </c>
      <c r="L48" s="15">
        <v>30464</v>
      </c>
      <c r="M48" s="7"/>
      <c r="N48" s="11">
        <v>198651.726158273</v>
      </c>
      <c r="O48" s="11" t="s">
        <v>224</v>
      </c>
      <c r="P48" s="7"/>
    </row>
    <row r="49" spans="1:16" ht="15" x14ac:dyDescent="0.2">
      <c r="A49" s="8" t="s">
        <v>62</v>
      </c>
      <c r="B49" s="9" t="s">
        <v>226</v>
      </c>
      <c r="C49" s="10" t="s">
        <v>63</v>
      </c>
      <c r="D49" s="11">
        <v>87</v>
      </c>
      <c r="E49" s="11">
        <v>2019</v>
      </c>
      <c r="F49" s="11">
        <v>2020</v>
      </c>
      <c r="G49" s="7"/>
      <c r="H49" s="11">
        <v>8979</v>
      </c>
      <c r="I49" s="7"/>
      <c r="J49" s="7"/>
      <c r="K49" s="11">
        <v>73597</v>
      </c>
      <c r="L49" s="7"/>
      <c r="M49" s="11">
        <v>27317</v>
      </c>
      <c r="N49" s="7"/>
      <c r="O49" s="7"/>
      <c r="P49" s="7"/>
    </row>
    <row r="50" spans="1:16" ht="15" x14ac:dyDescent="0.2">
      <c r="A50" s="8" t="s">
        <v>106</v>
      </c>
      <c r="B50" s="9" t="s">
        <v>227</v>
      </c>
      <c r="C50" s="10" t="s">
        <v>63</v>
      </c>
      <c r="D50" s="11">
        <v>87</v>
      </c>
      <c r="E50" s="11">
        <v>2019</v>
      </c>
      <c r="F50" s="11">
        <v>2020</v>
      </c>
      <c r="G50" s="7"/>
      <c r="H50" s="11">
        <v>8979</v>
      </c>
      <c r="I50" s="7"/>
      <c r="J50" s="7"/>
      <c r="K50" s="11">
        <v>73597</v>
      </c>
      <c r="L50" s="7"/>
      <c r="M50" s="11">
        <v>27317</v>
      </c>
      <c r="N50" s="7"/>
      <c r="O50" s="7"/>
      <c r="P50" s="7"/>
    </row>
    <row r="51" spans="1:16" ht="15" x14ac:dyDescent="0.2">
      <c r="A51" s="8" t="s">
        <v>86</v>
      </c>
      <c r="B51" s="9" t="s">
        <v>228</v>
      </c>
      <c r="C51" s="12" t="s">
        <v>87</v>
      </c>
      <c r="D51" s="11">
        <v>88</v>
      </c>
      <c r="E51" s="11">
        <v>2019</v>
      </c>
      <c r="F51" s="11">
        <v>2019</v>
      </c>
      <c r="G51" s="7"/>
      <c r="H51" s="11">
        <v>156755</v>
      </c>
      <c r="I51" s="7"/>
      <c r="J51" s="7"/>
      <c r="K51" s="11">
        <v>160018</v>
      </c>
      <c r="L51" s="11">
        <v>8121</v>
      </c>
      <c r="M51" s="11">
        <v>40478</v>
      </c>
      <c r="N51" s="7"/>
      <c r="O51" s="7"/>
      <c r="P51" s="7"/>
    </row>
    <row r="52" spans="1:16" ht="15" x14ac:dyDescent="0.2">
      <c r="A52" s="8" t="s">
        <v>29</v>
      </c>
      <c r="B52" s="9" t="s">
        <v>228</v>
      </c>
      <c r="C52" s="12" t="s">
        <v>87</v>
      </c>
      <c r="D52" s="11">
        <v>88</v>
      </c>
      <c r="E52" s="11">
        <v>2019</v>
      </c>
      <c r="F52" s="11">
        <v>2019</v>
      </c>
      <c r="G52" s="7"/>
      <c r="H52" s="11">
        <v>156755</v>
      </c>
      <c r="I52" s="7"/>
      <c r="J52" s="7"/>
      <c r="K52" s="11">
        <v>160018</v>
      </c>
      <c r="L52" s="11">
        <v>8121</v>
      </c>
      <c r="M52" s="11">
        <v>40478</v>
      </c>
      <c r="N52" s="7"/>
      <c r="O52" s="7"/>
      <c r="P52" s="7"/>
    </row>
    <row r="53" spans="1:16" ht="15" x14ac:dyDescent="0.2">
      <c r="A53" s="8" t="s">
        <v>94</v>
      </c>
      <c r="B53" s="9" t="s">
        <v>229</v>
      </c>
      <c r="C53" s="12" t="s">
        <v>95</v>
      </c>
      <c r="D53" s="11">
        <v>39</v>
      </c>
      <c r="E53" s="11">
        <v>2019</v>
      </c>
      <c r="F53" s="11">
        <v>2020</v>
      </c>
      <c r="G53" s="7"/>
      <c r="H53" s="11">
        <v>200</v>
      </c>
      <c r="I53" s="7"/>
      <c r="J53" s="7"/>
      <c r="K53" s="11">
        <v>1061</v>
      </c>
      <c r="L53" s="7"/>
      <c r="M53" s="7"/>
      <c r="N53" s="7"/>
      <c r="O53" s="7"/>
      <c r="P53" s="7"/>
    </row>
    <row r="54" spans="1:16" ht="15" x14ac:dyDescent="0.2">
      <c r="A54" s="8" t="s">
        <v>41</v>
      </c>
      <c r="B54" s="9" t="s">
        <v>230</v>
      </c>
      <c r="C54" s="10" t="s">
        <v>42</v>
      </c>
      <c r="D54" s="11">
        <v>24</v>
      </c>
      <c r="E54" s="11">
        <v>2019</v>
      </c>
      <c r="F54" s="11">
        <v>2020</v>
      </c>
      <c r="G54" s="7"/>
      <c r="H54" s="11">
        <v>148654</v>
      </c>
      <c r="I54" s="7"/>
      <c r="J54" s="7"/>
      <c r="K54" s="11">
        <v>146409</v>
      </c>
      <c r="L54" s="11">
        <v>102712</v>
      </c>
      <c r="M54" s="7"/>
      <c r="N54" s="7">
        <v>8108580.6451612907</v>
      </c>
      <c r="O54" s="11" t="s">
        <v>231</v>
      </c>
      <c r="P54" s="7"/>
    </row>
    <row r="55" spans="1:16" ht="15" x14ac:dyDescent="0.2">
      <c r="A55" s="8" t="s">
        <v>47</v>
      </c>
      <c r="B55" s="9" t="s">
        <v>232</v>
      </c>
      <c r="C55" s="10" t="s">
        <v>42</v>
      </c>
      <c r="D55" s="11">
        <v>24</v>
      </c>
      <c r="E55" s="11">
        <v>2019</v>
      </c>
      <c r="F55" s="11">
        <v>2020</v>
      </c>
      <c r="G55" s="7"/>
      <c r="H55" s="11">
        <v>148654</v>
      </c>
      <c r="I55" s="7"/>
      <c r="J55" s="7"/>
      <c r="K55" s="11">
        <v>146409</v>
      </c>
      <c r="L55" s="11">
        <v>102712</v>
      </c>
      <c r="M55" s="7"/>
      <c r="N55" s="7">
        <v>8108580.6451612907</v>
      </c>
      <c r="O55" s="11" t="s">
        <v>231</v>
      </c>
      <c r="P55" s="7"/>
    </row>
    <row r="56" spans="1:16" ht="15" x14ac:dyDescent="0.2">
      <c r="A56" s="8" t="s">
        <v>161</v>
      </c>
      <c r="B56" s="9" t="s">
        <v>233</v>
      </c>
      <c r="C56" s="12" t="s">
        <v>162</v>
      </c>
      <c r="D56" s="11">
        <v>12</v>
      </c>
      <c r="E56" s="11">
        <v>2019</v>
      </c>
      <c r="F56" s="11">
        <v>2019</v>
      </c>
      <c r="G56" s="11">
        <v>311000</v>
      </c>
      <c r="H56" s="7"/>
      <c r="I56" s="7"/>
      <c r="J56" s="7"/>
      <c r="K56" s="7"/>
      <c r="L56" s="7"/>
      <c r="M56" s="11">
        <v>18100000</v>
      </c>
      <c r="N56" s="7">
        <v>8652.6043908738702</v>
      </c>
      <c r="O56" s="11" t="s">
        <v>234</v>
      </c>
      <c r="P56" s="7"/>
    </row>
    <row r="57" spans="1:16" ht="15" x14ac:dyDescent="0.2">
      <c r="A57" s="8" t="s">
        <v>124</v>
      </c>
      <c r="B57" s="9" t="s">
        <v>235</v>
      </c>
      <c r="C57" s="10" t="s">
        <v>125</v>
      </c>
      <c r="D57" s="11">
        <v>43</v>
      </c>
      <c r="E57" s="11">
        <v>2015</v>
      </c>
      <c r="F57" s="11">
        <v>2016</v>
      </c>
      <c r="G57" s="7"/>
      <c r="H57" s="11">
        <v>3960</v>
      </c>
      <c r="I57" s="7"/>
      <c r="J57" s="7"/>
      <c r="K57" s="11">
        <v>4654</v>
      </c>
      <c r="L57" s="11">
        <v>4666</v>
      </c>
      <c r="M57" s="7"/>
      <c r="N57" s="7"/>
      <c r="O57" s="11" t="s">
        <v>236</v>
      </c>
      <c r="P57" s="7"/>
    </row>
    <row r="58" spans="1:16" ht="15" x14ac:dyDescent="0.2">
      <c r="A58" s="8" t="s">
        <v>8</v>
      </c>
      <c r="B58" s="9" t="s">
        <v>8</v>
      </c>
      <c r="C58" s="10" t="s">
        <v>9</v>
      </c>
      <c r="D58" s="11">
        <v>35</v>
      </c>
      <c r="E58" s="11">
        <v>2018</v>
      </c>
      <c r="F58" s="11">
        <v>2018</v>
      </c>
      <c r="G58" s="7"/>
      <c r="H58" s="13">
        <f>7772+6812+9849</f>
        <v>24433</v>
      </c>
      <c r="I58" s="7"/>
      <c r="J58" s="7"/>
      <c r="K58" s="11">
        <v>101456</v>
      </c>
      <c r="L58" s="11">
        <v>116707</v>
      </c>
      <c r="M58" s="7"/>
      <c r="N58" s="13">
        <f>141140/0.07</f>
        <v>2016285.7142857141</v>
      </c>
      <c r="O58" s="7"/>
      <c r="P58" s="7"/>
    </row>
    <row r="59" spans="1:16" ht="15" x14ac:dyDescent="0.2">
      <c r="A59" s="8" t="s">
        <v>17</v>
      </c>
      <c r="B59" s="9" t="s">
        <v>237</v>
      </c>
      <c r="C59" s="10" t="s">
        <v>18</v>
      </c>
      <c r="D59" s="11">
        <v>97</v>
      </c>
      <c r="E59" s="11">
        <v>2018</v>
      </c>
      <c r="F59" s="11">
        <v>2019</v>
      </c>
      <c r="G59" s="15"/>
      <c r="H59" s="15">
        <v>47524</v>
      </c>
      <c r="I59" s="21"/>
      <c r="J59" s="15"/>
      <c r="K59" s="15">
        <v>107113</v>
      </c>
      <c r="L59" s="22">
        <v>387</v>
      </c>
      <c r="M59" s="15">
        <v>131414</v>
      </c>
      <c r="N59" s="21"/>
      <c r="O59" s="21"/>
      <c r="P59" s="7"/>
    </row>
    <row r="60" spans="1:16" ht="15" x14ac:dyDescent="0.2">
      <c r="A60" s="8" t="s">
        <v>145</v>
      </c>
      <c r="B60" s="9" t="s">
        <v>238</v>
      </c>
      <c r="C60" s="12" t="s">
        <v>239</v>
      </c>
      <c r="D60" s="11">
        <v>103</v>
      </c>
      <c r="E60" s="11">
        <v>2018</v>
      </c>
      <c r="F60" s="11">
        <v>2018</v>
      </c>
      <c r="G60" s="7"/>
      <c r="H60" s="13">
        <f>279324*0.089</f>
        <v>24859.835999999999</v>
      </c>
      <c r="I60" s="7"/>
      <c r="J60" s="7"/>
      <c r="K60" s="13">
        <f>279324*0.911</f>
        <v>254464.16400000002</v>
      </c>
      <c r="L60" s="7"/>
      <c r="M60" s="7"/>
      <c r="N60" s="7"/>
      <c r="O60" s="11" t="s">
        <v>240</v>
      </c>
      <c r="P60" s="7"/>
    </row>
    <row r="61" spans="1:16" ht="15" x14ac:dyDescent="0.2">
      <c r="A61" s="8" t="s">
        <v>241</v>
      </c>
      <c r="B61" s="9" t="s">
        <v>238</v>
      </c>
      <c r="C61" s="12" t="s">
        <v>239</v>
      </c>
      <c r="D61" s="11">
        <v>103</v>
      </c>
      <c r="E61" s="11">
        <v>2018</v>
      </c>
      <c r="F61" s="11">
        <v>2018</v>
      </c>
      <c r="G61" s="7"/>
      <c r="H61" s="13">
        <f>279324*0.089</f>
        <v>24859.835999999999</v>
      </c>
      <c r="I61" s="7"/>
      <c r="J61" s="7"/>
      <c r="K61" s="13">
        <f>279324*0.911</f>
        <v>254464.16400000002</v>
      </c>
      <c r="L61" s="7"/>
      <c r="M61" s="7"/>
      <c r="N61" s="7"/>
      <c r="O61" s="11" t="s">
        <v>240</v>
      </c>
      <c r="P61" s="7"/>
    </row>
    <row r="62" spans="1:16" ht="15" x14ac:dyDescent="0.2">
      <c r="A62" s="8" t="s">
        <v>133</v>
      </c>
      <c r="B62" s="9" t="s">
        <v>238</v>
      </c>
      <c r="C62" s="12" t="s">
        <v>239</v>
      </c>
      <c r="D62" s="11">
        <v>103</v>
      </c>
      <c r="E62" s="11">
        <v>2018</v>
      </c>
      <c r="F62" s="11">
        <v>2018</v>
      </c>
      <c r="G62" s="7"/>
      <c r="H62" s="13">
        <f>279324*0.089</f>
        <v>24859.835999999999</v>
      </c>
      <c r="I62" s="7"/>
      <c r="J62" s="7"/>
      <c r="K62" s="13">
        <f>279324*0.911</f>
        <v>254464.16400000002</v>
      </c>
      <c r="L62" s="7"/>
      <c r="M62" s="7"/>
      <c r="N62" s="7"/>
      <c r="O62" s="11" t="s">
        <v>240</v>
      </c>
      <c r="P62" s="7"/>
    </row>
    <row r="63" spans="1:16" ht="15" x14ac:dyDescent="0.2">
      <c r="A63" s="8" t="s">
        <v>33</v>
      </c>
      <c r="B63" s="9" t="s">
        <v>242</v>
      </c>
      <c r="C63" s="12" t="s">
        <v>34</v>
      </c>
      <c r="D63" s="11">
        <v>34</v>
      </c>
      <c r="E63" s="11">
        <v>2019</v>
      </c>
      <c r="F63" s="11">
        <v>2019</v>
      </c>
      <c r="G63" s="7"/>
      <c r="H63" s="11">
        <v>6056</v>
      </c>
      <c r="I63" s="7"/>
      <c r="J63" s="7"/>
      <c r="K63" s="11">
        <v>33971</v>
      </c>
      <c r="L63" s="7"/>
      <c r="M63" s="7"/>
      <c r="N63" s="7"/>
      <c r="O63" s="7"/>
      <c r="P63" s="7"/>
    </row>
    <row r="64" spans="1:16" ht="15" x14ac:dyDescent="0.2">
      <c r="A64" s="8" t="s">
        <v>80</v>
      </c>
      <c r="B64" s="9" t="s">
        <v>242</v>
      </c>
      <c r="C64" s="12" t="s">
        <v>34</v>
      </c>
      <c r="D64" s="11">
        <v>34</v>
      </c>
      <c r="E64" s="11">
        <v>2019</v>
      </c>
      <c r="F64" s="11">
        <v>2019</v>
      </c>
      <c r="G64" s="7"/>
      <c r="H64" s="11">
        <v>6056</v>
      </c>
      <c r="I64" s="7"/>
      <c r="J64" s="7"/>
      <c r="K64" s="11">
        <v>33971</v>
      </c>
      <c r="L64" s="7"/>
      <c r="M64" s="7"/>
      <c r="N64" s="7"/>
      <c r="O64" s="7"/>
      <c r="P64" s="7"/>
    </row>
    <row r="65" spans="1:16" ht="15" x14ac:dyDescent="0.2">
      <c r="A65" s="8" t="s">
        <v>146</v>
      </c>
      <c r="B65" s="9" t="s">
        <v>243</v>
      </c>
      <c r="C65" s="10" t="s">
        <v>147</v>
      </c>
      <c r="D65" s="11">
        <v>19</v>
      </c>
      <c r="E65" s="11">
        <v>2018</v>
      </c>
      <c r="F65" s="11">
        <v>2018</v>
      </c>
      <c r="G65" s="11"/>
      <c r="H65" s="11">
        <v>188</v>
      </c>
      <c r="I65" s="7"/>
      <c r="J65" s="11"/>
      <c r="K65" s="11">
        <v>2019.2</v>
      </c>
      <c r="L65" s="11">
        <v>2019.2</v>
      </c>
      <c r="M65" s="7"/>
      <c r="N65" s="11"/>
      <c r="O65" s="7"/>
      <c r="P65" s="7"/>
    </row>
    <row r="66" spans="1:16" ht="15" x14ac:dyDescent="0.2">
      <c r="A66" s="8" t="s">
        <v>35</v>
      </c>
      <c r="B66" s="9" t="s">
        <v>244</v>
      </c>
      <c r="C66" s="12" t="s">
        <v>36</v>
      </c>
      <c r="D66" s="11">
        <v>24</v>
      </c>
      <c r="E66" s="11">
        <v>2019</v>
      </c>
      <c r="F66" s="11">
        <v>2020</v>
      </c>
      <c r="G66" s="22"/>
      <c r="H66" s="22">
        <v>173000</v>
      </c>
      <c r="I66" s="22"/>
      <c r="J66" s="15"/>
      <c r="K66" s="15">
        <v>165000</v>
      </c>
      <c r="L66" s="15">
        <v>22000</v>
      </c>
      <c r="M66" s="7"/>
      <c r="N66" s="7"/>
      <c r="O66" s="7"/>
      <c r="P66" s="7"/>
    </row>
    <row r="67" spans="1:16" ht="15" x14ac:dyDescent="0.2">
      <c r="A67" s="8" t="s">
        <v>107</v>
      </c>
      <c r="B67" s="9" t="s">
        <v>245</v>
      </c>
      <c r="C67" s="23" t="s">
        <v>108</v>
      </c>
      <c r="D67" s="11">
        <v>19</v>
      </c>
      <c r="E67" s="11">
        <v>2018</v>
      </c>
      <c r="F67" s="11">
        <v>2019</v>
      </c>
      <c r="G67" s="7"/>
      <c r="H67" s="11">
        <v>429000</v>
      </c>
      <c r="I67" s="7"/>
      <c r="J67" s="7"/>
      <c r="K67" s="11">
        <v>2325000</v>
      </c>
      <c r="L67" s="7"/>
      <c r="M67" s="7"/>
      <c r="N67" s="7"/>
      <c r="O67" s="7"/>
      <c r="P67" s="7"/>
    </row>
    <row r="68" spans="1:16" ht="15" x14ac:dyDescent="0.2">
      <c r="A68" s="8" t="s">
        <v>119</v>
      </c>
      <c r="B68" s="9" t="s">
        <v>246</v>
      </c>
      <c r="C68" s="10" t="s">
        <v>120</v>
      </c>
      <c r="D68" s="11">
        <v>53</v>
      </c>
      <c r="E68" s="11">
        <v>2019</v>
      </c>
      <c r="F68" s="11">
        <v>2020</v>
      </c>
      <c r="G68" s="7"/>
      <c r="H68" s="11">
        <v>0</v>
      </c>
      <c r="I68" s="7"/>
      <c r="J68" s="7"/>
      <c r="K68" s="11">
        <v>57.55</v>
      </c>
      <c r="L68" s="7"/>
      <c r="M68" s="11">
        <v>5.57</v>
      </c>
      <c r="N68" s="7"/>
      <c r="O68" s="11" t="s">
        <v>247</v>
      </c>
      <c r="P68" s="7"/>
    </row>
    <row r="69" spans="1:16" ht="15" x14ac:dyDescent="0.2">
      <c r="A69" s="8" t="s">
        <v>37</v>
      </c>
      <c r="B69" s="9" t="s">
        <v>248</v>
      </c>
      <c r="C69" s="23" t="s">
        <v>38</v>
      </c>
      <c r="D69" s="11">
        <v>1</v>
      </c>
      <c r="E69" s="11">
        <v>2019</v>
      </c>
      <c r="F69" s="11">
        <v>2020</v>
      </c>
      <c r="G69" s="7"/>
      <c r="H69" s="11">
        <v>1707</v>
      </c>
      <c r="I69" s="7"/>
      <c r="J69" s="7"/>
      <c r="K69" s="7"/>
      <c r="L69" s="11">
        <v>268.5</v>
      </c>
      <c r="M69" s="7"/>
      <c r="N69" s="7"/>
      <c r="O69" s="7"/>
      <c r="P69" s="7"/>
    </row>
    <row r="70" spans="1:16" ht="15" x14ac:dyDescent="0.2">
      <c r="A70" s="8" t="s">
        <v>28</v>
      </c>
      <c r="B70" s="9" t="s">
        <v>249</v>
      </c>
      <c r="C70" s="12" t="s">
        <v>250</v>
      </c>
      <c r="D70" s="11">
        <v>26</v>
      </c>
      <c r="E70" s="11">
        <v>2019</v>
      </c>
      <c r="F70" s="11">
        <v>2020</v>
      </c>
      <c r="G70" s="7"/>
      <c r="H70" s="11">
        <v>45739</v>
      </c>
      <c r="I70" s="7"/>
      <c r="J70" s="7"/>
      <c r="K70" s="11">
        <v>60440</v>
      </c>
      <c r="L70" s="7"/>
      <c r="M70" s="11">
        <v>65131</v>
      </c>
      <c r="N70" s="11">
        <v>746104.31420000002</v>
      </c>
      <c r="O70" s="23" t="s">
        <v>251</v>
      </c>
      <c r="P70" s="7"/>
    </row>
    <row r="71" spans="1:16" ht="15" x14ac:dyDescent="0.2">
      <c r="A71" s="8" t="s">
        <v>75</v>
      </c>
      <c r="B71" s="9" t="s">
        <v>252</v>
      </c>
      <c r="C71" s="12" t="s">
        <v>76</v>
      </c>
      <c r="D71" s="11">
        <v>115</v>
      </c>
      <c r="E71" s="11">
        <v>2019</v>
      </c>
      <c r="F71" s="11">
        <v>2019</v>
      </c>
      <c r="G71" s="7"/>
      <c r="H71" s="11">
        <v>13000</v>
      </c>
      <c r="I71" s="7"/>
      <c r="J71" s="7"/>
      <c r="K71" s="11">
        <v>16800</v>
      </c>
      <c r="L71" s="11">
        <v>600</v>
      </c>
      <c r="M71" s="11">
        <v>18100</v>
      </c>
      <c r="N71" s="7"/>
      <c r="O71" s="7"/>
      <c r="P71" s="7"/>
    </row>
    <row r="72" spans="1:16" ht="15" x14ac:dyDescent="0.2">
      <c r="A72" s="8" t="s">
        <v>71</v>
      </c>
      <c r="B72" s="9" t="s">
        <v>253</v>
      </c>
      <c r="C72" s="10" t="s">
        <v>72</v>
      </c>
      <c r="D72" s="11">
        <v>31</v>
      </c>
      <c r="E72" s="11">
        <v>2019</v>
      </c>
      <c r="F72" s="11">
        <v>2019</v>
      </c>
      <c r="G72" s="11">
        <v>71394</v>
      </c>
      <c r="H72" s="7"/>
      <c r="I72" s="7"/>
      <c r="J72" s="7"/>
      <c r="K72" s="7"/>
      <c r="L72" s="7"/>
      <c r="M72" s="7"/>
      <c r="N72" s="7"/>
      <c r="O72" s="7"/>
      <c r="P72" s="7"/>
    </row>
    <row r="73" spans="1:16" ht="15" x14ac:dyDescent="0.2">
      <c r="A73" s="8" t="s">
        <v>44</v>
      </c>
      <c r="B73" s="9" t="s">
        <v>254</v>
      </c>
      <c r="C73" s="12" t="s">
        <v>45</v>
      </c>
      <c r="D73" s="11">
        <v>81</v>
      </c>
      <c r="E73" s="11">
        <v>2019</v>
      </c>
      <c r="F73" s="11">
        <v>2020</v>
      </c>
      <c r="G73" s="7"/>
      <c r="H73" s="11">
        <v>8445</v>
      </c>
      <c r="I73" s="7"/>
      <c r="J73" s="7"/>
      <c r="K73" s="11">
        <v>15133</v>
      </c>
      <c r="L73" s="19">
        <v>677</v>
      </c>
      <c r="M73" s="11">
        <v>4110</v>
      </c>
      <c r="N73" s="7"/>
      <c r="O73" s="7"/>
      <c r="P73" s="7"/>
    </row>
    <row r="74" spans="1:16" ht="15" x14ac:dyDescent="0.2">
      <c r="A74" s="8" t="s">
        <v>157</v>
      </c>
      <c r="B74" s="9" t="s">
        <v>255</v>
      </c>
      <c r="C74" s="10" t="s">
        <v>158</v>
      </c>
      <c r="D74" s="11">
        <v>20</v>
      </c>
      <c r="E74" s="11">
        <v>2018</v>
      </c>
      <c r="F74" s="11">
        <v>2019</v>
      </c>
      <c r="G74" s="7"/>
      <c r="H74" s="19">
        <v>26585</v>
      </c>
      <c r="I74" s="7"/>
      <c r="J74" s="7"/>
      <c r="K74" s="19">
        <v>56268</v>
      </c>
      <c r="L74" s="7"/>
      <c r="M74" s="19">
        <v>91585</v>
      </c>
      <c r="N74" s="7"/>
      <c r="O74" s="19" t="s">
        <v>256</v>
      </c>
      <c r="P74" s="7"/>
    </row>
    <row r="75" spans="1:16" ht="15" x14ac:dyDescent="0.2">
      <c r="A75" s="8" t="s">
        <v>135</v>
      </c>
      <c r="B75" s="9" t="s">
        <v>257</v>
      </c>
      <c r="C75" s="10" t="s">
        <v>136</v>
      </c>
      <c r="D75" s="11">
        <v>51</v>
      </c>
      <c r="E75" s="11">
        <v>2018</v>
      </c>
      <c r="F75" s="11">
        <v>2019</v>
      </c>
      <c r="G75" s="11">
        <v>102000</v>
      </c>
      <c r="H75" s="7"/>
      <c r="I75" s="7"/>
      <c r="J75" s="7"/>
      <c r="K75" s="7"/>
      <c r="L75" s="7"/>
      <c r="M75" s="13">
        <f>1630000 + 3800000</f>
        <v>5430000</v>
      </c>
      <c r="N75" s="7"/>
      <c r="O75" s="7"/>
      <c r="P75" s="7"/>
    </row>
    <row r="76" spans="1:16" ht="15" x14ac:dyDescent="0.2">
      <c r="A76" s="8" t="s">
        <v>156</v>
      </c>
      <c r="B76" s="9" t="s">
        <v>257</v>
      </c>
      <c r="C76" s="10" t="s">
        <v>136</v>
      </c>
      <c r="D76" s="11">
        <v>51</v>
      </c>
      <c r="E76" s="19">
        <v>2018</v>
      </c>
      <c r="F76" s="11">
        <v>2019</v>
      </c>
      <c r="G76" s="19">
        <v>102000</v>
      </c>
      <c r="H76" s="7"/>
      <c r="I76" s="7"/>
      <c r="J76" s="7"/>
      <c r="K76" s="7"/>
      <c r="L76" s="7"/>
      <c r="M76" s="13">
        <f>1630000 + 3800000</f>
        <v>5430000</v>
      </c>
      <c r="N76" s="7"/>
      <c r="O76" s="7"/>
      <c r="P76" s="7"/>
    </row>
    <row r="77" spans="1:16" ht="15" x14ac:dyDescent="0.2">
      <c r="A77" s="8" t="s">
        <v>48</v>
      </c>
      <c r="B77" s="9" t="s">
        <v>258</v>
      </c>
      <c r="C77" s="10" t="s">
        <v>49</v>
      </c>
      <c r="D77" s="11">
        <v>111</v>
      </c>
      <c r="E77" s="11">
        <v>2019</v>
      </c>
      <c r="F77" s="11">
        <v>2019</v>
      </c>
      <c r="G77" s="7"/>
      <c r="H77" s="11">
        <v>8000000</v>
      </c>
      <c r="I77" s="7"/>
      <c r="J77" s="7"/>
      <c r="K77" s="11">
        <v>2700000</v>
      </c>
      <c r="L77" s="7"/>
      <c r="M77" s="19">
        <v>23700000</v>
      </c>
      <c r="N77" s="7"/>
      <c r="O77" s="7"/>
      <c r="P77" s="7"/>
    </row>
    <row r="78" spans="1:16" ht="15" x14ac:dyDescent="0.2">
      <c r="A78" s="8" t="s">
        <v>109</v>
      </c>
      <c r="B78" s="9" t="s">
        <v>259</v>
      </c>
      <c r="C78" s="12" t="s">
        <v>110</v>
      </c>
      <c r="D78" s="11">
        <v>43</v>
      </c>
      <c r="E78" s="11">
        <v>2019</v>
      </c>
      <c r="F78" s="11">
        <v>2019</v>
      </c>
      <c r="G78" s="7"/>
      <c r="H78" s="19">
        <v>1775</v>
      </c>
      <c r="I78" s="7"/>
      <c r="J78" s="7"/>
      <c r="K78" s="19">
        <v>6719</v>
      </c>
      <c r="L78" s="19">
        <v>6358</v>
      </c>
      <c r="M78" s="7"/>
      <c r="N78" s="7"/>
      <c r="O78" s="7"/>
      <c r="P78" s="7"/>
    </row>
    <row r="79" spans="1:16" ht="15" x14ac:dyDescent="0.2">
      <c r="A79" s="8" t="s">
        <v>139</v>
      </c>
      <c r="B79" s="9" t="s">
        <v>260</v>
      </c>
      <c r="C79" s="12" t="s">
        <v>140</v>
      </c>
      <c r="D79" s="11">
        <v>33</v>
      </c>
      <c r="E79" s="11">
        <v>2019</v>
      </c>
      <c r="F79" s="11">
        <v>2019</v>
      </c>
      <c r="G79" s="19">
        <v>23121.52</v>
      </c>
      <c r="H79" s="7"/>
      <c r="I79" s="7"/>
      <c r="J79" s="7"/>
      <c r="K79" s="7"/>
      <c r="L79" s="7"/>
      <c r="M79" s="19">
        <v>196.91</v>
      </c>
      <c r="N79" s="7"/>
      <c r="O79" s="7"/>
      <c r="P79" s="7"/>
    </row>
    <row r="80" spans="1:16" ht="15" x14ac:dyDescent="0.2">
      <c r="A80" s="8" t="s">
        <v>104</v>
      </c>
      <c r="B80" s="9" t="s">
        <v>261</v>
      </c>
      <c r="C80" s="12" t="s">
        <v>105</v>
      </c>
      <c r="D80" s="11">
        <v>29</v>
      </c>
      <c r="E80" s="11">
        <v>2019</v>
      </c>
      <c r="F80" s="11">
        <v>2019</v>
      </c>
      <c r="G80" s="7"/>
      <c r="H80" s="11">
        <v>11313</v>
      </c>
      <c r="I80" s="7"/>
      <c r="J80" s="7"/>
      <c r="K80" s="11">
        <v>102132</v>
      </c>
      <c r="L80" s="7"/>
      <c r="M80" s="7"/>
      <c r="N80" s="7"/>
      <c r="O80" s="7"/>
      <c r="P80" s="7"/>
    </row>
    <row r="81" spans="1:16" ht="15" x14ac:dyDescent="0.2">
      <c r="A81" s="8" t="s">
        <v>155</v>
      </c>
      <c r="B81" s="9" t="s">
        <v>261</v>
      </c>
      <c r="C81" s="12" t="s">
        <v>105</v>
      </c>
      <c r="D81" s="11">
        <v>29</v>
      </c>
      <c r="E81" s="11">
        <v>2019</v>
      </c>
      <c r="F81" s="11">
        <v>2019</v>
      </c>
      <c r="G81" s="7"/>
      <c r="H81" s="19">
        <v>11313</v>
      </c>
      <c r="I81" s="7"/>
      <c r="J81" s="7"/>
      <c r="K81" s="19">
        <v>102132</v>
      </c>
      <c r="L81" s="7"/>
      <c r="M81" s="7"/>
      <c r="N81" s="7"/>
      <c r="O81" s="7"/>
      <c r="P81" s="7"/>
    </row>
    <row r="82" spans="1:16" ht="15" x14ac:dyDescent="0.2">
      <c r="A82" s="8" t="s">
        <v>96</v>
      </c>
      <c r="B82" s="9" t="s">
        <v>262</v>
      </c>
      <c r="C82" s="12" t="s">
        <v>97</v>
      </c>
      <c r="D82" s="11">
        <v>36</v>
      </c>
      <c r="E82" s="11">
        <v>2019</v>
      </c>
      <c r="F82" s="11">
        <v>2020</v>
      </c>
      <c r="G82" s="7"/>
      <c r="H82" s="14">
        <v>482412</v>
      </c>
      <c r="I82" s="7"/>
      <c r="J82" s="7"/>
      <c r="K82" s="14">
        <v>10700</v>
      </c>
      <c r="L82" s="7"/>
      <c r="M82" s="14">
        <v>123954</v>
      </c>
      <c r="N82" s="7"/>
      <c r="O82" s="7"/>
      <c r="P82" s="7"/>
    </row>
    <row r="83" spans="1:16" ht="15" x14ac:dyDescent="0.2">
      <c r="A83" s="8" t="s">
        <v>12</v>
      </c>
      <c r="B83" s="9" t="s">
        <v>263</v>
      </c>
      <c r="C83" s="10" t="s">
        <v>13</v>
      </c>
      <c r="D83" s="11">
        <v>10</v>
      </c>
      <c r="E83" s="11">
        <v>2018</v>
      </c>
      <c r="F83" s="11">
        <v>2018</v>
      </c>
      <c r="G83" s="7"/>
      <c r="H83" s="11">
        <v>319600</v>
      </c>
      <c r="I83" s="7"/>
      <c r="J83" s="7"/>
      <c r="K83" s="11">
        <v>285600</v>
      </c>
      <c r="L83" s="7"/>
      <c r="M83" s="19">
        <v>14990000</v>
      </c>
      <c r="N83" s="7"/>
      <c r="O83" s="11" t="s">
        <v>264</v>
      </c>
      <c r="P83" s="7"/>
    </row>
    <row r="84" spans="1:16" ht="15" x14ac:dyDescent="0.2">
      <c r="A84" s="8" t="s">
        <v>111</v>
      </c>
      <c r="B84" s="9" t="s">
        <v>265</v>
      </c>
      <c r="C84" s="10" t="s">
        <v>112</v>
      </c>
      <c r="D84" s="11">
        <v>15</v>
      </c>
      <c r="E84" s="11">
        <v>2018</v>
      </c>
      <c r="F84" s="11">
        <v>2018</v>
      </c>
      <c r="G84" s="7"/>
      <c r="H84" s="11">
        <v>9000</v>
      </c>
      <c r="I84" s="7"/>
      <c r="J84" s="7"/>
      <c r="K84" s="11">
        <v>51000</v>
      </c>
      <c r="L84" s="7"/>
      <c r="M84" s="7"/>
      <c r="N84" s="7"/>
      <c r="O84" s="11" t="s">
        <v>266</v>
      </c>
      <c r="P84" s="7"/>
    </row>
    <row r="85" spans="1:16" ht="15" x14ac:dyDescent="0.2">
      <c r="A85" s="8" t="s">
        <v>122</v>
      </c>
      <c r="B85" s="9" t="s">
        <v>267</v>
      </c>
      <c r="C85" s="12" t="s">
        <v>123</v>
      </c>
      <c r="D85" s="11">
        <v>28</v>
      </c>
      <c r="E85" s="11">
        <v>2018</v>
      </c>
      <c r="F85" s="19">
        <v>2019</v>
      </c>
      <c r="G85" s="7"/>
      <c r="H85" s="19">
        <v>199</v>
      </c>
      <c r="I85" s="7"/>
      <c r="J85" s="7"/>
      <c r="K85" s="19">
        <v>3715</v>
      </c>
      <c r="L85" s="7"/>
      <c r="M85" s="7"/>
      <c r="N85" s="19">
        <v>40402.482444444446</v>
      </c>
      <c r="O85" s="19" t="s">
        <v>268</v>
      </c>
      <c r="P85" s="7"/>
    </row>
    <row r="86" spans="1:16" ht="15" x14ac:dyDescent="0.2">
      <c r="A86" s="8" t="s">
        <v>0</v>
      </c>
      <c r="B86" s="9" t="s">
        <v>269</v>
      </c>
      <c r="C86" s="10" t="s">
        <v>1</v>
      </c>
      <c r="D86" s="11">
        <v>67</v>
      </c>
      <c r="E86" s="11">
        <v>2019</v>
      </c>
      <c r="F86" s="24">
        <v>2020</v>
      </c>
      <c r="G86" s="15"/>
      <c r="H86" s="15">
        <v>1252038</v>
      </c>
      <c r="I86" s="25"/>
      <c r="J86" s="15"/>
      <c r="K86" s="15">
        <v>1597144</v>
      </c>
      <c r="L86" s="15">
        <v>916616</v>
      </c>
      <c r="M86" s="15">
        <v>819984</v>
      </c>
      <c r="N86" s="7"/>
      <c r="O86" s="7"/>
      <c r="P86" s="7"/>
    </row>
    <row r="87" spans="1:16" ht="15" x14ac:dyDescent="0.2">
      <c r="A87" s="8" t="s">
        <v>14</v>
      </c>
      <c r="B87" s="9" t="s">
        <v>269</v>
      </c>
      <c r="C87" s="10" t="s">
        <v>1</v>
      </c>
      <c r="D87" s="11">
        <v>67</v>
      </c>
      <c r="E87" s="11">
        <v>2019</v>
      </c>
      <c r="F87" s="24">
        <v>2020</v>
      </c>
      <c r="G87" s="15"/>
      <c r="H87" s="15">
        <v>1252038</v>
      </c>
      <c r="I87" s="25"/>
      <c r="J87" s="15"/>
      <c r="K87" s="15">
        <v>1597144</v>
      </c>
      <c r="L87" s="15">
        <v>916616</v>
      </c>
      <c r="M87" s="15">
        <v>819984</v>
      </c>
      <c r="N87" s="7"/>
      <c r="O87" s="7"/>
      <c r="P87" s="7"/>
    </row>
    <row r="88" spans="1:16" ht="15" x14ac:dyDescent="0.2">
      <c r="A88" s="8" t="s">
        <v>70</v>
      </c>
      <c r="B88" s="9" t="s">
        <v>269</v>
      </c>
      <c r="C88" s="10" t="s">
        <v>1</v>
      </c>
      <c r="D88" s="11">
        <v>67</v>
      </c>
      <c r="E88" s="11">
        <v>2019</v>
      </c>
      <c r="F88" s="24">
        <v>2020</v>
      </c>
      <c r="G88" s="15"/>
      <c r="H88" s="15">
        <v>1252038</v>
      </c>
      <c r="I88" s="25"/>
      <c r="J88" s="15"/>
      <c r="K88" s="15">
        <v>1597144</v>
      </c>
      <c r="L88" s="15">
        <v>916616</v>
      </c>
      <c r="M88" s="15">
        <v>819984</v>
      </c>
      <c r="N88" s="7"/>
      <c r="O88" s="7"/>
      <c r="P88" s="7"/>
    </row>
    <row r="89" spans="1:16" ht="15" x14ac:dyDescent="0.2">
      <c r="A89" s="8" t="s">
        <v>121</v>
      </c>
      <c r="B89" s="9" t="s">
        <v>269</v>
      </c>
      <c r="C89" s="10" t="s">
        <v>1</v>
      </c>
      <c r="D89" s="11">
        <v>67</v>
      </c>
      <c r="E89" s="11">
        <v>2019</v>
      </c>
      <c r="F89" s="25">
        <v>2020</v>
      </c>
      <c r="G89" s="15"/>
      <c r="H89" s="15">
        <v>1252038</v>
      </c>
      <c r="I89" s="25"/>
      <c r="J89" s="15"/>
      <c r="K89" s="15">
        <v>1597144</v>
      </c>
      <c r="L89" s="15">
        <v>916616</v>
      </c>
      <c r="M89" s="15">
        <v>819984</v>
      </c>
      <c r="N89" s="7"/>
      <c r="O89" s="7"/>
      <c r="P89" s="7"/>
    </row>
    <row r="90" spans="1:16" ht="15" x14ac:dyDescent="0.2">
      <c r="A90" s="8" t="s">
        <v>26</v>
      </c>
      <c r="B90" s="9" t="s">
        <v>270</v>
      </c>
      <c r="C90" s="10" t="s">
        <v>27</v>
      </c>
      <c r="D90" s="11">
        <v>24</v>
      </c>
      <c r="E90" s="11">
        <v>2019</v>
      </c>
      <c r="F90" s="11">
        <v>2019</v>
      </c>
      <c r="G90" s="7"/>
      <c r="H90" s="13">
        <f>15231+1241</f>
        <v>16472</v>
      </c>
      <c r="I90" s="7"/>
      <c r="J90" s="7"/>
      <c r="K90" s="11">
        <v>41632</v>
      </c>
      <c r="L90" s="7"/>
      <c r="M90" s="19">
        <v>500</v>
      </c>
      <c r="N90" s="7"/>
      <c r="O90" s="7"/>
      <c r="P90" s="7"/>
    </row>
    <row r="91" spans="1:16" ht="15" x14ac:dyDescent="0.2">
      <c r="A91" s="8" t="s">
        <v>68</v>
      </c>
      <c r="B91" s="9" t="s">
        <v>271</v>
      </c>
      <c r="C91" s="10" t="s">
        <v>69</v>
      </c>
      <c r="D91" s="11">
        <v>19</v>
      </c>
      <c r="E91" s="11">
        <v>2019</v>
      </c>
      <c r="F91" s="11">
        <v>2019</v>
      </c>
      <c r="G91" s="7"/>
      <c r="H91" s="11">
        <v>24774</v>
      </c>
      <c r="I91" s="7"/>
      <c r="J91" s="7"/>
      <c r="K91" s="11">
        <v>35412</v>
      </c>
      <c r="L91" s="7"/>
      <c r="M91" s="7"/>
      <c r="N91" s="7"/>
      <c r="O91" s="7"/>
      <c r="P91" s="7"/>
    </row>
    <row r="92" spans="1:16" ht="15" x14ac:dyDescent="0.2">
      <c r="A92" s="8" t="s">
        <v>272</v>
      </c>
      <c r="B92" s="9" t="s">
        <v>271</v>
      </c>
      <c r="C92" s="10" t="s">
        <v>69</v>
      </c>
      <c r="D92" s="11">
        <v>19</v>
      </c>
      <c r="E92" s="11">
        <v>2019</v>
      </c>
      <c r="F92" s="11">
        <v>2019</v>
      </c>
      <c r="G92" s="7"/>
      <c r="H92" s="11">
        <v>24774</v>
      </c>
      <c r="I92" s="7"/>
      <c r="J92" s="7"/>
      <c r="K92" s="11">
        <v>35412</v>
      </c>
      <c r="L92" s="7"/>
      <c r="M92" s="7"/>
      <c r="N92" s="7"/>
      <c r="O92" s="7"/>
      <c r="P92" s="7"/>
    </row>
    <row r="93" spans="1:16" ht="15" x14ac:dyDescent="0.2">
      <c r="A93" s="8" t="s">
        <v>273</v>
      </c>
      <c r="B93" s="9" t="s">
        <v>271</v>
      </c>
      <c r="C93" s="10" t="s">
        <v>69</v>
      </c>
      <c r="D93" s="11">
        <v>19</v>
      </c>
      <c r="E93" s="11">
        <v>2019</v>
      </c>
      <c r="F93" s="11">
        <v>2019</v>
      </c>
      <c r="G93" s="7"/>
      <c r="H93" s="11">
        <v>24774</v>
      </c>
      <c r="I93" s="7"/>
      <c r="J93" s="7"/>
      <c r="K93" s="11">
        <v>35412</v>
      </c>
      <c r="L93" s="7"/>
      <c r="M93" s="7"/>
      <c r="N93" s="7"/>
      <c r="O93" s="7"/>
      <c r="P93" s="7"/>
    </row>
    <row r="94" spans="1:16" ht="15" x14ac:dyDescent="0.2">
      <c r="A94" s="8" t="s">
        <v>54</v>
      </c>
      <c r="B94" s="9" t="s">
        <v>294</v>
      </c>
      <c r="C94" s="10" t="s">
        <v>55</v>
      </c>
      <c r="D94" s="11">
        <v>35</v>
      </c>
      <c r="E94" s="11">
        <v>2018</v>
      </c>
      <c r="F94" s="11">
        <v>2019</v>
      </c>
      <c r="G94" s="7"/>
      <c r="H94" s="13">
        <f>425.3+26.2+25</f>
        <v>476.5</v>
      </c>
      <c r="I94" s="7"/>
      <c r="J94" s="7"/>
      <c r="K94" s="11">
        <v>6087.5</v>
      </c>
      <c r="L94" s="7"/>
      <c r="M94" s="7"/>
      <c r="N94" s="7"/>
      <c r="O94" s="7"/>
      <c r="P94" s="7"/>
    </row>
    <row r="95" spans="1:16" ht="15" x14ac:dyDescent="0.2">
      <c r="A95" s="8" t="s">
        <v>52</v>
      </c>
      <c r="B95" s="9" t="s">
        <v>274</v>
      </c>
      <c r="C95" s="10" t="s">
        <v>53</v>
      </c>
      <c r="D95" s="11">
        <v>64</v>
      </c>
      <c r="E95" s="11">
        <v>2019</v>
      </c>
      <c r="F95" s="11">
        <v>2019</v>
      </c>
      <c r="G95" s="7"/>
      <c r="H95" s="11">
        <v>116689</v>
      </c>
      <c r="I95" s="7"/>
      <c r="J95" s="7"/>
      <c r="K95" s="11">
        <v>38736</v>
      </c>
      <c r="L95" s="7"/>
      <c r="M95" s="7"/>
      <c r="N95" s="7"/>
      <c r="O95" s="7"/>
      <c r="P95" s="7"/>
    </row>
    <row r="96" spans="1:16" ht="15" x14ac:dyDescent="0.2">
      <c r="A96" s="8" t="s">
        <v>81</v>
      </c>
      <c r="B96" s="9" t="s">
        <v>275</v>
      </c>
      <c r="C96" s="10" t="s">
        <v>53</v>
      </c>
      <c r="D96" s="11">
        <v>64</v>
      </c>
      <c r="E96" s="11">
        <v>2019</v>
      </c>
      <c r="F96" s="11">
        <v>2019</v>
      </c>
      <c r="G96" s="7"/>
      <c r="H96" s="11">
        <v>116689</v>
      </c>
      <c r="I96" s="7"/>
      <c r="J96" s="7"/>
      <c r="K96" s="11">
        <v>38736</v>
      </c>
      <c r="L96" s="7"/>
      <c r="M96" s="7"/>
      <c r="N96" s="7"/>
      <c r="O96" s="7"/>
      <c r="P96" s="7"/>
    </row>
    <row r="97" spans="1:23" ht="15" x14ac:dyDescent="0.2">
      <c r="A97" s="8" t="s">
        <v>130</v>
      </c>
      <c r="B97" s="9" t="s">
        <v>275</v>
      </c>
      <c r="C97" s="10" t="s">
        <v>53</v>
      </c>
      <c r="D97" s="11">
        <v>64</v>
      </c>
      <c r="E97" s="11">
        <v>2019</v>
      </c>
      <c r="F97" s="11">
        <v>2019</v>
      </c>
      <c r="G97" s="7"/>
      <c r="H97" s="19">
        <v>116689</v>
      </c>
      <c r="I97" s="7"/>
      <c r="J97" s="7"/>
      <c r="K97" s="19">
        <v>38736</v>
      </c>
      <c r="L97" s="7"/>
      <c r="M97" s="7"/>
      <c r="N97" s="7"/>
      <c r="O97" s="7"/>
      <c r="P97" s="7"/>
    </row>
    <row r="98" spans="1:23" ht="15" x14ac:dyDescent="0.2">
      <c r="A98" s="8" t="s">
        <v>150</v>
      </c>
      <c r="B98" s="9" t="s">
        <v>275</v>
      </c>
      <c r="C98" s="10" t="s">
        <v>53</v>
      </c>
      <c r="D98" s="11">
        <v>64</v>
      </c>
      <c r="E98" s="11">
        <v>2019</v>
      </c>
      <c r="F98" s="11">
        <v>2019</v>
      </c>
      <c r="G98" s="7"/>
      <c r="H98" s="11">
        <v>116689</v>
      </c>
      <c r="I98" s="7"/>
      <c r="J98" s="7"/>
      <c r="K98" s="11">
        <v>38736</v>
      </c>
      <c r="L98" s="7"/>
      <c r="M98" s="7"/>
      <c r="N98" s="7"/>
      <c r="O98" s="7"/>
      <c r="P98" s="7"/>
    </row>
    <row r="99" spans="1:23" ht="15" x14ac:dyDescent="0.2">
      <c r="A99" s="8" t="s">
        <v>66</v>
      </c>
      <c r="B99" s="9" t="s">
        <v>276</v>
      </c>
      <c r="C99" s="10" t="s">
        <v>67</v>
      </c>
      <c r="D99" s="11">
        <v>87</v>
      </c>
      <c r="E99" s="11">
        <v>2018</v>
      </c>
      <c r="F99" s="11">
        <v>2019</v>
      </c>
      <c r="G99" s="13">
        <f>5811963+959476+599310+24542+18277</f>
        <v>7413568</v>
      </c>
      <c r="H99" s="7"/>
      <c r="I99" s="7"/>
      <c r="J99" s="7"/>
      <c r="K99" s="7"/>
      <c r="L99" s="7"/>
      <c r="M99" s="11">
        <v>73141</v>
      </c>
      <c r="N99" s="7"/>
      <c r="O99" s="7"/>
      <c r="P99" s="7"/>
    </row>
    <row r="100" spans="1:23" ht="16" x14ac:dyDescent="0.2">
      <c r="A100" s="8" t="s">
        <v>141</v>
      </c>
      <c r="B100" s="9" t="s">
        <v>141</v>
      </c>
      <c r="C100" s="12" t="s">
        <v>142</v>
      </c>
      <c r="D100" s="11">
        <v>320</v>
      </c>
      <c r="E100" s="11">
        <v>2019</v>
      </c>
      <c r="F100" s="11">
        <v>2019</v>
      </c>
      <c r="G100" s="7"/>
      <c r="H100" s="11">
        <v>26300000</v>
      </c>
      <c r="I100" s="7"/>
      <c r="J100" s="7"/>
      <c r="K100" s="11">
        <v>5200000</v>
      </c>
      <c r="L100" s="7"/>
      <c r="M100" s="11">
        <v>11200000</v>
      </c>
      <c r="N100" s="7"/>
      <c r="O100" s="7"/>
      <c r="P100" s="7"/>
      <c r="R100" s="2"/>
      <c r="S100" s="3"/>
      <c r="V100" s="1"/>
      <c r="W100" s="1"/>
    </row>
    <row r="101" spans="1:23" ht="15" x14ac:dyDescent="0.2">
      <c r="A101" s="8" t="s">
        <v>98</v>
      </c>
      <c r="B101" s="9" t="s">
        <v>277</v>
      </c>
      <c r="C101" s="10" t="s">
        <v>99</v>
      </c>
      <c r="D101" s="11">
        <v>35</v>
      </c>
      <c r="E101" s="11">
        <v>2018</v>
      </c>
      <c r="F101" s="11">
        <v>2018</v>
      </c>
      <c r="G101" s="7"/>
      <c r="H101" s="11">
        <v>72825</v>
      </c>
      <c r="I101" s="7"/>
      <c r="J101" s="7"/>
      <c r="K101" s="11">
        <v>140488</v>
      </c>
      <c r="L101" s="7"/>
      <c r="M101" s="11">
        <v>50327</v>
      </c>
      <c r="N101" s="7"/>
      <c r="O101" s="7"/>
      <c r="P101" s="7"/>
    </row>
    <row r="102" spans="1:23" ht="15" x14ac:dyDescent="0.2">
      <c r="A102" s="8" t="s">
        <v>118</v>
      </c>
      <c r="B102" s="9" t="s">
        <v>277</v>
      </c>
      <c r="C102" s="10" t="s">
        <v>99</v>
      </c>
      <c r="D102" s="11">
        <v>35</v>
      </c>
      <c r="E102" s="11">
        <v>2018</v>
      </c>
      <c r="F102" s="11">
        <v>2018</v>
      </c>
      <c r="G102" s="7"/>
      <c r="H102" s="11">
        <v>72825</v>
      </c>
      <c r="I102" s="7"/>
      <c r="J102" s="7"/>
      <c r="K102" s="11">
        <v>140488</v>
      </c>
      <c r="L102" s="7"/>
      <c r="M102" s="19">
        <v>50327</v>
      </c>
      <c r="N102" s="7"/>
      <c r="O102" s="7"/>
      <c r="P102" s="7"/>
    </row>
    <row r="103" spans="1:23" ht="15" x14ac:dyDescent="0.2">
      <c r="A103" s="8" t="s">
        <v>103</v>
      </c>
      <c r="B103" s="9" t="s">
        <v>277</v>
      </c>
      <c r="C103" s="10" t="s">
        <v>99</v>
      </c>
      <c r="D103" s="11">
        <v>35</v>
      </c>
      <c r="E103" s="11">
        <v>2018</v>
      </c>
      <c r="F103" s="11">
        <v>2018</v>
      </c>
      <c r="G103" s="7"/>
      <c r="H103" s="11">
        <v>72825</v>
      </c>
      <c r="I103" s="7"/>
      <c r="J103" s="7"/>
      <c r="K103" s="11">
        <v>140488</v>
      </c>
      <c r="L103" s="7"/>
      <c r="M103" s="11">
        <v>50327</v>
      </c>
      <c r="N103" s="7"/>
      <c r="O103" s="7"/>
      <c r="P103" s="7"/>
    </row>
    <row r="104" spans="1:23" ht="15" x14ac:dyDescent="0.2">
      <c r="A104" s="8" t="s">
        <v>43</v>
      </c>
      <c r="B104" s="9" t="s">
        <v>278</v>
      </c>
      <c r="C104" s="10" t="s">
        <v>279</v>
      </c>
      <c r="D104" s="11">
        <v>6</v>
      </c>
      <c r="E104" s="11">
        <v>2020</v>
      </c>
      <c r="F104" s="11">
        <v>2020</v>
      </c>
      <c r="G104" s="7"/>
      <c r="H104" s="11">
        <v>280000</v>
      </c>
      <c r="I104" s="19"/>
      <c r="J104" s="7"/>
      <c r="K104" s="11">
        <v>1660000</v>
      </c>
      <c r="L104" s="11">
        <v>1560000</v>
      </c>
      <c r="M104" s="13">
        <f>3700000+2100000+50000+700000+5300000+50000+1000</f>
        <v>11901000</v>
      </c>
      <c r="N104" s="7"/>
      <c r="O104" s="7"/>
      <c r="P104" s="7"/>
    </row>
    <row r="105" spans="1:23" ht="15" x14ac:dyDescent="0.2">
      <c r="A105" s="8" t="s">
        <v>137</v>
      </c>
      <c r="B105" s="9" t="s">
        <v>280</v>
      </c>
      <c r="C105" s="12" t="s">
        <v>138</v>
      </c>
      <c r="D105" s="11">
        <v>24</v>
      </c>
      <c r="E105" s="11">
        <v>2020</v>
      </c>
      <c r="F105" s="11">
        <v>2020</v>
      </c>
      <c r="G105" s="7"/>
      <c r="H105" s="11">
        <v>15738</v>
      </c>
      <c r="I105" s="7"/>
      <c r="J105" s="7"/>
      <c r="K105" s="11">
        <v>2358</v>
      </c>
      <c r="L105" s="7"/>
      <c r="M105" s="11">
        <v>4892</v>
      </c>
      <c r="N105" s="7"/>
      <c r="O105" s="7"/>
      <c r="P105" s="7"/>
    </row>
    <row r="106" spans="1:23" ht="15" x14ac:dyDescent="0.2">
      <c r="A106" s="8" t="s">
        <v>2</v>
      </c>
      <c r="B106" s="9" t="s">
        <v>281</v>
      </c>
      <c r="C106" s="12" t="s">
        <v>282</v>
      </c>
      <c r="D106" s="11">
        <v>2</v>
      </c>
      <c r="E106" s="11">
        <v>2019</v>
      </c>
      <c r="F106" s="11">
        <v>2019</v>
      </c>
      <c r="G106" s="19"/>
      <c r="H106" s="19">
        <v>389000</v>
      </c>
      <c r="I106" s="7"/>
      <c r="J106" s="11"/>
      <c r="K106" s="11">
        <v>1645000</v>
      </c>
      <c r="L106" s="11">
        <v>1575000</v>
      </c>
      <c r="M106" s="19">
        <v>107000</v>
      </c>
      <c r="N106" s="7"/>
      <c r="O106" s="19" t="s">
        <v>283</v>
      </c>
      <c r="P106" s="19" t="s">
        <v>284</v>
      </c>
    </row>
    <row r="107" spans="1:23" ht="15" x14ac:dyDescent="0.2">
      <c r="A107" s="8" t="s">
        <v>22</v>
      </c>
      <c r="B107" s="9" t="s">
        <v>285</v>
      </c>
      <c r="C107" s="10" t="s">
        <v>23</v>
      </c>
      <c r="D107" s="11">
        <v>26</v>
      </c>
      <c r="E107" s="11">
        <v>2018</v>
      </c>
      <c r="F107" s="11">
        <v>2019</v>
      </c>
      <c r="G107" s="7"/>
      <c r="H107" s="19">
        <v>2653</v>
      </c>
      <c r="I107" s="7"/>
      <c r="J107" s="7"/>
      <c r="K107" s="11">
        <v>16152</v>
      </c>
      <c r="L107" s="7"/>
      <c r="M107" s="19">
        <v>6940</v>
      </c>
      <c r="N107" s="11">
        <v>69119.861799999999</v>
      </c>
      <c r="O107" s="19" t="s">
        <v>286</v>
      </c>
      <c r="P107" s="7"/>
    </row>
    <row r="108" spans="1:23" ht="15" x14ac:dyDescent="0.2">
      <c r="A108" s="8" t="s">
        <v>287</v>
      </c>
      <c r="B108" s="9" t="s">
        <v>288</v>
      </c>
      <c r="C108" s="12" t="s">
        <v>163</v>
      </c>
      <c r="D108" s="19">
        <v>106</v>
      </c>
      <c r="E108" s="11">
        <v>2019</v>
      </c>
      <c r="F108" s="11">
        <v>2020</v>
      </c>
      <c r="G108" s="7"/>
      <c r="H108" s="13">
        <f>54687+2821+0+5978+6685</f>
        <v>70171</v>
      </c>
      <c r="I108" s="7"/>
      <c r="J108" s="19"/>
      <c r="K108" s="11">
        <v>85816</v>
      </c>
      <c r="L108" s="11">
        <v>7094</v>
      </c>
      <c r="M108" s="7"/>
      <c r="N108" s="19">
        <v>2518628</v>
      </c>
      <c r="O108" s="7"/>
      <c r="P108" s="7"/>
    </row>
    <row r="109" spans="1:23" ht="15" x14ac:dyDescent="0.2">
      <c r="A109" s="8" t="s">
        <v>289</v>
      </c>
      <c r="B109" s="9" t="s">
        <v>288</v>
      </c>
      <c r="C109" s="12" t="s">
        <v>163</v>
      </c>
      <c r="D109" s="19">
        <v>106</v>
      </c>
      <c r="E109" s="11">
        <v>2019</v>
      </c>
      <c r="F109" s="11">
        <v>2020</v>
      </c>
      <c r="G109" s="7"/>
      <c r="H109" s="13">
        <f>54687+2821+0+5978+6685</f>
        <v>70171</v>
      </c>
      <c r="I109" s="7"/>
      <c r="J109" s="19"/>
      <c r="K109" s="11">
        <v>85816</v>
      </c>
      <c r="L109" s="11">
        <v>7094</v>
      </c>
      <c r="M109" s="7"/>
      <c r="N109" s="19">
        <v>2518628</v>
      </c>
      <c r="O109" s="7"/>
      <c r="P109" s="7"/>
    </row>
    <row r="110" spans="1:23" ht="15" x14ac:dyDescent="0.2">
      <c r="A110" s="8" t="s">
        <v>24</v>
      </c>
      <c r="B110" s="9" t="s">
        <v>290</v>
      </c>
      <c r="C110" s="10" t="s">
        <v>25</v>
      </c>
      <c r="D110" s="25">
        <v>27</v>
      </c>
      <c r="E110" s="11">
        <v>2019</v>
      </c>
      <c r="F110" s="11">
        <v>2019</v>
      </c>
      <c r="G110" s="7"/>
      <c r="H110" s="11">
        <v>23544.71</v>
      </c>
      <c r="I110" s="7"/>
      <c r="J110" s="7"/>
      <c r="K110" s="11">
        <v>140341.32999999999</v>
      </c>
      <c r="L110" s="19">
        <v>144312.92000000001</v>
      </c>
      <c r="M110" s="13">
        <f>25929374 + 1058626 + 778577 + 22919 + 92815</f>
        <v>27882311</v>
      </c>
      <c r="N110" s="7"/>
      <c r="O110" s="19" t="s">
        <v>291</v>
      </c>
      <c r="P110" s="7"/>
    </row>
    <row r="111" spans="1:23" ht="15" x14ac:dyDescent="0.2">
      <c r="A111" s="8" t="s">
        <v>292</v>
      </c>
      <c r="B111" s="9" t="s">
        <v>290</v>
      </c>
      <c r="C111" s="10" t="s">
        <v>25</v>
      </c>
      <c r="D111" s="25">
        <v>27</v>
      </c>
      <c r="E111" s="11">
        <v>2019</v>
      </c>
      <c r="F111" s="11">
        <v>2019</v>
      </c>
      <c r="G111" s="7"/>
      <c r="H111" s="19">
        <v>23544.71</v>
      </c>
      <c r="I111" s="7"/>
      <c r="J111" s="7"/>
      <c r="K111" s="11">
        <v>140341.32999999999</v>
      </c>
      <c r="L111" s="19">
        <v>144312.92000000001</v>
      </c>
      <c r="M111" s="13">
        <f>25929374 + 1058626 + 778577 + 22919 + 92815</f>
        <v>27882311</v>
      </c>
      <c r="N111" s="7"/>
      <c r="O111" s="19" t="s">
        <v>291</v>
      </c>
      <c r="P111" s="7"/>
    </row>
    <row r="112" spans="1:23" ht="15.75" customHeight="1" x14ac:dyDescent="0.15">
      <c r="A112" s="26"/>
      <c r="B112" s="27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ht="15.75" customHeight="1" x14ac:dyDescent="0.15">
      <c r="A113" s="26"/>
      <c r="B113" s="27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ht="15.75" customHeight="1" x14ac:dyDescent="0.15">
      <c r="A114" s="26"/>
      <c r="B114" s="27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ht="15.75" customHeight="1" x14ac:dyDescent="0.15">
      <c r="A115" s="26"/>
      <c r="B115" s="27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ht="15.75" customHeight="1" x14ac:dyDescent="0.15">
      <c r="A116" s="26"/>
      <c r="B116" s="27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ht="15.75" customHeight="1" x14ac:dyDescent="0.15">
      <c r="A117" s="26"/>
      <c r="B117" s="27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ht="15.75" customHeight="1" x14ac:dyDescent="0.15">
      <c r="A118" s="26"/>
      <c r="B118" s="27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ht="15.75" customHeight="1" x14ac:dyDescent="0.15">
      <c r="A119" s="26"/>
      <c r="B119" s="27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ht="15.75" customHeight="1" x14ac:dyDescent="0.15">
      <c r="A120" s="26"/>
      <c r="B120" s="27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ht="15.75" customHeight="1" x14ac:dyDescent="0.15">
      <c r="A121" s="26"/>
      <c r="B121" s="27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ht="15.75" customHeight="1" x14ac:dyDescent="0.15">
      <c r="A122" s="26"/>
      <c r="B122" s="27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ht="15.75" customHeight="1" x14ac:dyDescent="0.15">
      <c r="A123" s="26"/>
      <c r="B123" s="2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ht="15.75" customHeight="1" x14ac:dyDescent="0.15">
      <c r="A124" s="26"/>
      <c r="B124" s="27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ht="15.75" customHeight="1" x14ac:dyDescent="0.15">
      <c r="A125" s="26"/>
      <c r="B125" s="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ht="15.75" customHeight="1" x14ac:dyDescent="0.15">
      <c r="A126" s="26"/>
      <c r="B126" s="27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ht="15.75" customHeight="1" x14ac:dyDescent="0.15">
      <c r="A127" s="26"/>
      <c r="B127" s="27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ht="15.75" customHeight="1" x14ac:dyDescent="0.15">
      <c r="A128" s="26"/>
      <c r="B128" s="27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ht="15.75" customHeight="1" x14ac:dyDescent="0.15">
      <c r="A129" s="26"/>
      <c r="B129" s="27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ht="15.75" customHeight="1" x14ac:dyDescent="0.15">
      <c r="A130" s="26"/>
      <c r="B130" s="27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ht="15.75" customHeight="1" x14ac:dyDescent="0.15">
      <c r="A131" s="26"/>
      <c r="B131" s="27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ht="15.75" customHeight="1" x14ac:dyDescent="0.15">
      <c r="A132" s="26"/>
      <c r="B132" s="27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ht="15.75" customHeight="1" x14ac:dyDescent="0.15">
      <c r="A133" s="26"/>
      <c r="B133" s="27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ht="15.75" customHeight="1" x14ac:dyDescent="0.15">
      <c r="A134" s="26"/>
      <c r="B134" s="27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ht="15.75" customHeight="1" x14ac:dyDescent="0.15">
      <c r="A135" s="26"/>
      <c r="B135" s="27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  <row r="136" spans="1:16" ht="15.75" customHeight="1" x14ac:dyDescent="0.15">
      <c r="A136" s="26"/>
      <c r="B136" s="27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1:16" ht="15.75" customHeight="1" x14ac:dyDescent="0.15">
      <c r="A137" s="26"/>
      <c r="B137" s="27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ht="15.75" customHeight="1" x14ac:dyDescent="0.15">
      <c r="A138" s="26"/>
      <c r="B138" s="27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</row>
    <row r="139" spans="1:16" ht="15.75" customHeight="1" x14ac:dyDescent="0.15">
      <c r="A139" s="26"/>
      <c r="B139" s="27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</row>
    <row r="140" spans="1:16" ht="15.75" customHeight="1" x14ac:dyDescent="0.15">
      <c r="A140" s="26"/>
      <c r="B140" s="27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1:16" ht="15.75" customHeight="1" x14ac:dyDescent="0.15">
      <c r="A141" s="26"/>
      <c r="B141" s="27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</row>
    <row r="142" spans="1:16" ht="15.75" customHeight="1" x14ac:dyDescent="0.15">
      <c r="A142" s="26"/>
      <c r="B142" s="27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1:16" ht="15.75" customHeight="1" x14ac:dyDescent="0.15">
      <c r="A143" s="26"/>
      <c r="B143" s="27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</row>
    <row r="144" spans="1:16" ht="15.75" customHeight="1" x14ac:dyDescent="0.15">
      <c r="A144" s="26"/>
      <c r="B144" s="27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</row>
    <row r="145" spans="1:16" ht="15.75" customHeight="1" x14ac:dyDescent="0.15">
      <c r="A145" s="26"/>
      <c r="B145" s="27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1:16" ht="15.75" customHeight="1" x14ac:dyDescent="0.15">
      <c r="A146" s="26"/>
      <c r="B146" s="27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1:16" ht="15.75" customHeight="1" x14ac:dyDescent="0.15">
      <c r="A147" s="26"/>
      <c r="B147" s="27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ht="15.75" customHeight="1" x14ac:dyDescent="0.15">
      <c r="A148" s="26"/>
      <c r="B148" s="27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</row>
    <row r="149" spans="1:16" ht="15.75" customHeight="1" x14ac:dyDescent="0.15">
      <c r="A149" s="26"/>
      <c r="B149" s="27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</row>
    <row r="150" spans="1:16" ht="15.75" customHeight="1" x14ac:dyDescent="0.15">
      <c r="A150" s="26"/>
      <c r="B150" s="27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</row>
    <row r="151" spans="1:16" ht="15.75" customHeight="1" x14ac:dyDescent="0.15">
      <c r="A151" s="26"/>
      <c r="B151" s="27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</row>
    <row r="152" spans="1:16" ht="15.75" customHeight="1" x14ac:dyDescent="0.15">
      <c r="A152" s="26"/>
      <c r="B152" s="27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1:16" ht="15.75" customHeight="1" x14ac:dyDescent="0.15">
      <c r="A153" s="26"/>
      <c r="B153" s="27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1:16" ht="15.75" customHeight="1" x14ac:dyDescent="0.15">
      <c r="A154" s="26"/>
      <c r="B154" s="27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</row>
    <row r="155" spans="1:16" ht="15.75" customHeight="1" x14ac:dyDescent="0.15">
      <c r="A155" s="26"/>
      <c r="B155" s="27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</row>
    <row r="156" spans="1:16" ht="15.75" customHeight="1" x14ac:dyDescent="0.15">
      <c r="A156" s="26"/>
      <c r="B156" s="27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</row>
    <row r="157" spans="1:16" ht="15.75" customHeight="1" x14ac:dyDescent="0.15">
      <c r="A157" s="26"/>
      <c r="B157" s="27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</row>
    <row r="158" spans="1:16" ht="15.75" customHeight="1" x14ac:dyDescent="0.15">
      <c r="A158" s="26"/>
      <c r="B158" s="27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1:16" ht="15.75" customHeight="1" x14ac:dyDescent="0.15">
      <c r="A159" s="26"/>
      <c r="B159" s="27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1:16" ht="15.75" customHeight="1" x14ac:dyDescent="0.15">
      <c r="A160" s="26"/>
      <c r="B160" s="27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</row>
    <row r="161" spans="1:16" ht="15.75" customHeight="1" x14ac:dyDescent="0.15">
      <c r="A161" s="26"/>
      <c r="B161" s="27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</row>
    <row r="162" spans="1:16" ht="15.75" customHeight="1" x14ac:dyDescent="0.15">
      <c r="A162" s="26"/>
      <c r="B162" s="27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</row>
    <row r="163" spans="1:16" ht="15.75" customHeight="1" x14ac:dyDescent="0.15">
      <c r="A163" s="26"/>
      <c r="B163" s="27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</row>
    <row r="164" spans="1:16" ht="15.75" customHeight="1" x14ac:dyDescent="0.15">
      <c r="A164" s="26"/>
      <c r="B164" s="27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</row>
    <row r="165" spans="1:16" ht="15.75" customHeight="1" x14ac:dyDescent="0.15">
      <c r="A165" s="26"/>
      <c r="B165" s="27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</row>
    <row r="166" spans="1:16" ht="15.75" customHeight="1" x14ac:dyDescent="0.15">
      <c r="A166" s="26"/>
      <c r="B166" s="27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</row>
    <row r="167" spans="1:16" ht="15.75" customHeight="1" x14ac:dyDescent="0.15">
      <c r="A167" s="26"/>
      <c r="B167" s="27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</row>
    <row r="168" spans="1:16" ht="15.75" customHeight="1" x14ac:dyDescent="0.15">
      <c r="A168" s="26"/>
      <c r="B168" s="27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</row>
    <row r="169" spans="1:16" ht="15.75" customHeight="1" x14ac:dyDescent="0.15">
      <c r="A169" s="26"/>
      <c r="B169" s="27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</row>
    <row r="170" spans="1:16" ht="15.75" customHeight="1" x14ac:dyDescent="0.15">
      <c r="A170" s="26"/>
      <c r="B170" s="27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</row>
    <row r="171" spans="1:16" ht="15.75" customHeight="1" x14ac:dyDescent="0.15">
      <c r="A171" s="26"/>
      <c r="B171" s="27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2" spans="1:16" ht="15.75" customHeight="1" x14ac:dyDescent="0.15">
      <c r="A172" s="26"/>
      <c r="B172" s="27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</row>
    <row r="173" spans="1:16" ht="15.75" customHeight="1" x14ac:dyDescent="0.15">
      <c r="A173" s="26"/>
      <c r="B173" s="27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</row>
    <row r="174" spans="1:16" ht="15.75" customHeight="1" x14ac:dyDescent="0.15">
      <c r="A174" s="26"/>
      <c r="B174" s="27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1:16" ht="15.75" customHeight="1" x14ac:dyDescent="0.15">
      <c r="A175" s="26"/>
      <c r="B175" s="27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ht="15.75" customHeight="1" x14ac:dyDescent="0.15">
      <c r="A176" s="26"/>
      <c r="B176" s="27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1:16" ht="15.75" customHeight="1" x14ac:dyDescent="0.15">
      <c r="A177" s="26"/>
      <c r="B177" s="27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ht="15.75" customHeight="1" x14ac:dyDescent="0.15">
      <c r="A178" s="26"/>
      <c r="B178" s="27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1:16" ht="15.75" customHeight="1" x14ac:dyDescent="0.15">
      <c r="A179" s="26"/>
      <c r="B179" s="27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1:16" ht="15.75" customHeight="1" x14ac:dyDescent="0.15">
      <c r="A180" s="26"/>
      <c r="B180" s="27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 ht="15.75" customHeight="1" x14ac:dyDescent="0.15">
      <c r="A181" s="26"/>
      <c r="B181" s="27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1:16" ht="15.75" customHeight="1" x14ac:dyDescent="0.15">
      <c r="A182" s="26"/>
      <c r="B182" s="27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1:16" ht="15.75" customHeight="1" x14ac:dyDescent="0.15">
      <c r="A183" s="26"/>
      <c r="B183" s="27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1:16" ht="15.75" customHeight="1" x14ac:dyDescent="0.15">
      <c r="A184" s="26"/>
      <c r="B184" s="27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ht="15.75" customHeight="1" x14ac:dyDescent="0.15">
      <c r="A185" s="26"/>
      <c r="B185" s="27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ht="15.75" customHeight="1" x14ac:dyDescent="0.15">
      <c r="A186" s="26"/>
      <c r="B186" s="27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1:16" ht="15.75" customHeight="1" x14ac:dyDescent="0.15">
      <c r="A187" s="26"/>
      <c r="B187" s="27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ht="15.75" customHeight="1" x14ac:dyDescent="0.15">
      <c r="A188" s="26"/>
      <c r="B188" s="27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1:16" ht="15.75" customHeight="1" x14ac:dyDescent="0.15">
      <c r="A189" s="26"/>
      <c r="B189" s="27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1:16" ht="15.75" customHeight="1" x14ac:dyDescent="0.15">
      <c r="A190" s="26"/>
      <c r="B190" s="27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ht="15.75" customHeight="1" x14ac:dyDescent="0.15">
      <c r="A191" s="26"/>
      <c r="B191" s="27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1:16" ht="15.75" customHeight="1" x14ac:dyDescent="0.15">
      <c r="A192" s="26"/>
      <c r="B192" s="27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1:16" ht="15.75" customHeight="1" x14ac:dyDescent="0.15">
      <c r="A193" s="26"/>
      <c r="B193" s="27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1:16" ht="15.75" customHeight="1" x14ac:dyDescent="0.15">
      <c r="A194" s="26"/>
      <c r="B194" s="27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1:16" ht="15.75" customHeight="1" x14ac:dyDescent="0.15">
      <c r="A195" s="26"/>
      <c r="B195" s="27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1:16" ht="15.75" customHeight="1" x14ac:dyDescent="0.15">
      <c r="A196" s="26"/>
      <c r="B196" s="27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  <row r="197" spans="1:16" ht="15.75" customHeight="1" x14ac:dyDescent="0.15">
      <c r="A197" s="26"/>
      <c r="B197" s="27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</row>
    <row r="198" spans="1:16" ht="15.75" customHeight="1" x14ac:dyDescent="0.15">
      <c r="A198" s="26"/>
      <c r="B198" s="27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</row>
    <row r="199" spans="1:16" ht="15.75" customHeight="1" x14ac:dyDescent="0.15">
      <c r="A199" s="26"/>
      <c r="B199" s="27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</row>
    <row r="200" spans="1:16" ht="15.75" customHeight="1" x14ac:dyDescent="0.15">
      <c r="A200" s="26"/>
      <c r="B200" s="27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</row>
    <row r="201" spans="1:16" ht="15.75" customHeight="1" x14ac:dyDescent="0.15">
      <c r="A201" s="26"/>
      <c r="B201" s="27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</row>
    <row r="202" spans="1:16" ht="15.75" customHeight="1" x14ac:dyDescent="0.15">
      <c r="A202" s="26"/>
      <c r="B202" s="27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</row>
    <row r="203" spans="1:16" ht="15.75" customHeight="1" x14ac:dyDescent="0.15">
      <c r="A203" s="26"/>
      <c r="B203" s="27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</row>
    <row r="204" spans="1:16" ht="15.75" customHeight="1" x14ac:dyDescent="0.15">
      <c r="A204" s="26"/>
      <c r="B204" s="27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</row>
    <row r="205" spans="1:16" ht="15.75" customHeight="1" x14ac:dyDescent="0.15">
      <c r="A205" s="26"/>
      <c r="B205" s="27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</row>
    <row r="206" spans="1:16" ht="15.75" customHeight="1" x14ac:dyDescent="0.15">
      <c r="A206" s="26"/>
      <c r="B206" s="27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</row>
    <row r="207" spans="1:16" ht="15.75" customHeight="1" x14ac:dyDescent="0.15">
      <c r="A207" s="26"/>
      <c r="B207" s="27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</row>
    <row r="208" spans="1:16" ht="15.75" customHeight="1" x14ac:dyDescent="0.15">
      <c r="A208" s="26"/>
      <c r="B208" s="27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</row>
    <row r="209" spans="1:16" ht="15.75" customHeight="1" x14ac:dyDescent="0.15">
      <c r="A209" s="26"/>
      <c r="B209" s="27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</row>
    <row r="210" spans="1:16" ht="15.75" customHeight="1" x14ac:dyDescent="0.15">
      <c r="A210" s="26"/>
      <c r="B210" s="27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</row>
    <row r="211" spans="1:16" ht="15.75" customHeight="1" x14ac:dyDescent="0.15">
      <c r="A211" s="26"/>
      <c r="B211" s="27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</row>
    <row r="212" spans="1:16" ht="15.75" customHeight="1" x14ac:dyDescent="0.15">
      <c r="A212" s="26"/>
      <c r="B212" s="27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</row>
    <row r="213" spans="1:16" ht="15.75" customHeight="1" x14ac:dyDescent="0.15">
      <c r="A213" s="26"/>
      <c r="B213" s="27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</row>
    <row r="214" spans="1:16" ht="15.75" customHeight="1" x14ac:dyDescent="0.15">
      <c r="A214" s="26"/>
      <c r="B214" s="27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</row>
    <row r="215" spans="1:16" ht="15.75" customHeight="1" x14ac:dyDescent="0.15">
      <c r="A215" s="26"/>
      <c r="B215" s="27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</row>
    <row r="216" spans="1:16" ht="15.75" customHeight="1" x14ac:dyDescent="0.15">
      <c r="A216" s="26"/>
      <c r="B216" s="27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</row>
    <row r="217" spans="1:16" ht="15.75" customHeight="1" x14ac:dyDescent="0.15">
      <c r="A217" s="26"/>
      <c r="B217" s="27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</row>
    <row r="218" spans="1:16" ht="15.75" customHeight="1" x14ac:dyDescent="0.15">
      <c r="A218" s="26"/>
      <c r="B218" s="27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</row>
    <row r="219" spans="1:16" ht="15.75" customHeight="1" x14ac:dyDescent="0.15">
      <c r="A219" s="26"/>
      <c r="B219" s="27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</row>
    <row r="220" spans="1:16" ht="15.75" customHeight="1" x14ac:dyDescent="0.15">
      <c r="A220" s="26"/>
      <c r="B220" s="27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</row>
    <row r="221" spans="1:16" ht="15.75" customHeight="1" x14ac:dyDescent="0.15">
      <c r="A221" s="26"/>
      <c r="B221" s="27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</row>
    <row r="222" spans="1:16" ht="15.75" customHeight="1" x14ac:dyDescent="0.15">
      <c r="A222" s="26"/>
      <c r="B222" s="27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</row>
    <row r="223" spans="1:16" ht="15.75" customHeight="1" x14ac:dyDescent="0.15">
      <c r="A223" s="26"/>
      <c r="B223" s="27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</row>
    <row r="224" spans="1:16" ht="15.75" customHeight="1" x14ac:dyDescent="0.15">
      <c r="A224" s="26"/>
      <c r="B224" s="27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</row>
    <row r="225" spans="1:16" ht="15.75" customHeight="1" x14ac:dyDescent="0.15">
      <c r="A225" s="26"/>
      <c r="B225" s="27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</row>
    <row r="226" spans="1:16" ht="15.75" customHeight="1" x14ac:dyDescent="0.15">
      <c r="A226" s="26"/>
      <c r="B226" s="27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</row>
    <row r="227" spans="1:16" ht="15.75" customHeight="1" x14ac:dyDescent="0.15">
      <c r="A227" s="26"/>
      <c r="B227" s="27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</row>
    <row r="228" spans="1:16" ht="15.75" customHeight="1" x14ac:dyDescent="0.15">
      <c r="A228" s="26"/>
      <c r="B228" s="27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</row>
    <row r="229" spans="1:16" ht="15.75" customHeight="1" x14ac:dyDescent="0.15">
      <c r="A229" s="26"/>
      <c r="B229" s="27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</row>
    <row r="230" spans="1:16" ht="15.75" customHeight="1" x14ac:dyDescent="0.15">
      <c r="A230" s="26"/>
      <c r="B230" s="27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</row>
    <row r="231" spans="1:16" ht="15.75" customHeight="1" x14ac:dyDescent="0.15">
      <c r="A231" s="26"/>
      <c r="B231" s="27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</row>
    <row r="232" spans="1:16" ht="15.75" customHeight="1" x14ac:dyDescent="0.15">
      <c r="A232" s="26"/>
      <c r="B232" s="27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</row>
    <row r="233" spans="1:16" ht="15.75" customHeight="1" x14ac:dyDescent="0.15">
      <c r="A233" s="26"/>
      <c r="B233" s="27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</row>
    <row r="234" spans="1:16" ht="15.75" customHeight="1" x14ac:dyDescent="0.15">
      <c r="A234" s="26"/>
      <c r="B234" s="27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</row>
    <row r="235" spans="1:16" ht="15.75" customHeight="1" x14ac:dyDescent="0.15">
      <c r="A235" s="26"/>
      <c r="B235" s="27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</row>
    <row r="236" spans="1:16" ht="15.75" customHeight="1" x14ac:dyDescent="0.15">
      <c r="A236" s="26"/>
      <c r="B236" s="27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</row>
    <row r="237" spans="1:16" ht="15.75" customHeight="1" x14ac:dyDescent="0.15">
      <c r="A237" s="26"/>
      <c r="B237" s="27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</row>
    <row r="238" spans="1:16" ht="15.75" customHeight="1" x14ac:dyDescent="0.15">
      <c r="A238" s="26"/>
      <c r="B238" s="27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</row>
    <row r="239" spans="1:16" ht="15.75" customHeight="1" x14ac:dyDescent="0.15">
      <c r="A239" s="26"/>
      <c r="B239" s="27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</row>
    <row r="240" spans="1:16" ht="15.75" customHeight="1" x14ac:dyDescent="0.15">
      <c r="A240" s="26"/>
      <c r="B240" s="27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</row>
    <row r="241" spans="1:16" ht="15.75" customHeight="1" x14ac:dyDescent="0.15">
      <c r="A241" s="26"/>
      <c r="B241" s="27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</row>
    <row r="242" spans="1:16" ht="15.75" customHeight="1" x14ac:dyDescent="0.15">
      <c r="A242" s="26"/>
      <c r="B242" s="27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</row>
    <row r="243" spans="1:16" ht="15.75" customHeight="1" x14ac:dyDescent="0.15">
      <c r="A243" s="26"/>
      <c r="B243" s="27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</row>
    <row r="244" spans="1:16" ht="15.75" customHeight="1" x14ac:dyDescent="0.15">
      <c r="A244" s="26"/>
      <c r="B244" s="27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</row>
    <row r="245" spans="1:16" ht="15.75" customHeight="1" x14ac:dyDescent="0.15">
      <c r="A245" s="26"/>
      <c r="B245" s="27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</row>
    <row r="246" spans="1:16" ht="15.75" customHeight="1" x14ac:dyDescent="0.15">
      <c r="A246" s="26"/>
      <c r="B246" s="27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</row>
    <row r="247" spans="1:16" ht="15.75" customHeight="1" x14ac:dyDescent="0.15">
      <c r="A247" s="26"/>
      <c r="B247" s="27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</row>
    <row r="248" spans="1:16" ht="15.75" customHeight="1" x14ac:dyDescent="0.15">
      <c r="A248" s="26"/>
      <c r="B248" s="27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</row>
    <row r="249" spans="1:16" ht="15.75" customHeight="1" x14ac:dyDescent="0.15">
      <c r="A249" s="26"/>
      <c r="B249" s="27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</row>
    <row r="250" spans="1:16" ht="15.75" customHeight="1" x14ac:dyDescent="0.15">
      <c r="A250" s="26"/>
      <c r="B250" s="27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</row>
    <row r="251" spans="1:16" ht="15.75" customHeight="1" x14ac:dyDescent="0.15">
      <c r="A251" s="26"/>
      <c r="B251" s="27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</row>
    <row r="252" spans="1:16" ht="15.75" customHeight="1" x14ac:dyDescent="0.15">
      <c r="A252" s="26"/>
      <c r="B252" s="27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</row>
    <row r="253" spans="1:16" ht="15.75" customHeight="1" x14ac:dyDescent="0.15">
      <c r="A253" s="26"/>
      <c r="B253" s="27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</row>
    <row r="254" spans="1:16" ht="15.75" customHeight="1" x14ac:dyDescent="0.15">
      <c r="A254" s="26"/>
      <c r="B254" s="27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</row>
    <row r="255" spans="1:16" ht="15.75" customHeight="1" x14ac:dyDescent="0.15">
      <c r="A255" s="26"/>
      <c r="B255" s="27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</row>
    <row r="256" spans="1:16" ht="15.75" customHeight="1" x14ac:dyDescent="0.15">
      <c r="A256" s="26"/>
      <c r="B256" s="27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</row>
    <row r="257" spans="1:16" ht="15.75" customHeight="1" x14ac:dyDescent="0.15">
      <c r="A257" s="26"/>
      <c r="B257" s="27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</row>
    <row r="258" spans="1:16" ht="15.75" customHeight="1" x14ac:dyDescent="0.15">
      <c r="A258" s="26"/>
      <c r="B258" s="27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</row>
    <row r="259" spans="1:16" ht="15.75" customHeight="1" x14ac:dyDescent="0.15">
      <c r="A259" s="26"/>
      <c r="B259" s="27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</row>
    <row r="260" spans="1:16" ht="15.75" customHeight="1" x14ac:dyDescent="0.15">
      <c r="A260" s="26"/>
      <c r="B260" s="27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</row>
    <row r="261" spans="1:16" ht="15.75" customHeight="1" x14ac:dyDescent="0.15">
      <c r="A261" s="26"/>
      <c r="B261" s="27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</row>
    <row r="262" spans="1:16" ht="15.75" customHeight="1" x14ac:dyDescent="0.15">
      <c r="A262" s="26"/>
      <c r="B262" s="27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</row>
    <row r="263" spans="1:16" ht="15.75" customHeight="1" x14ac:dyDescent="0.15">
      <c r="A263" s="26"/>
      <c r="B263" s="27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</row>
    <row r="264" spans="1:16" ht="15.75" customHeight="1" x14ac:dyDescent="0.15">
      <c r="A264" s="26"/>
      <c r="B264" s="27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</row>
    <row r="265" spans="1:16" ht="15.75" customHeight="1" x14ac:dyDescent="0.15">
      <c r="A265" s="26"/>
      <c r="B265" s="27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</row>
    <row r="266" spans="1:16" ht="15.75" customHeight="1" x14ac:dyDescent="0.15">
      <c r="A266" s="26"/>
      <c r="B266" s="27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</row>
    <row r="267" spans="1:16" ht="15.75" customHeight="1" x14ac:dyDescent="0.15">
      <c r="A267" s="26"/>
      <c r="B267" s="27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ht="15.75" customHeight="1" x14ac:dyDescent="0.15">
      <c r="A268" s="26"/>
      <c r="B268" s="27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ht="15.75" customHeight="1" x14ac:dyDescent="0.15">
      <c r="A269" s="26"/>
      <c r="B269" s="27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</row>
    <row r="270" spans="1:16" ht="15.75" customHeight="1" x14ac:dyDescent="0.15">
      <c r="A270" s="26"/>
      <c r="B270" s="27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</row>
    <row r="271" spans="1:16" ht="15.75" customHeight="1" x14ac:dyDescent="0.15">
      <c r="A271" s="26"/>
      <c r="B271" s="27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</row>
    <row r="272" spans="1:16" ht="15.75" customHeight="1" x14ac:dyDescent="0.15">
      <c r="A272" s="26"/>
      <c r="B272" s="27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</row>
    <row r="273" spans="1:16" ht="15.75" customHeight="1" x14ac:dyDescent="0.15">
      <c r="A273" s="26"/>
      <c r="B273" s="27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</row>
    <row r="274" spans="1:16" ht="15.75" customHeight="1" x14ac:dyDescent="0.15">
      <c r="A274" s="26"/>
      <c r="B274" s="27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</row>
    <row r="275" spans="1:16" ht="15.75" customHeight="1" x14ac:dyDescent="0.15">
      <c r="A275" s="26"/>
      <c r="B275" s="27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</row>
    <row r="276" spans="1:16" ht="15.75" customHeight="1" x14ac:dyDescent="0.15">
      <c r="A276" s="26"/>
      <c r="B276" s="27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</row>
    <row r="277" spans="1:16" ht="15.75" customHeight="1" x14ac:dyDescent="0.15">
      <c r="A277" s="26"/>
      <c r="B277" s="27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</row>
    <row r="278" spans="1:16" ht="15.75" customHeight="1" x14ac:dyDescent="0.15">
      <c r="A278" s="26"/>
      <c r="B278" s="27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</row>
    <row r="279" spans="1:16" ht="15.75" customHeight="1" x14ac:dyDescent="0.15">
      <c r="A279" s="26"/>
      <c r="B279" s="27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</row>
    <row r="280" spans="1:16" ht="15.75" customHeight="1" x14ac:dyDescent="0.15">
      <c r="A280" s="26"/>
      <c r="B280" s="27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</row>
    <row r="281" spans="1:16" ht="15.75" customHeight="1" x14ac:dyDescent="0.15">
      <c r="A281" s="26"/>
      <c r="B281" s="27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</row>
    <row r="282" spans="1:16" ht="15.75" customHeight="1" x14ac:dyDescent="0.15">
      <c r="A282" s="26"/>
      <c r="B282" s="27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</row>
    <row r="283" spans="1:16" ht="15.75" customHeight="1" x14ac:dyDescent="0.15">
      <c r="A283" s="26"/>
      <c r="B283" s="27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</row>
    <row r="284" spans="1:16" ht="15.75" customHeight="1" x14ac:dyDescent="0.15">
      <c r="A284" s="26"/>
      <c r="B284" s="27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</row>
    <row r="285" spans="1:16" ht="15.75" customHeight="1" x14ac:dyDescent="0.15">
      <c r="A285" s="26"/>
      <c r="B285" s="27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</row>
    <row r="286" spans="1:16" ht="15.75" customHeight="1" x14ac:dyDescent="0.15">
      <c r="A286" s="26"/>
      <c r="B286" s="27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</row>
    <row r="287" spans="1:16" ht="15.75" customHeight="1" x14ac:dyDescent="0.15">
      <c r="A287" s="26"/>
      <c r="B287" s="27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</row>
    <row r="288" spans="1:16" ht="15.75" customHeight="1" x14ac:dyDescent="0.15">
      <c r="A288" s="26"/>
      <c r="B288" s="27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</row>
    <row r="289" spans="1:16" ht="15.75" customHeight="1" x14ac:dyDescent="0.15">
      <c r="A289" s="26"/>
      <c r="B289" s="27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</row>
    <row r="290" spans="1:16" ht="15.75" customHeight="1" x14ac:dyDescent="0.15">
      <c r="A290" s="26"/>
      <c r="B290" s="27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</row>
    <row r="291" spans="1:16" ht="15.75" customHeight="1" x14ac:dyDescent="0.15">
      <c r="A291" s="26"/>
      <c r="B291" s="27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</row>
    <row r="292" spans="1:16" ht="15.75" customHeight="1" x14ac:dyDescent="0.15">
      <c r="A292" s="26"/>
      <c r="B292" s="27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</row>
    <row r="293" spans="1:16" ht="15.75" customHeight="1" x14ac:dyDescent="0.15">
      <c r="A293" s="26"/>
      <c r="B293" s="27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</row>
    <row r="294" spans="1:16" ht="15.75" customHeight="1" x14ac:dyDescent="0.15">
      <c r="A294" s="26"/>
      <c r="B294" s="27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</row>
    <row r="295" spans="1:16" ht="15.75" customHeight="1" x14ac:dyDescent="0.15">
      <c r="A295" s="26"/>
      <c r="B295" s="27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</row>
    <row r="296" spans="1:16" ht="15.75" customHeight="1" x14ac:dyDescent="0.15">
      <c r="A296" s="26"/>
      <c r="B296" s="27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</row>
    <row r="297" spans="1:16" ht="15.75" customHeight="1" x14ac:dyDescent="0.15">
      <c r="A297" s="26"/>
      <c r="B297" s="27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</row>
    <row r="298" spans="1:16" ht="15.75" customHeight="1" x14ac:dyDescent="0.15">
      <c r="A298" s="26"/>
      <c r="B298" s="27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</row>
    <row r="299" spans="1:16" ht="15.75" customHeight="1" x14ac:dyDescent="0.15">
      <c r="A299" s="26"/>
      <c r="B299" s="27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</row>
    <row r="300" spans="1:16" ht="15.75" customHeight="1" x14ac:dyDescent="0.15">
      <c r="A300" s="26"/>
      <c r="B300" s="27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</row>
    <row r="301" spans="1:16" ht="15.75" customHeight="1" x14ac:dyDescent="0.15">
      <c r="A301" s="26"/>
      <c r="B301" s="27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</row>
    <row r="302" spans="1:16" ht="15.75" customHeight="1" x14ac:dyDescent="0.15">
      <c r="A302" s="26"/>
      <c r="B302" s="27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</row>
    <row r="303" spans="1:16" ht="15.75" customHeight="1" x14ac:dyDescent="0.15">
      <c r="A303" s="26"/>
      <c r="B303" s="27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</row>
    <row r="304" spans="1:16" ht="15.75" customHeight="1" x14ac:dyDescent="0.15">
      <c r="A304" s="26"/>
      <c r="B304" s="27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</row>
    <row r="305" spans="1:16" ht="15.75" customHeight="1" x14ac:dyDescent="0.15">
      <c r="A305" s="26"/>
      <c r="B305" s="27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</row>
    <row r="306" spans="1:16" ht="15.75" customHeight="1" x14ac:dyDescent="0.15">
      <c r="A306" s="26"/>
      <c r="B306" s="27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</row>
    <row r="307" spans="1:16" ht="15.75" customHeight="1" x14ac:dyDescent="0.15">
      <c r="A307" s="26"/>
      <c r="B307" s="27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</row>
    <row r="308" spans="1:16" ht="15.75" customHeight="1" x14ac:dyDescent="0.15">
      <c r="A308" s="26"/>
      <c r="B308" s="27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</row>
    <row r="309" spans="1:16" ht="15.75" customHeight="1" x14ac:dyDescent="0.15">
      <c r="A309" s="26"/>
      <c r="B309" s="27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</row>
    <row r="310" spans="1:16" ht="15.75" customHeight="1" x14ac:dyDescent="0.15">
      <c r="A310" s="26"/>
      <c r="B310" s="27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</row>
    <row r="311" spans="1:16" ht="15.75" customHeight="1" x14ac:dyDescent="0.15">
      <c r="A311" s="26"/>
      <c r="B311" s="27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</row>
    <row r="312" spans="1:16" ht="15.75" customHeight="1" x14ac:dyDescent="0.15">
      <c r="A312" s="26"/>
      <c r="B312" s="27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</row>
    <row r="313" spans="1:16" ht="15.75" customHeight="1" x14ac:dyDescent="0.15">
      <c r="A313" s="26"/>
      <c r="B313" s="27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</row>
    <row r="314" spans="1:16" ht="15.75" customHeight="1" x14ac:dyDescent="0.15">
      <c r="A314" s="26"/>
      <c r="B314" s="27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</row>
    <row r="315" spans="1:16" ht="15.75" customHeight="1" x14ac:dyDescent="0.15">
      <c r="A315" s="26"/>
      <c r="B315" s="27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</row>
    <row r="316" spans="1:16" ht="15.75" customHeight="1" x14ac:dyDescent="0.15">
      <c r="A316" s="26"/>
      <c r="B316" s="27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</row>
    <row r="317" spans="1:16" ht="15.75" customHeight="1" x14ac:dyDescent="0.15">
      <c r="A317" s="26"/>
      <c r="B317" s="27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</row>
    <row r="318" spans="1:16" ht="15.75" customHeight="1" x14ac:dyDescent="0.15">
      <c r="A318" s="26"/>
      <c r="B318" s="27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</row>
    <row r="319" spans="1:16" ht="15.75" customHeight="1" x14ac:dyDescent="0.15">
      <c r="A319" s="26"/>
      <c r="B319" s="27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</row>
    <row r="320" spans="1:16" ht="15.75" customHeight="1" x14ac:dyDescent="0.15">
      <c r="A320" s="26"/>
      <c r="B320" s="27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</row>
    <row r="321" spans="1:16" ht="15.75" customHeight="1" x14ac:dyDescent="0.15">
      <c r="A321" s="26"/>
      <c r="B321" s="27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</row>
    <row r="322" spans="1:16" ht="15.75" customHeight="1" x14ac:dyDescent="0.15">
      <c r="A322" s="26"/>
      <c r="B322" s="27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</row>
    <row r="323" spans="1:16" ht="15.75" customHeight="1" x14ac:dyDescent="0.15">
      <c r="A323" s="26"/>
      <c r="B323" s="27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</row>
    <row r="324" spans="1:16" ht="15.75" customHeight="1" x14ac:dyDescent="0.15">
      <c r="A324" s="26"/>
      <c r="B324" s="27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</row>
    <row r="325" spans="1:16" ht="15.75" customHeight="1" x14ac:dyDescent="0.15">
      <c r="A325" s="26"/>
      <c r="B325" s="27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</row>
    <row r="326" spans="1:16" ht="15.75" customHeight="1" x14ac:dyDescent="0.15">
      <c r="A326" s="26"/>
      <c r="B326" s="27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</row>
    <row r="327" spans="1:16" ht="15.75" customHeight="1" x14ac:dyDescent="0.15">
      <c r="A327" s="26"/>
      <c r="B327" s="27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</row>
    <row r="328" spans="1:16" ht="15.75" customHeight="1" x14ac:dyDescent="0.15">
      <c r="A328" s="26"/>
      <c r="B328" s="27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</row>
    <row r="329" spans="1:16" ht="15.75" customHeight="1" x14ac:dyDescent="0.15">
      <c r="A329" s="26"/>
      <c r="B329" s="27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</row>
    <row r="330" spans="1:16" ht="15.75" customHeight="1" x14ac:dyDescent="0.15">
      <c r="A330" s="26"/>
      <c r="B330" s="27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</row>
    <row r="331" spans="1:16" ht="15.75" customHeight="1" x14ac:dyDescent="0.15">
      <c r="A331" s="26"/>
      <c r="B331" s="27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</row>
    <row r="332" spans="1:16" ht="15.75" customHeight="1" x14ac:dyDescent="0.15">
      <c r="A332" s="26"/>
      <c r="B332" s="27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</row>
    <row r="333" spans="1:16" ht="15.75" customHeight="1" x14ac:dyDescent="0.15">
      <c r="A333" s="26"/>
      <c r="B333" s="27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</row>
    <row r="334" spans="1:16" ht="15.75" customHeight="1" x14ac:dyDescent="0.15">
      <c r="A334" s="26"/>
      <c r="B334" s="27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</row>
    <row r="335" spans="1:16" ht="15.75" customHeight="1" x14ac:dyDescent="0.15">
      <c r="A335" s="26"/>
      <c r="B335" s="27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</row>
    <row r="336" spans="1:16" ht="15.75" customHeight="1" x14ac:dyDescent="0.15">
      <c r="A336" s="26"/>
      <c r="B336" s="27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</row>
    <row r="337" spans="1:16" ht="15.75" customHeight="1" x14ac:dyDescent="0.15">
      <c r="A337" s="26"/>
      <c r="B337" s="27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</row>
    <row r="338" spans="1:16" ht="15.75" customHeight="1" x14ac:dyDescent="0.15">
      <c r="A338" s="26"/>
      <c r="B338" s="27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</row>
    <row r="339" spans="1:16" ht="15.75" customHeight="1" x14ac:dyDescent="0.15">
      <c r="A339" s="26"/>
      <c r="B339" s="27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</row>
    <row r="340" spans="1:16" ht="15.75" customHeight="1" x14ac:dyDescent="0.15">
      <c r="A340" s="26"/>
      <c r="B340" s="27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</row>
    <row r="341" spans="1:16" ht="15.75" customHeight="1" x14ac:dyDescent="0.15">
      <c r="A341" s="26"/>
      <c r="B341" s="27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</row>
    <row r="342" spans="1:16" ht="15.75" customHeight="1" x14ac:dyDescent="0.15">
      <c r="A342" s="26"/>
      <c r="B342" s="27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</row>
    <row r="343" spans="1:16" ht="15.75" customHeight="1" x14ac:dyDescent="0.15">
      <c r="A343" s="26"/>
      <c r="B343" s="27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</row>
    <row r="344" spans="1:16" ht="15.75" customHeight="1" x14ac:dyDescent="0.15">
      <c r="A344" s="26"/>
      <c r="B344" s="27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</row>
    <row r="345" spans="1:16" ht="15.75" customHeight="1" x14ac:dyDescent="0.15">
      <c r="A345" s="26"/>
      <c r="B345" s="27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</row>
    <row r="346" spans="1:16" ht="15.75" customHeight="1" x14ac:dyDescent="0.15">
      <c r="A346" s="26"/>
      <c r="B346" s="27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</row>
    <row r="347" spans="1:16" ht="15.75" customHeight="1" x14ac:dyDescent="0.15">
      <c r="A347" s="26"/>
      <c r="B347" s="27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</row>
    <row r="348" spans="1:16" ht="15.75" customHeight="1" x14ac:dyDescent="0.15">
      <c r="A348" s="26"/>
      <c r="B348" s="27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</row>
    <row r="349" spans="1:16" ht="15.75" customHeight="1" x14ac:dyDescent="0.15">
      <c r="A349" s="26"/>
      <c r="B349" s="27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</row>
    <row r="350" spans="1:16" ht="15.75" customHeight="1" x14ac:dyDescent="0.15">
      <c r="A350" s="26"/>
      <c r="B350" s="27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</row>
    <row r="351" spans="1:16" ht="15.75" customHeight="1" x14ac:dyDescent="0.15">
      <c r="A351" s="26"/>
      <c r="B351" s="27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</row>
    <row r="352" spans="1:16" ht="15.75" customHeight="1" x14ac:dyDescent="0.15">
      <c r="A352" s="26"/>
      <c r="B352" s="27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</row>
    <row r="353" spans="1:16" ht="15.75" customHeight="1" x14ac:dyDescent="0.15">
      <c r="A353" s="26"/>
      <c r="B353" s="27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</row>
    <row r="354" spans="1:16" ht="15.75" customHeight="1" x14ac:dyDescent="0.15">
      <c r="A354" s="26"/>
      <c r="B354" s="27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</row>
    <row r="355" spans="1:16" ht="15.75" customHeight="1" x14ac:dyDescent="0.15">
      <c r="A355" s="26"/>
      <c r="B355" s="27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</row>
    <row r="356" spans="1:16" ht="15.75" customHeight="1" x14ac:dyDescent="0.15">
      <c r="A356" s="26"/>
      <c r="B356" s="27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</row>
    <row r="357" spans="1:16" ht="15.75" customHeight="1" x14ac:dyDescent="0.15">
      <c r="A357" s="26"/>
      <c r="B357" s="27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</row>
    <row r="358" spans="1:16" ht="15.75" customHeight="1" x14ac:dyDescent="0.15">
      <c r="A358" s="26"/>
      <c r="B358" s="27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</row>
    <row r="359" spans="1:16" ht="15.75" customHeight="1" x14ac:dyDescent="0.15">
      <c r="A359" s="26"/>
      <c r="B359" s="27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</row>
    <row r="360" spans="1:16" ht="15.75" customHeight="1" x14ac:dyDescent="0.15">
      <c r="A360" s="26"/>
      <c r="B360" s="27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</row>
    <row r="361" spans="1:16" ht="15.75" customHeight="1" x14ac:dyDescent="0.15">
      <c r="A361" s="26"/>
      <c r="B361" s="27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</row>
    <row r="362" spans="1:16" ht="15.75" customHeight="1" x14ac:dyDescent="0.15">
      <c r="A362" s="26"/>
      <c r="B362" s="27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</row>
    <row r="363" spans="1:16" ht="15.75" customHeight="1" x14ac:dyDescent="0.15">
      <c r="A363" s="26"/>
      <c r="B363" s="27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</row>
    <row r="364" spans="1:16" ht="15.75" customHeight="1" x14ac:dyDescent="0.15">
      <c r="A364" s="26"/>
      <c r="B364" s="27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</row>
    <row r="365" spans="1:16" ht="15.75" customHeight="1" x14ac:dyDescent="0.15">
      <c r="A365" s="26"/>
      <c r="B365" s="27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</row>
    <row r="366" spans="1:16" ht="15.75" customHeight="1" x14ac:dyDescent="0.15">
      <c r="A366" s="26"/>
      <c r="B366" s="27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</row>
    <row r="367" spans="1:16" ht="15.75" customHeight="1" x14ac:dyDescent="0.15">
      <c r="A367" s="26"/>
      <c r="B367" s="27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</row>
    <row r="368" spans="1:16" ht="15.75" customHeight="1" x14ac:dyDescent="0.15">
      <c r="A368" s="26"/>
      <c r="B368" s="27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</row>
    <row r="369" spans="1:16" ht="15.75" customHeight="1" x14ac:dyDescent="0.15">
      <c r="A369" s="26"/>
      <c r="B369" s="27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</row>
    <row r="370" spans="1:16" ht="15.75" customHeight="1" x14ac:dyDescent="0.15">
      <c r="A370" s="26"/>
      <c r="B370" s="27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</row>
    <row r="371" spans="1:16" ht="15.75" customHeight="1" x14ac:dyDescent="0.15">
      <c r="A371" s="26"/>
      <c r="B371" s="27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</row>
    <row r="372" spans="1:16" ht="15.75" customHeight="1" x14ac:dyDescent="0.15">
      <c r="A372" s="26"/>
      <c r="B372" s="27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</row>
    <row r="373" spans="1:16" ht="15.75" customHeight="1" x14ac:dyDescent="0.15">
      <c r="A373" s="26"/>
      <c r="B373" s="27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</row>
    <row r="374" spans="1:16" ht="15.75" customHeight="1" x14ac:dyDescent="0.15">
      <c r="A374" s="26"/>
      <c r="B374" s="27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</row>
    <row r="375" spans="1:16" ht="15.75" customHeight="1" x14ac:dyDescent="0.15">
      <c r="A375" s="26"/>
      <c r="B375" s="27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</row>
    <row r="376" spans="1:16" ht="15.75" customHeight="1" x14ac:dyDescent="0.15">
      <c r="A376" s="26"/>
      <c r="B376" s="27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</row>
    <row r="377" spans="1:16" ht="15.75" customHeight="1" x14ac:dyDescent="0.15">
      <c r="A377" s="26"/>
      <c r="B377" s="27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</row>
    <row r="378" spans="1:16" ht="15.75" customHeight="1" x14ac:dyDescent="0.15">
      <c r="A378" s="26"/>
      <c r="B378" s="27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</row>
    <row r="379" spans="1:16" ht="15.75" customHeight="1" x14ac:dyDescent="0.15">
      <c r="A379" s="26"/>
      <c r="B379" s="27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</row>
    <row r="380" spans="1:16" ht="15.75" customHeight="1" x14ac:dyDescent="0.15">
      <c r="A380" s="26"/>
      <c r="B380" s="27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</row>
    <row r="381" spans="1:16" ht="15.75" customHeight="1" x14ac:dyDescent="0.15">
      <c r="A381" s="26"/>
      <c r="B381" s="27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</row>
    <row r="382" spans="1:16" ht="15.75" customHeight="1" x14ac:dyDescent="0.15">
      <c r="A382" s="26"/>
      <c r="B382" s="27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</row>
    <row r="383" spans="1:16" ht="15.75" customHeight="1" x14ac:dyDescent="0.15">
      <c r="A383" s="26"/>
      <c r="B383" s="27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</row>
    <row r="384" spans="1:16" ht="15.75" customHeight="1" x14ac:dyDescent="0.15">
      <c r="A384" s="26"/>
      <c r="B384" s="27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</row>
    <row r="385" spans="1:16" ht="15.75" customHeight="1" x14ac:dyDescent="0.15">
      <c r="A385" s="26"/>
      <c r="B385" s="27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</row>
    <row r="386" spans="1:16" ht="15.75" customHeight="1" x14ac:dyDescent="0.15">
      <c r="A386" s="26"/>
      <c r="B386" s="27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</row>
    <row r="387" spans="1:16" ht="15.75" customHeight="1" x14ac:dyDescent="0.15">
      <c r="A387" s="26"/>
      <c r="B387" s="27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</row>
    <row r="388" spans="1:16" ht="15.75" customHeight="1" x14ac:dyDescent="0.15">
      <c r="A388" s="26"/>
      <c r="B388" s="27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</row>
    <row r="389" spans="1:16" ht="15.75" customHeight="1" x14ac:dyDescent="0.15">
      <c r="A389" s="26"/>
      <c r="B389" s="27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</row>
    <row r="390" spans="1:16" ht="15.75" customHeight="1" x14ac:dyDescent="0.15">
      <c r="A390" s="26"/>
      <c r="B390" s="27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</row>
    <row r="391" spans="1:16" ht="15.75" customHeight="1" x14ac:dyDescent="0.15">
      <c r="A391" s="26"/>
      <c r="B391" s="27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</row>
    <row r="392" spans="1:16" ht="15.75" customHeight="1" x14ac:dyDescent="0.15">
      <c r="A392" s="26"/>
      <c r="B392" s="27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</row>
    <row r="393" spans="1:16" ht="15.75" customHeight="1" x14ac:dyDescent="0.15">
      <c r="A393" s="26"/>
      <c r="B393" s="27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</row>
    <row r="394" spans="1:16" ht="15.75" customHeight="1" x14ac:dyDescent="0.15">
      <c r="A394" s="26"/>
      <c r="B394" s="27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</row>
    <row r="395" spans="1:16" ht="15.75" customHeight="1" x14ac:dyDescent="0.15">
      <c r="A395" s="26"/>
      <c r="B395" s="27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</row>
    <row r="396" spans="1:16" ht="15.75" customHeight="1" x14ac:dyDescent="0.15">
      <c r="A396" s="26"/>
      <c r="B396" s="27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</row>
    <row r="397" spans="1:16" ht="15.75" customHeight="1" x14ac:dyDescent="0.15">
      <c r="A397" s="26"/>
      <c r="B397" s="27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</row>
    <row r="398" spans="1:16" ht="15.75" customHeight="1" x14ac:dyDescent="0.15">
      <c r="A398" s="26"/>
      <c r="B398" s="27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</row>
    <row r="399" spans="1:16" ht="15.75" customHeight="1" x14ac:dyDescent="0.15">
      <c r="A399" s="26"/>
      <c r="B399" s="27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</row>
    <row r="400" spans="1:16" ht="15.75" customHeight="1" x14ac:dyDescent="0.15">
      <c r="A400" s="26"/>
      <c r="B400" s="27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</row>
    <row r="401" spans="1:16" ht="15.75" customHeight="1" x14ac:dyDescent="0.15">
      <c r="A401" s="26"/>
      <c r="B401" s="27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</row>
    <row r="402" spans="1:16" ht="15.75" customHeight="1" x14ac:dyDescent="0.15">
      <c r="A402" s="26"/>
      <c r="B402" s="27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</row>
    <row r="403" spans="1:16" ht="15.75" customHeight="1" x14ac:dyDescent="0.15">
      <c r="A403" s="26"/>
      <c r="B403" s="27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</row>
    <row r="404" spans="1:16" ht="15.75" customHeight="1" x14ac:dyDescent="0.15">
      <c r="A404" s="26"/>
      <c r="B404" s="27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</row>
    <row r="405" spans="1:16" ht="15.75" customHeight="1" x14ac:dyDescent="0.15">
      <c r="A405" s="26"/>
      <c r="B405" s="27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</row>
    <row r="406" spans="1:16" ht="15.75" customHeight="1" x14ac:dyDescent="0.15">
      <c r="A406" s="26"/>
      <c r="B406" s="27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</row>
    <row r="407" spans="1:16" ht="15.75" customHeight="1" x14ac:dyDescent="0.15">
      <c r="A407" s="26"/>
      <c r="B407" s="27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</row>
    <row r="408" spans="1:16" ht="15.75" customHeight="1" x14ac:dyDescent="0.15">
      <c r="A408" s="26"/>
      <c r="B408" s="27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</row>
    <row r="409" spans="1:16" ht="15.75" customHeight="1" x14ac:dyDescent="0.15">
      <c r="A409" s="26"/>
      <c r="B409" s="27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</row>
    <row r="410" spans="1:16" ht="15.75" customHeight="1" x14ac:dyDescent="0.15">
      <c r="A410" s="26"/>
      <c r="B410" s="27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</row>
    <row r="411" spans="1:16" ht="15.75" customHeight="1" x14ac:dyDescent="0.15">
      <c r="A411" s="26"/>
      <c r="B411" s="27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</row>
    <row r="412" spans="1:16" ht="15.75" customHeight="1" x14ac:dyDescent="0.15">
      <c r="A412" s="26"/>
      <c r="B412" s="27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</row>
    <row r="413" spans="1:16" ht="15.75" customHeight="1" x14ac:dyDescent="0.15">
      <c r="A413" s="26"/>
      <c r="B413" s="27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</row>
    <row r="414" spans="1:16" ht="15.75" customHeight="1" x14ac:dyDescent="0.15">
      <c r="A414" s="26"/>
      <c r="B414" s="27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</row>
    <row r="415" spans="1:16" ht="15.75" customHeight="1" x14ac:dyDescent="0.15">
      <c r="A415" s="26"/>
      <c r="B415" s="27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</row>
    <row r="416" spans="1:16" ht="15.75" customHeight="1" x14ac:dyDescent="0.15">
      <c r="A416" s="26"/>
      <c r="B416" s="27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</row>
    <row r="417" spans="1:16" ht="15.75" customHeight="1" x14ac:dyDescent="0.15">
      <c r="A417" s="26"/>
      <c r="B417" s="27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</row>
    <row r="418" spans="1:16" ht="15.75" customHeight="1" x14ac:dyDescent="0.15">
      <c r="A418" s="26"/>
      <c r="B418" s="27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</row>
    <row r="419" spans="1:16" ht="15.75" customHeight="1" x14ac:dyDescent="0.15">
      <c r="A419" s="26"/>
      <c r="B419" s="27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</row>
    <row r="420" spans="1:16" ht="15.75" customHeight="1" x14ac:dyDescent="0.15">
      <c r="A420" s="26"/>
      <c r="B420" s="27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</row>
    <row r="421" spans="1:16" ht="15.75" customHeight="1" x14ac:dyDescent="0.15">
      <c r="A421" s="26"/>
      <c r="B421" s="27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</row>
    <row r="422" spans="1:16" ht="15.75" customHeight="1" x14ac:dyDescent="0.15">
      <c r="A422" s="26"/>
      <c r="B422" s="27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</row>
    <row r="423" spans="1:16" ht="15.75" customHeight="1" x14ac:dyDescent="0.15">
      <c r="A423" s="26"/>
      <c r="B423" s="27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</row>
    <row r="424" spans="1:16" ht="15.75" customHeight="1" x14ac:dyDescent="0.15">
      <c r="A424" s="26"/>
      <c r="B424" s="27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</row>
    <row r="425" spans="1:16" ht="15.75" customHeight="1" x14ac:dyDescent="0.15">
      <c r="A425" s="26"/>
      <c r="B425" s="27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</row>
    <row r="426" spans="1:16" ht="15.75" customHeight="1" x14ac:dyDescent="0.15">
      <c r="A426" s="26"/>
      <c r="B426" s="27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</row>
    <row r="427" spans="1:16" ht="15.75" customHeight="1" x14ac:dyDescent="0.15">
      <c r="A427" s="26"/>
      <c r="B427" s="27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</row>
    <row r="428" spans="1:16" ht="15.75" customHeight="1" x14ac:dyDescent="0.15">
      <c r="A428" s="26"/>
      <c r="B428" s="27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</row>
    <row r="429" spans="1:16" ht="15.75" customHeight="1" x14ac:dyDescent="0.15">
      <c r="A429" s="26"/>
      <c r="B429" s="27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</row>
    <row r="430" spans="1:16" ht="15.75" customHeight="1" x14ac:dyDescent="0.15">
      <c r="A430" s="26"/>
      <c r="B430" s="27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</row>
    <row r="431" spans="1:16" ht="15.75" customHeight="1" x14ac:dyDescent="0.15">
      <c r="A431" s="26"/>
      <c r="B431" s="27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</row>
    <row r="432" spans="1:16" ht="15.75" customHeight="1" x14ac:dyDescent="0.15">
      <c r="A432" s="26"/>
      <c r="B432" s="27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</row>
    <row r="433" spans="1:16" ht="15.75" customHeight="1" x14ac:dyDescent="0.15">
      <c r="A433" s="26"/>
      <c r="B433" s="27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</row>
    <row r="434" spans="1:16" ht="15.75" customHeight="1" x14ac:dyDescent="0.15">
      <c r="A434" s="26"/>
      <c r="B434" s="27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</row>
    <row r="435" spans="1:16" ht="15.75" customHeight="1" x14ac:dyDescent="0.15">
      <c r="A435" s="26"/>
      <c r="B435" s="27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</row>
    <row r="436" spans="1:16" ht="15.75" customHeight="1" x14ac:dyDescent="0.15">
      <c r="A436" s="26"/>
      <c r="B436" s="27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</row>
    <row r="437" spans="1:16" ht="15.75" customHeight="1" x14ac:dyDescent="0.15">
      <c r="A437" s="26"/>
      <c r="B437" s="27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</row>
    <row r="438" spans="1:16" ht="15.75" customHeight="1" x14ac:dyDescent="0.15">
      <c r="A438" s="26"/>
      <c r="B438" s="27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</row>
    <row r="439" spans="1:16" ht="15.75" customHeight="1" x14ac:dyDescent="0.15">
      <c r="A439" s="26"/>
      <c r="B439" s="27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</row>
    <row r="440" spans="1:16" ht="15.75" customHeight="1" x14ac:dyDescent="0.15">
      <c r="A440" s="26"/>
      <c r="B440" s="27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</row>
    <row r="441" spans="1:16" ht="15.75" customHeight="1" x14ac:dyDescent="0.15">
      <c r="A441" s="26"/>
      <c r="B441" s="27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</row>
    <row r="442" spans="1:16" ht="15.75" customHeight="1" x14ac:dyDescent="0.15">
      <c r="A442" s="26"/>
      <c r="B442" s="27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</row>
    <row r="443" spans="1:16" ht="15.75" customHeight="1" x14ac:dyDescent="0.15">
      <c r="A443" s="26"/>
      <c r="B443" s="27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</row>
    <row r="444" spans="1:16" ht="15.75" customHeight="1" x14ac:dyDescent="0.15">
      <c r="A444" s="26"/>
      <c r="B444" s="27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</row>
    <row r="445" spans="1:16" ht="15.75" customHeight="1" x14ac:dyDescent="0.15">
      <c r="A445" s="26"/>
      <c r="B445" s="27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</row>
    <row r="446" spans="1:16" ht="15.75" customHeight="1" x14ac:dyDescent="0.15">
      <c r="A446" s="26"/>
      <c r="B446" s="27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</row>
    <row r="447" spans="1:16" ht="15.75" customHeight="1" x14ac:dyDescent="0.15">
      <c r="A447" s="26"/>
      <c r="B447" s="27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</row>
    <row r="448" spans="1:16" ht="15.75" customHeight="1" x14ac:dyDescent="0.15">
      <c r="A448" s="26"/>
      <c r="B448" s="27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</row>
    <row r="449" spans="1:16" ht="15.75" customHeight="1" x14ac:dyDescent="0.15">
      <c r="A449" s="26"/>
      <c r="B449" s="27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</row>
    <row r="450" spans="1:16" ht="15.75" customHeight="1" x14ac:dyDescent="0.15">
      <c r="A450" s="26"/>
      <c r="B450" s="27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</row>
    <row r="451" spans="1:16" ht="15.75" customHeight="1" x14ac:dyDescent="0.15">
      <c r="A451" s="26"/>
      <c r="B451" s="27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</row>
    <row r="452" spans="1:16" ht="15.75" customHeight="1" x14ac:dyDescent="0.15">
      <c r="A452" s="26"/>
      <c r="B452" s="27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</row>
    <row r="453" spans="1:16" ht="15.75" customHeight="1" x14ac:dyDescent="0.15">
      <c r="A453" s="26"/>
      <c r="B453" s="27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</row>
    <row r="454" spans="1:16" ht="15.75" customHeight="1" x14ac:dyDescent="0.15">
      <c r="A454" s="26"/>
      <c r="B454" s="27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</row>
    <row r="455" spans="1:16" ht="15.75" customHeight="1" x14ac:dyDescent="0.15">
      <c r="A455" s="26"/>
      <c r="B455" s="27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</row>
    <row r="456" spans="1:16" ht="15.75" customHeight="1" x14ac:dyDescent="0.15">
      <c r="A456" s="26"/>
      <c r="B456" s="27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</row>
    <row r="457" spans="1:16" ht="15.75" customHeight="1" x14ac:dyDescent="0.15">
      <c r="A457" s="26"/>
      <c r="B457" s="27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</row>
    <row r="458" spans="1:16" ht="15.75" customHeight="1" x14ac:dyDescent="0.15">
      <c r="A458" s="26"/>
      <c r="B458" s="27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</row>
    <row r="459" spans="1:16" ht="15.75" customHeight="1" x14ac:dyDescent="0.15">
      <c r="A459" s="26"/>
      <c r="B459" s="27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</row>
    <row r="460" spans="1:16" ht="15.75" customHeight="1" x14ac:dyDescent="0.15">
      <c r="A460" s="26"/>
      <c r="B460" s="27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</row>
    <row r="461" spans="1:16" ht="15.75" customHeight="1" x14ac:dyDescent="0.15">
      <c r="A461" s="26"/>
      <c r="B461" s="27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</row>
    <row r="462" spans="1:16" ht="15.75" customHeight="1" x14ac:dyDescent="0.15">
      <c r="A462" s="26"/>
      <c r="B462" s="27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</row>
    <row r="463" spans="1:16" ht="15.75" customHeight="1" x14ac:dyDescent="0.15">
      <c r="A463" s="26"/>
      <c r="B463" s="27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</row>
    <row r="464" spans="1:16" ht="15.75" customHeight="1" x14ac:dyDescent="0.15">
      <c r="A464" s="26"/>
      <c r="B464" s="27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</row>
    <row r="465" spans="1:16" ht="15.75" customHeight="1" x14ac:dyDescent="0.15">
      <c r="A465" s="26"/>
      <c r="B465" s="27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</row>
    <row r="466" spans="1:16" ht="15.75" customHeight="1" x14ac:dyDescent="0.15">
      <c r="A466" s="26"/>
      <c r="B466" s="27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</row>
    <row r="467" spans="1:16" ht="15.75" customHeight="1" x14ac:dyDescent="0.15">
      <c r="A467" s="26"/>
      <c r="B467" s="27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</row>
    <row r="468" spans="1:16" ht="15.75" customHeight="1" x14ac:dyDescent="0.15">
      <c r="A468" s="26"/>
      <c r="B468" s="27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</row>
    <row r="469" spans="1:16" ht="15.75" customHeight="1" x14ac:dyDescent="0.15">
      <c r="A469" s="26"/>
      <c r="B469" s="27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</row>
    <row r="470" spans="1:16" ht="15.75" customHeight="1" x14ac:dyDescent="0.15">
      <c r="A470" s="26"/>
      <c r="B470" s="27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</row>
    <row r="471" spans="1:16" ht="15.75" customHeight="1" x14ac:dyDescent="0.15">
      <c r="A471" s="26"/>
      <c r="B471" s="27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</row>
    <row r="472" spans="1:16" ht="15.75" customHeight="1" x14ac:dyDescent="0.15">
      <c r="A472" s="26"/>
      <c r="B472" s="27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</row>
    <row r="473" spans="1:16" ht="15.75" customHeight="1" x14ac:dyDescent="0.15">
      <c r="A473" s="26"/>
      <c r="B473" s="27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</row>
    <row r="474" spans="1:16" ht="15.75" customHeight="1" x14ac:dyDescent="0.15">
      <c r="A474" s="26"/>
      <c r="B474" s="27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</row>
    <row r="475" spans="1:16" ht="15.75" customHeight="1" x14ac:dyDescent="0.15">
      <c r="A475" s="26"/>
      <c r="B475" s="27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</row>
    <row r="476" spans="1:16" ht="15.75" customHeight="1" x14ac:dyDescent="0.15">
      <c r="A476" s="26"/>
      <c r="B476" s="27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</row>
    <row r="477" spans="1:16" ht="15.75" customHeight="1" x14ac:dyDescent="0.15">
      <c r="A477" s="26"/>
      <c r="B477" s="27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</row>
    <row r="478" spans="1:16" ht="15.75" customHeight="1" x14ac:dyDescent="0.15">
      <c r="A478" s="26"/>
      <c r="B478" s="27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</row>
    <row r="479" spans="1:16" ht="15.75" customHeight="1" x14ac:dyDescent="0.15">
      <c r="A479" s="26"/>
      <c r="B479" s="27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</row>
    <row r="480" spans="1:16" ht="15.75" customHeight="1" x14ac:dyDescent="0.15">
      <c r="A480" s="26"/>
      <c r="B480" s="27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</row>
    <row r="481" spans="1:16" ht="15.75" customHeight="1" x14ac:dyDescent="0.15">
      <c r="A481" s="26"/>
      <c r="B481" s="27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</row>
    <row r="482" spans="1:16" ht="15.75" customHeight="1" x14ac:dyDescent="0.15">
      <c r="A482" s="26"/>
      <c r="B482" s="27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</row>
    <row r="483" spans="1:16" ht="15.75" customHeight="1" x14ac:dyDescent="0.15">
      <c r="A483" s="26"/>
      <c r="B483" s="27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</row>
    <row r="484" spans="1:16" ht="15.75" customHeight="1" x14ac:dyDescent="0.15">
      <c r="A484" s="26"/>
      <c r="B484" s="27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</row>
    <row r="485" spans="1:16" ht="15.75" customHeight="1" x14ac:dyDescent="0.15">
      <c r="A485" s="26"/>
      <c r="B485" s="27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</row>
    <row r="486" spans="1:16" ht="15.75" customHeight="1" x14ac:dyDescent="0.15">
      <c r="A486" s="26"/>
      <c r="B486" s="27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</row>
    <row r="487" spans="1:16" ht="15.75" customHeight="1" x14ac:dyDescent="0.15">
      <c r="A487" s="26"/>
      <c r="B487" s="27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</row>
    <row r="488" spans="1:16" ht="15.75" customHeight="1" x14ac:dyDescent="0.15">
      <c r="A488" s="26"/>
      <c r="B488" s="27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</row>
    <row r="489" spans="1:16" ht="15.75" customHeight="1" x14ac:dyDescent="0.15">
      <c r="A489" s="26"/>
      <c r="B489" s="27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</row>
    <row r="490" spans="1:16" ht="15.75" customHeight="1" x14ac:dyDescent="0.15">
      <c r="A490" s="26"/>
      <c r="B490" s="27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</row>
    <row r="491" spans="1:16" ht="15.75" customHeight="1" x14ac:dyDescent="0.15">
      <c r="A491" s="26"/>
      <c r="B491" s="27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</row>
    <row r="492" spans="1:16" ht="15.75" customHeight="1" x14ac:dyDescent="0.15">
      <c r="A492" s="26"/>
      <c r="B492" s="27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</row>
    <row r="493" spans="1:16" ht="15.75" customHeight="1" x14ac:dyDescent="0.15">
      <c r="A493" s="26"/>
      <c r="B493" s="27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</row>
    <row r="494" spans="1:16" ht="15.75" customHeight="1" x14ac:dyDescent="0.15">
      <c r="A494" s="26"/>
      <c r="B494" s="27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</row>
    <row r="495" spans="1:16" ht="15.75" customHeight="1" x14ac:dyDescent="0.15">
      <c r="A495" s="26"/>
      <c r="B495" s="27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</row>
    <row r="496" spans="1:16" ht="15.75" customHeight="1" x14ac:dyDescent="0.15">
      <c r="A496" s="26"/>
      <c r="B496" s="27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</row>
    <row r="497" spans="1:16" ht="15.75" customHeight="1" x14ac:dyDescent="0.15">
      <c r="A497" s="26"/>
      <c r="B497" s="27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</row>
    <row r="498" spans="1:16" ht="15.75" customHeight="1" x14ac:dyDescent="0.15">
      <c r="A498" s="26"/>
      <c r="B498" s="27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</row>
    <row r="499" spans="1:16" ht="15.75" customHeight="1" x14ac:dyDescent="0.15">
      <c r="A499" s="26"/>
      <c r="B499" s="27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</row>
    <row r="500" spans="1:16" ht="15.75" customHeight="1" x14ac:dyDescent="0.15">
      <c r="A500" s="26"/>
      <c r="B500" s="27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</row>
    <row r="501" spans="1:16" ht="15.75" customHeight="1" x14ac:dyDescent="0.15">
      <c r="A501" s="26"/>
      <c r="B501" s="27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</row>
    <row r="502" spans="1:16" ht="15.75" customHeight="1" x14ac:dyDescent="0.15">
      <c r="A502" s="26"/>
      <c r="B502" s="27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</row>
    <row r="503" spans="1:16" ht="15.75" customHeight="1" x14ac:dyDescent="0.15">
      <c r="A503" s="26"/>
      <c r="B503" s="27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</row>
    <row r="504" spans="1:16" ht="15.75" customHeight="1" x14ac:dyDescent="0.15">
      <c r="A504" s="26"/>
      <c r="B504" s="27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</row>
    <row r="505" spans="1:16" ht="15.75" customHeight="1" x14ac:dyDescent="0.15">
      <c r="A505" s="26"/>
      <c r="B505" s="27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</row>
    <row r="506" spans="1:16" ht="15.75" customHeight="1" x14ac:dyDescent="0.15">
      <c r="A506" s="26"/>
      <c r="B506" s="27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</row>
    <row r="507" spans="1:16" ht="15.75" customHeight="1" x14ac:dyDescent="0.15">
      <c r="A507" s="26"/>
      <c r="B507" s="27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</row>
    <row r="508" spans="1:16" ht="15.75" customHeight="1" x14ac:dyDescent="0.15">
      <c r="A508" s="26"/>
      <c r="B508" s="27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</row>
    <row r="509" spans="1:16" ht="15.75" customHeight="1" x14ac:dyDescent="0.15">
      <c r="A509" s="26"/>
      <c r="B509" s="27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</row>
    <row r="510" spans="1:16" ht="15.75" customHeight="1" x14ac:dyDescent="0.15">
      <c r="A510" s="26"/>
      <c r="B510" s="27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</row>
    <row r="511" spans="1:16" ht="15.75" customHeight="1" x14ac:dyDescent="0.15">
      <c r="A511" s="26"/>
      <c r="B511" s="27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</row>
    <row r="512" spans="1:16" ht="15.75" customHeight="1" x14ac:dyDescent="0.15">
      <c r="A512" s="26"/>
      <c r="B512" s="27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</row>
    <row r="513" spans="1:16" ht="15.75" customHeight="1" x14ac:dyDescent="0.15">
      <c r="A513" s="26"/>
      <c r="B513" s="27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</row>
    <row r="514" spans="1:16" ht="15.75" customHeight="1" x14ac:dyDescent="0.15">
      <c r="A514" s="26"/>
      <c r="B514" s="27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</row>
    <row r="515" spans="1:16" ht="15.75" customHeight="1" x14ac:dyDescent="0.15">
      <c r="A515" s="26"/>
      <c r="B515" s="27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</row>
    <row r="516" spans="1:16" ht="15.75" customHeight="1" x14ac:dyDescent="0.15">
      <c r="A516" s="26"/>
      <c r="B516" s="27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</row>
    <row r="517" spans="1:16" ht="15.75" customHeight="1" x14ac:dyDescent="0.15">
      <c r="A517" s="26"/>
      <c r="B517" s="27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</row>
    <row r="518" spans="1:16" ht="15.75" customHeight="1" x14ac:dyDescent="0.15">
      <c r="A518" s="26"/>
      <c r="B518" s="27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</row>
    <row r="519" spans="1:16" ht="15.75" customHeight="1" x14ac:dyDescent="0.15">
      <c r="A519" s="26"/>
      <c r="B519" s="27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</row>
    <row r="520" spans="1:16" ht="15.75" customHeight="1" x14ac:dyDescent="0.15">
      <c r="A520" s="26"/>
      <c r="B520" s="27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</row>
    <row r="521" spans="1:16" ht="15.75" customHeight="1" x14ac:dyDescent="0.15">
      <c r="A521" s="26"/>
      <c r="B521" s="27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</row>
    <row r="522" spans="1:16" ht="15.75" customHeight="1" x14ac:dyDescent="0.15">
      <c r="A522" s="26"/>
      <c r="B522" s="27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</row>
    <row r="523" spans="1:16" ht="15.75" customHeight="1" x14ac:dyDescent="0.15">
      <c r="A523" s="26"/>
      <c r="B523" s="27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</row>
    <row r="524" spans="1:16" ht="15.75" customHeight="1" x14ac:dyDescent="0.15">
      <c r="A524" s="26"/>
      <c r="B524" s="27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</row>
    <row r="525" spans="1:16" ht="15.75" customHeight="1" x14ac:dyDescent="0.15">
      <c r="A525" s="26"/>
      <c r="B525" s="27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</row>
    <row r="526" spans="1:16" ht="15.75" customHeight="1" x14ac:dyDescent="0.15">
      <c r="A526" s="26"/>
      <c r="B526" s="27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</row>
    <row r="527" spans="1:16" ht="15.75" customHeight="1" x14ac:dyDescent="0.15">
      <c r="A527" s="26"/>
      <c r="B527" s="27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</row>
    <row r="528" spans="1:16" ht="15.75" customHeight="1" x14ac:dyDescent="0.15">
      <c r="A528" s="26"/>
      <c r="B528" s="27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</row>
    <row r="529" spans="1:16" ht="15.75" customHeight="1" x14ac:dyDescent="0.15">
      <c r="A529" s="26"/>
      <c r="B529" s="27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</row>
    <row r="530" spans="1:16" ht="15.75" customHeight="1" x14ac:dyDescent="0.15">
      <c r="A530" s="26"/>
      <c r="B530" s="27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</row>
    <row r="531" spans="1:16" ht="15.75" customHeight="1" x14ac:dyDescent="0.15">
      <c r="A531" s="26"/>
      <c r="B531" s="27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</row>
    <row r="532" spans="1:16" ht="15.75" customHeight="1" x14ac:dyDescent="0.15">
      <c r="A532" s="26"/>
      <c r="B532" s="27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</row>
    <row r="533" spans="1:16" ht="15.75" customHeight="1" x14ac:dyDescent="0.15">
      <c r="A533" s="26"/>
      <c r="B533" s="27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</row>
    <row r="534" spans="1:16" ht="15.75" customHeight="1" x14ac:dyDescent="0.15">
      <c r="A534" s="26"/>
      <c r="B534" s="27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</row>
    <row r="535" spans="1:16" ht="15.75" customHeight="1" x14ac:dyDescent="0.15">
      <c r="A535" s="26"/>
      <c r="B535" s="27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</row>
    <row r="536" spans="1:16" ht="15.75" customHeight="1" x14ac:dyDescent="0.15">
      <c r="A536" s="26"/>
      <c r="B536" s="27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</row>
    <row r="537" spans="1:16" ht="15.75" customHeight="1" x14ac:dyDescent="0.15">
      <c r="A537" s="26"/>
      <c r="B537" s="27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</row>
    <row r="538" spans="1:16" ht="15.75" customHeight="1" x14ac:dyDescent="0.15">
      <c r="A538" s="26"/>
      <c r="B538" s="27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</row>
    <row r="539" spans="1:16" ht="15.75" customHeight="1" x14ac:dyDescent="0.15">
      <c r="A539" s="26"/>
      <c r="B539" s="27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</row>
    <row r="540" spans="1:16" ht="15.75" customHeight="1" x14ac:dyDescent="0.15">
      <c r="A540" s="26"/>
      <c r="B540" s="27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</row>
    <row r="541" spans="1:16" ht="15.75" customHeight="1" x14ac:dyDescent="0.15">
      <c r="A541" s="26"/>
      <c r="B541" s="27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</row>
    <row r="542" spans="1:16" ht="15.75" customHeight="1" x14ac:dyDescent="0.15">
      <c r="A542" s="26"/>
      <c r="B542" s="27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</row>
    <row r="543" spans="1:16" ht="15.75" customHeight="1" x14ac:dyDescent="0.15">
      <c r="A543" s="26"/>
      <c r="B543" s="27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</row>
    <row r="544" spans="1:16" ht="15.75" customHeight="1" x14ac:dyDescent="0.15">
      <c r="A544" s="26"/>
      <c r="B544" s="27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</row>
    <row r="545" spans="1:16" ht="15.75" customHeight="1" x14ac:dyDescent="0.15">
      <c r="A545" s="26"/>
      <c r="B545" s="27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</row>
    <row r="546" spans="1:16" ht="15.75" customHeight="1" x14ac:dyDescent="0.15">
      <c r="A546" s="26"/>
      <c r="B546" s="27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</row>
    <row r="547" spans="1:16" ht="15.75" customHeight="1" x14ac:dyDescent="0.15">
      <c r="A547" s="26"/>
      <c r="B547" s="27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</row>
    <row r="548" spans="1:16" ht="15.75" customHeight="1" x14ac:dyDescent="0.15">
      <c r="A548" s="26"/>
      <c r="B548" s="27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</row>
    <row r="549" spans="1:16" ht="15.75" customHeight="1" x14ac:dyDescent="0.15">
      <c r="A549" s="26"/>
      <c r="B549" s="27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</row>
    <row r="550" spans="1:16" ht="15.75" customHeight="1" x14ac:dyDescent="0.15">
      <c r="A550" s="26"/>
      <c r="B550" s="27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</row>
    <row r="551" spans="1:16" ht="15.75" customHeight="1" x14ac:dyDescent="0.15">
      <c r="A551" s="26"/>
      <c r="B551" s="27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</row>
    <row r="552" spans="1:16" ht="15.75" customHeight="1" x14ac:dyDescent="0.15">
      <c r="A552" s="26"/>
      <c r="B552" s="27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</row>
    <row r="553" spans="1:16" ht="15.75" customHeight="1" x14ac:dyDescent="0.15">
      <c r="A553" s="26"/>
      <c r="B553" s="27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</row>
    <row r="554" spans="1:16" ht="15.75" customHeight="1" x14ac:dyDescent="0.15">
      <c r="A554" s="26"/>
      <c r="B554" s="27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</row>
    <row r="555" spans="1:16" ht="15.75" customHeight="1" x14ac:dyDescent="0.15">
      <c r="A555" s="26"/>
      <c r="B555" s="27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</row>
    <row r="556" spans="1:16" ht="15.75" customHeight="1" x14ac:dyDescent="0.15">
      <c r="A556" s="26"/>
      <c r="B556" s="27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</row>
    <row r="557" spans="1:16" ht="15.75" customHeight="1" x14ac:dyDescent="0.15">
      <c r="A557" s="26"/>
      <c r="B557" s="27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</row>
    <row r="558" spans="1:16" ht="15.75" customHeight="1" x14ac:dyDescent="0.15">
      <c r="A558" s="26"/>
      <c r="B558" s="27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</row>
    <row r="559" spans="1:16" ht="15.75" customHeight="1" x14ac:dyDescent="0.15">
      <c r="A559" s="26"/>
      <c r="B559" s="27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</row>
    <row r="560" spans="1:16" ht="15.75" customHeight="1" x14ac:dyDescent="0.15">
      <c r="A560" s="26"/>
      <c r="B560" s="27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</row>
    <row r="561" spans="1:16" ht="15.75" customHeight="1" x14ac:dyDescent="0.15">
      <c r="A561" s="26"/>
      <c r="B561" s="27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</row>
    <row r="562" spans="1:16" ht="15.75" customHeight="1" x14ac:dyDescent="0.15">
      <c r="A562" s="26"/>
      <c r="B562" s="27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</row>
    <row r="563" spans="1:16" ht="15.75" customHeight="1" x14ac:dyDescent="0.15">
      <c r="A563" s="26"/>
      <c r="B563" s="27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</row>
    <row r="564" spans="1:16" ht="15.75" customHeight="1" x14ac:dyDescent="0.15">
      <c r="A564" s="26"/>
      <c r="B564" s="27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</row>
    <row r="565" spans="1:16" ht="15.75" customHeight="1" x14ac:dyDescent="0.15">
      <c r="A565" s="26"/>
      <c r="B565" s="27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</row>
    <row r="566" spans="1:16" ht="15.75" customHeight="1" x14ac:dyDescent="0.15">
      <c r="A566" s="26"/>
      <c r="B566" s="27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</row>
    <row r="567" spans="1:16" ht="15.75" customHeight="1" x14ac:dyDescent="0.15">
      <c r="A567" s="26"/>
      <c r="B567" s="27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</row>
    <row r="568" spans="1:16" ht="15.75" customHeight="1" x14ac:dyDescent="0.15">
      <c r="A568" s="26"/>
      <c r="B568" s="27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</row>
    <row r="569" spans="1:16" ht="15.75" customHeight="1" x14ac:dyDescent="0.15">
      <c r="A569" s="26"/>
      <c r="B569" s="27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</row>
    <row r="570" spans="1:16" ht="15.75" customHeight="1" x14ac:dyDescent="0.15">
      <c r="A570" s="26"/>
      <c r="B570" s="27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</row>
    <row r="571" spans="1:16" ht="15.75" customHeight="1" x14ac:dyDescent="0.15">
      <c r="A571" s="26"/>
      <c r="B571" s="27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</row>
    <row r="572" spans="1:16" ht="15.75" customHeight="1" x14ac:dyDescent="0.15">
      <c r="A572" s="26"/>
      <c r="B572" s="27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</row>
    <row r="573" spans="1:16" ht="15.75" customHeight="1" x14ac:dyDescent="0.15">
      <c r="A573" s="26"/>
      <c r="B573" s="27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</row>
    <row r="574" spans="1:16" ht="15.75" customHeight="1" x14ac:dyDescent="0.15">
      <c r="A574" s="26"/>
      <c r="B574" s="27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</row>
    <row r="575" spans="1:16" ht="15.75" customHeight="1" x14ac:dyDescent="0.15">
      <c r="A575" s="26"/>
      <c r="B575" s="27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</row>
    <row r="576" spans="1:16" ht="15.75" customHeight="1" x14ac:dyDescent="0.15">
      <c r="A576" s="26"/>
      <c r="B576" s="27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</row>
    <row r="577" spans="1:16" ht="15.75" customHeight="1" x14ac:dyDescent="0.15">
      <c r="A577" s="26"/>
      <c r="B577" s="27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</row>
    <row r="578" spans="1:16" ht="15.75" customHeight="1" x14ac:dyDescent="0.15">
      <c r="A578" s="26"/>
      <c r="B578" s="27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</row>
    <row r="579" spans="1:16" ht="15.75" customHeight="1" x14ac:dyDescent="0.15">
      <c r="A579" s="26"/>
      <c r="B579" s="27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</row>
    <row r="580" spans="1:16" ht="15.75" customHeight="1" x14ac:dyDescent="0.15">
      <c r="A580" s="26"/>
      <c r="B580" s="27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</row>
    <row r="581" spans="1:16" ht="15.75" customHeight="1" x14ac:dyDescent="0.15">
      <c r="A581" s="26"/>
      <c r="B581" s="27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</row>
    <row r="582" spans="1:16" ht="15.75" customHeight="1" x14ac:dyDescent="0.15">
      <c r="A582" s="26"/>
      <c r="B582" s="27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</row>
    <row r="583" spans="1:16" ht="15.75" customHeight="1" x14ac:dyDescent="0.15">
      <c r="A583" s="26"/>
      <c r="B583" s="27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</row>
    <row r="584" spans="1:16" ht="15.75" customHeight="1" x14ac:dyDescent="0.15">
      <c r="A584" s="26"/>
      <c r="B584" s="27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</row>
    <row r="585" spans="1:16" ht="15.75" customHeight="1" x14ac:dyDescent="0.15">
      <c r="A585" s="26"/>
      <c r="B585" s="27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</row>
    <row r="586" spans="1:16" ht="15.75" customHeight="1" x14ac:dyDescent="0.15">
      <c r="A586" s="26"/>
      <c r="B586" s="27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</row>
    <row r="587" spans="1:16" ht="15.75" customHeight="1" x14ac:dyDescent="0.15">
      <c r="A587" s="26"/>
      <c r="B587" s="27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</row>
    <row r="588" spans="1:16" ht="15.75" customHeight="1" x14ac:dyDescent="0.15">
      <c r="A588" s="26"/>
      <c r="B588" s="27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</row>
    <row r="589" spans="1:16" ht="15.75" customHeight="1" x14ac:dyDescent="0.15">
      <c r="A589" s="26"/>
      <c r="B589" s="27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</row>
    <row r="590" spans="1:16" ht="15.75" customHeight="1" x14ac:dyDescent="0.15">
      <c r="A590" s="26"/>
      <c r="B590" s="27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</row>
    <row r="591" spans="1:16" ht="15.75" customHeight="1" x14ac:dyDescent="0.15">
      <c r="A591" s="26"/>
      <c r="B591" s="27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</row>
    <row r="592" spans="1:16" ht="15.75" customHeight="1" x14ac:dyDescent="0.15">
      <c r="A592" s="26"/>
      <c r="B592" s="27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</row>
    <row r="593" spans="1:16" ht="15.75" customHeight="1" x14ac:dyDescent="0.15">
      <c r="A593" s="26"/>
      <c r="B593" s="27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</row>
    <row r="594" spans="1:16" ht="15.75" customHeight="1" x14ac:dyDescent="0.15">
      <c r="A594" s="26"/>
      <c r="B594" s="27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</row>
    <row r="595" spans="1:16" ht="15.75" customHeight="1" x14ac:dyDescent="0.15">
      <c r="A595" s="26"/>
      <c r="B595" s="27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</row>
    <row r="596" spans="1:16" ht="15.75" customHeight="1" x14ac:dyDescent="0.15">
      <c r="A596" s="26"/>
      <c r="B596" s="27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</row>
    <row r="597" spans="1:16" ht="15.75" customHeight="1" x14ac:dyDescent="0.15">
      <c r="A597" s="26"/>
      <c r="B597" s="27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</row>
    <row r="598" spans="1:16" ht="15.75" customHeight="1" x14ac:dyDescent="0.15">
      <c r="A598" s="26"/>
      <c r="B598" s="27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</row>
    <row r="599" spans="1:16" ht="15.75" customHeight="1" x14ac:dyDescent="0.15">
      <c r="A599" s="26"/>
      <c r="B599" s="27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</row>
    <row r="600" spans="1:16" ht="15.75" customHeight="1" x14ac:dyDescent="0.15">
      <c r="A600" s="26"/>
      <c r="B600" s="27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</row>
    <row r="601" spans="1:16" ht="15.75" customHeight="1" x14ac:dyDescent="0.15">
      <c r="A601" s="26"/>
      <c r="B601" s="27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</row>
    <row r="602" spans="1:16" ht="15.75" customHeight="1" x14ac:dyDescent="0.15">
      <c r="A602" s="26"/>
      <c r="B602" s="27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</row>
    <row r="603" spans="1:16" ht="15.75" customHeight="1" x14ac:dyDescent="0.15">
      <c r="A603" s="26"/>
      <c r="B603" s="27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</row>
    <row r="604" spans="1:16" ht="15.75" customHeight="1" x14ac:dyDescent="0.15">
      <c r="A604" s="26"/>
      <c r="B604" s="27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</row>
    <row r="605" spans="1:16" ht="15.75" customHeight="1" x14ac:dyDescent="0.15">
      <c r="A605" s="26"/>
      <c r="B605" s="27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</row>
    <row r="606" spans="1:16" ht="15.75" customHeight="1" x14ac:dyDescent="0.15">
      <c r="A606" s="26"/>
      <c r="B606" s="27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</row>
    <row r="607" spans="1:16" ht="15.75" customHeight="1" x14ac:dyDescent="0.15">
      <c r="A607" s="26"/>
      <c r="B607" s="27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</row>
    <row r="608" spans="1:16" ht="15.75" customHeight="1" x14ac:dyDescent="0.15">
      <c r="A608" s="26"/>
      <c r="B608" s="27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</row>
    <row r="609" spans="1:16" ht="15.75" customHeight="1" x14ac:dyDescent="0.15">
      <c r="A609" s="26"/>
      <c r="B609" s="27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</row>
    <row r="610" spans="1:16" ht="15.75" customHeight="1" x14ac:dyDescent="0.15">
      <c r="A610" s="26"/>
      <c r="B610" s="27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</row>
    <row r="611" spans="1:16" ht="15.75" customHeight="1" x14ac:dyDescent="0.15">
      <c r="A611" s="26"/>
      <c r="B611" s="27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</row>
    <row r="612" spans="1:16" ht="15.75" customHeight="1" x14ac:dyDescent="0.15">
      <c r="A612" s="26"/>
      <c r="B612" s="27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</row>
    <row r="613" spans="1:16" ht="15.75" customHeight="1" x14ac:dyDescent="0.15">
      <c r="A613" s="26"/>
      <c r="B613" s="27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</row>
    <row r="614" spans="1:16" ht="15.75" customHeight="1" x14ac:dyDescent="0.15">
      <c r="A614" s="26"/>
      <c r="B614" s="27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</row>
    <row r="615" spans="1:16" ht="15.75" customHeight="1" x14ac:dyDescent="0.15">
      <c r="A615" s="26"/>
      <c r="B615" s="27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</row>
    <row r="616" spans="1:16" ht="15.75" customHeight="1" x14ac:dyDescent="0.15">
      <c r="A616" s="26"/>
      <c r="B616" s="27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</row>
    <row r="617" spans="1:16" ht="15.75" customHeight="1" x14ac:dyDescent="0.15">
      <c r="A617" s="26"/>
      <c r="B617" s="27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</row>
    <row r="618" spans="1:16" ht="15.75" customHeight="1" x14ac:dyDescent="0.15">
      <c r="A618" s="26"/>
      <c r="B618" s="27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</row>
    <row r="619" spans="1:16" ht="15.75" customHeight="1" x14ac:dyDescent="0.15">
      <c r="A619" s="26"/>
      <c r="B619" s="27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</row>
    <row r="620" spans="1:16" ht="15.75" customHeight="1" x14ac:dyDescent="0.15">
      <c r="A620" s="26"/>
      <c r="B620" s="27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</row>
    <row r="621" spans="1:16" ht="15.75" customHeight="1" x14ac:dyDescent="0.15">
      <c r="A621" s="26"/>
      <c r="B621" s="27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</row>
    <row r="622" spans="1:16" ht="15.75" customHeight="1" x14ac:dyDescent="0.15">
      <c r="A622" s="26"/>
      <c r="B622" s="27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</row>
    <row r="623" spans="1:16" ht="15.75" customHeight="1" x14ac:dyDescent="0.15">
      <c r="A623" s="26"/>
      <c r="B623" s="27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</row>
    <row r="624" spans="1:16" ht="15.75" customHeight="1" x14ac:dyDescent="0.15">
      <c r="A624" s="26"/>
      <c r="B624" s="27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</row>
    <row r="625" spans="1:16" ht="15.75" customHeight="1" x14ac:dyDescent="0.15">
      <c r="A625" s="26"/>
      <c r="B625" s="27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</row>
    <row r="626" spans="1:16" ht="15.75" customHeight="1" x14ac:dyDescent="0.15">
      <c r="A626" s="26"/>
      <c r="B626" s="27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</row>
    <row r="627" spans="1:16" ht="15.75" customHeight="1" x14ac:dyDescent="0.15">
      <c r="A627" s="26"/>
      <c r="B627" s="27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</row>
    <row r="628" spans="1:16" ht="15.75" customHeight="1" x14ac:dyDescent="0.15">
      <c r="A628" s="26"/>
      <c r="B628" s="27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</row>
    <row r="629" spans="1:16" ht="15.75" customHeight="1" x14ac:dyDescent="0.15">
      <c r="A629" s="26"/>
      <c r="B629" s="27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</row>
    <row r="630" spans="1:16" ht="15.75" customHeight="1" x14ac:dyDescent="0.15">
      <c r="A630" s="26"/>
      <c r="B630" s="27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</row>
    <row r="631" spans="1:16" ht="15.75" customHeight="1" x14ac:dyDescent="0.15">
      <c r="A631" s="26"/>
      <c r="B631" s="27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</row>
    <row r="632" spans="1:16" ht="15.75" customHeight="1" x14ac:dyDescent="0.15">
      <c r="A632" s="26"/>
      <c r="B632" s="27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</row>
    <row r="633" spans="1:16" ht="15.75" customHeight="1" x14ac:dyDescent="0.15">
      <c r="A633" s="26"/>
      <c r="B633" s="27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</row>
    <row r="634" spans="1:16" ht="15.75" customHeight="1" x14ac:dyDescent="0.15">
      <c r="A634" s="26"/>
      <c r="B634" s="27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</row>
    <row r="635" spans="1:16" ht="15.75" customHeight="1" x14ac:dyDescent="0.15">
      <c r="A635" s="26"/>
      <c r="B635" s="27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</row>
    <row r="636" spans="1:16" ht="15.75" customHeight="1" x14ac:dyDescent="0.15">
      <c r="A636" s="26"/>
      <c r="B636" s="27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</row>
    <row r="637" spans="1:16" ht="15.75" customHeight="1" x14ac:dyDescent="0.15">
      <c r="A637" s="26"/>
      <c r="B637" s="27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</row>
    <row r="638" spans="1:16" ht="15.75" customHeight="1" x14ac:dyDescent="0.15">
      <c r="A638" s="26"/>
      <c r="B638" s="27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</row>
    <row r="639" spans="1:16" ht="15.75" customHeight="1" x14ac:dyDescent="0.15">
      <c r="A639" s="26"/>
      <c r="B639" s="27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</row>
    <row r="640" spans="1:16" ht="15.75" customHeight="1" x14ac:dyDescent="0.15">
      <c r="A640" s="26"/>
      <c r="B640" s="27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</row>
    <row r="641" spans="1:16" ht="15.75" customHeight="1" x14ac:dyDescent="0.15">
      <c r="A641" s="26"/>
      <c r="B641" s="27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</row>
    <row r="642" spans="1:16" ht="15.75" customHeight="1" x14ac:dyDescent="0.15">
      <c r="A642" s="26"/>
      <c r="B642" s="27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</row>
    <row r="643" spans="1:16" ht="15.75" customHeight="1" x14ac:dyDescent="0.15">
      <c r="A643" s="26"/>
      <c r="B643" s="27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</row>
    <row r="644" spans="1:16" ht="15.75" customHeight="1" x14ac:dyDescent="0.15">
      <c r="A644" s="26"/>
      <c r="B644" s="27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</row>
    <row r="645" spans="1:16" ht="15.75" customHeight="1" x14ac:dyDescent="0.15">
      <c r="A645" s="26"/>
      <c r="B645" s="27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</row>
    <row r="646" spans="1:16" ht="15.75" customHeight="1" x14ac:dyDescent="0.15">
      <c r="A646" s="26"/>
      <c r="B646" s="27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</row>
    <row r="647" spans="1:16" ht="15.75" customHeight="1" x14ac:dyDescent="0.15">
      <c r="A647" s="26"/>
      <c r="B647" s="27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</row>
    <row r="648" spans="1:16" ht="15.75" customHeight="1" x14ac:dyDescent="0.15">
      <c r="A648" s="26"/>
      <c r="B648" s="27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</row>
    <row r="649" spans="1:16" ht="15.75" customHeight="1" x14ac:dyDescent="0.15">
      <c r="A649" s="26"/>
      <c r="B649" s="27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</row>
    <row r="650" spans="1:16" ht="15.75" customHeight="1" x14ac:dyDescent="0.15">
      <c r="A650" s="26"/>
      <c r="B650" s="27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</row>
    <row r="651" spans="1:16" ht="15.75" customHeight="1" x14ac:dyDescent="0.15">
      <c r="A651" s="26"/>
      <c r="B651" s="27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</row>
    <row r="652" spans="1:16" ht="15.75" customHeight="1" x14ac:dyDescent="0.15">
      <c r="A652" s="26"/>
      <c r="B652" s="27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</row>
    <row r="653" spans="1:16" ht="15.75" customHeight="1" x14ac:dyDescent="0.15">
      <c r="A653" s="26"/>
      <c r="B653" s="27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</row>
    <row r="654" spans="1:16" ht="15.75" customHeight="1" x14ac:dyDescent="0.15">
      <c r="A654" s="26"/>
      <c r="B654" s="27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</row>
    <row r="655" spans="1:16" ht="15.75" customHeight="1" x14ac:dyDescent="0.15">
      <c r="A655" s="26"/>
      <c r="B655" s="27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</row>
    <row r="656" spans="1:16" ht="15.75" customHeight="1" x14ac:dyDescent="0.15">
      <c r="A656" s="26"/>
      <c r="B656" s="27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</row>
    <row r="657" spans="1:16" ht="15.75" customHeight="1" x14ac:dyDescent="0.15">
      <c r="A657" s="26"/>
      <c r="B657" s="27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</row>
    <row r="658" spans="1:16" ht="15.75" customHeight="1" x14ac:dyDescent="0.15">
      <c r="A658" s="26"/>
      <c r="B658" s="27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</row>
    <row r="659" spans="1:16" ht="15.75" customHeight="1" x14ac:dyDescent="0.15">
      <c r="A659" s="26"/>
      <c r="B659" s="27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</row>
    <row r="660" spans="1:16" ht="15.75" customHeight="1" x14ac:dyDescent="0.15">
      <c r="A660" s="26"/>
      <c r="B660" s="27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</row>
    <row r="661" spans="1:16" ht="15.75" customHeight="1" x14ac:dyDescent="0.15">
      <c r="A661" s="26"/>
      <c r="B661" s="27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</row>
    <row r="662" spans="1:16" ht="15.75" customHeight="1" x14ac:dyDescent="0.15">
      <c r="A662" s="26"/>
      <c r="B662" s="27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</row>
    <row r="663" spans="1:16" ht="15.75" customHeight="1" x14ac:dyDescent="0.15">
      <c r="A663" s="26"/>
      <c r="B663" s="27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</row>
    <row r="664" spans="1:16" ht="15.75" customHeight="1" x14ac:dyDescent="0.15">
      <c r="A664" s="26"/>
      <c r="B664" s="27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</row>
    <row r="665" spans="1:16" ht="15.75" customHeight="1" x14ac:dyDescent="0.15">
      <c r="A665" s="26"/>
      <c r="B665" s="27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</row>
    <row r="666" spans="1:16" ht="15.75" customHeight="1" x14ac:dyDescent="0.15">
      <c r="A666" s="26"/>
      <c r="B666" s="27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</row>
    <row r="667" spans="1:16" ht="15.75" customHeight="1" x14ac:dyDescent="0.15">
      <c r="A667" s="26"/>
      <c r="B667" s="27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</row>
    <row r="668" spans="1:16" ht="15.75" customHeight="1" x14ac:dyDescent="0.15">
      <c r="A668" s="26"/>
      <c r="B668" s="27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</row>
    <row r="669" spans="1:16" ht="15.75" customHeight="1" x14ac:dyDescent="0.15">
      <c r="A669" s="26"/>
      <c r="B669" s="27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</row>
    <row r="670" spans="1:16" ht="15.75" customHeight="1" x14ac:dyDescent="0.15">
      <c r="A670" s="26"/>
      <c r="B670" s="27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</row>
    <row r="671" spans="1:16" ht="15.75" customHeight="1" x14ac:dyDescent="0.15">
      <c r="A671" s="26"/>
      <c r="B671" s="27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</row>
    <row r="672" spans="1:16" ht="15.75" customHeight="1" x14ac:dyDescent="0.15">
      <c r="A672" s="26"/>
      <c r="B672" s="27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</row>
    <row r="673" spans="1:16" ht="15.75" customHeight="1" x14ac:dyDescent="0.15">
      <c r="A673" s="26"/>
      <c r="B673" s="27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</row>
    <row r="674" spans="1:16" ht="15.75" customHeight="1" x14ac:dyDescent="0.15">
      <c r="A674" s="26"/>
      <c r="B674" s="27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</row>
    <row r="675" spans="1:16" ht="15.75" customHeight="1" x14ac:dyDescent="0.15">
      <c r="A675" s="26"/>
      <c r="B675" s="27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</row>
    <row r="676" spans="1:16" ht="15.75" customHeight="1" x14ac:dyDescent="0.15">
      <c r="A676" s="26"/>
      <c r="B676" s="27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</row>
    <row r="677" spans="1:16" ht="15.75" customHeight="1" x14ac:dyDescent="0.15">
      <c r="A677" s="26"/>
      <c r="B677" s="27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</row>
    <row r="678" spans="1:16" ht="15.75" customHeight="1" x14ac:dyDescent="0.15">
      <c r="A678" s="26"/>
      <c r="B678" s="27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</row>
    <row r="679" spans="1:16" ht="15.75" customHeight="1" x14ac:dyDescent="0.15">
      <c r="A679" s="26"/>
      <c r="B679" s="27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</row>
    <row r="680" spans="1:16" ht="15.75" customHeight="1" x14ac:dyDescent="0.15">
      <c r="A680" s="26"/>
      <c r="B680" s="27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</row>
    <row r="681" spans="1:16" ht="15.75" customHeight="1" x14ac:dyDescent="0.15">
      <c r="A681" s="26"/>
      <c r="B681" s="27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</row>
    <row r="682" spans="1:16" ht="15.75" customHeight="1" x14ac:dyDescent="0.15">
      <c r="A682" s="26"/>
      <c r="B682" s="27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</row>
    <row r="683" spans="1:16" ht="15.75" customHeight="1" x14ac:dyDescent="0.15">
      <c r="A683" s="26"/>
      <c r="B683" s="27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</row>
    <row r="684" spans="1:16" ht="15.75" customHeight="1" x14ac:dyDescent="0.15">
      <c r="A684" s="26"/>
      <c r="B684" s="27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</row>
    <row r="685" spans="1:16" ht="15.75" customHeight="1" x14ac:dyDescent="0.15">
      <c r="A685" s="26"/>
      <c r="B685" s="27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</row>
    <row r="686" spans="1:16" ht="15.75" customHeight="1" x14ac:dyDescent="0.15">
      <c r="A686" s="26"/>
      <c r="B686" s="27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</row>
    <row r="687" spans="1:16" ht="15.75" customHeight="1" x14ac:dyDescent="0.15">
      <c r="A687" s="26"/>
      <c r="B687" s="27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</row>
    <row r="688" spans="1:16" ht="15.75" customHeight="1" x14ac:dyDescent="0.15">
      <c r="A688" s="26"/>
      <c r="B688" s="27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</row>
    <row r="689" spans="1:16" ht="15.75" customHeight="1" x14ac:dyDescent="0.15">
      <c r="A689" s="26"/>
      <c r="B689" s="27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</row>
    <row r="690" spans="1:16" ht="15.75" customHeight="1" x14ac:dyDescent="0.15">
      <c r="A690" s="26"/>
      <c r="B690" s="27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</row>
    <row r="691" spans="1:16" ht="15.75" customHeight="1" x14ac:dyDescent="0.15">
      <c r="A691" s="26"/>
      <c r="B691" s="27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</row>
    <row r="692" spans="1:16" ht="15.75" customHeight="1" x14ac:dyDescent="0.15">
      <c r="A692" s="26"/>
      <c r="B692" s="27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</row>
    <row r="693" spans="1:16" ht="15.75" customHeight="1" x14ac:dyDescent="0.15">
      <c r="A693" s="26"/>
      <c r="B693" s="27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</row>
    <row r="694" spans="1:16" ht="15.75" customHeight="1" x14ac:dyDescent="0.15">
      <c r="A694" s="26"/>
      <c r="B694" s="27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</row>
    <row r="695" spans="1:16" ht="15.75" customHeight="1" x14ac:dyDescent="0.15">
      <c r="A695" s="26"/>
      <c r="B695" s="27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</row>
    <row r="696" spans="1:16" ht="15.75" customHeight="1" x14ac:dyDescent="0.15">
      <c r="A696" s="26"/>
      <c r="B696" s="27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</row>
    <row r="697" spans="1:16" ht="15.75" customHeight="1" x14ac:dyDescent="0.15">
      <c r="A697" s="26"/>
      <c r="B697" s="27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</row>
    <row r="698" spans="1:16" ht="15.75" customHeight="1" x14ac:dyDescent="0.15">
      <c r="A698" s="26"/>
      <c r="B698" s="27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</row>
    <row r="699" spans="1:16" ht="15.75" customHeight="1" x14ac:dyDescent="0.15">
      <c r="A699" s="26"/>
      <c r="B699" s="27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</row>
    <row r="700" spans="1:16" ht="15.75" customHeight="1" x14ac:dyDescent="0.15">
      <c r="A700" s="26"/>
      <c r="B700" s="27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</row>
    <row r="701" spans="1:16" ht="15.75" customHeight="1" x14ac:dyDescent="0.15">
      <c r="A701" s="26"/>
      <c r="B701" s="27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</row>
    <row r="702" spans="1:16" ht="15.75" customHeight="1" x14ac:dyDescent="0.15">
      <c r="A702" s="26"/>
      <c r="B702" s="27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</row>
    <row r="703" spans="1:16" ht="15.75" customHeight="1" x14ac:dyDescent="0.15">
      <c r="A703" s="26"/>
      <c r="B703" s="27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</row>
    <row r="704" spans="1:16" ht="15.75" customHeight="1" x14ac:dyDescent="0.15">
      <c r="A704" s="26"/>
      <c r="B704" s="27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</row>
    <row r="705" spans="1:16" ht="15.75" customHeight="1" x14ac:dyDescent="0.15">
      <c r="A705" s="26"/>
      <c r="B705" s="27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</row>
    <row r="706" spans="1:16" ht="15.75" customHeight="1" x14ac:dyDescent="0.15">
      <c r="A706" s="26"/>
      <c r="B706" s="27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</row>
    <row r="707" spans="1:16" ht="15.75" customHeight="1" x14ac:dyDescent="0.15">
      <c r="A707" s="26"/>
      <c r="B707" s="27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</row>
    <row r="708" spans="1:16" ht="15.75" customHeight="1" x14ac:dyDescent="0.15">
      <c r="A708" s="26"/>
      <c r="B708" s="27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</row>
    <row r="709" spans="1:16" ht="15.75" customHeight="1" x14ac:dyDescent="0.15">
      <c r="A709" s="26"/>
      <c r="B709" s="27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</row>
    <row r="710" spans="1:16" ht="15.75" customHeight="1" x14ac:dyDescent="0.15">
      <c r="A710" s="26"/>
      <c r="B710" s="27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</row>
    <row r="711" spans="1:16" ht="15.75" customHeight="1" x14ac:dyDescent="0.15">
      <c r="A711" s="26"/>
      <c r="B711" s="27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</row>
    <row r="712" spans="1:16" ht="15.75" customHeight="1" x14ac:dyDescent="0.15">
      <c r="A712" s="26"/>
      <c r="B712" s="27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</row>
    <row r="713" spans="1:16" ht="15.75" customHeight="1" x14ac:dyDescent="0.15">
      <c r="A713" s="26"/>
      <c r="B713" s="27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</row>
    <row r="714" spans="1:16" ht="15.75" customHeight="1" x14ac:dyDescent="0.15">
      <c r="A714" s="26"/>
      <c r="B714" s="27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</row>
    <row r="715" spans="1:16" ht="15.75" customHeight="1" x14ac:dyDescent="0.15">
      <c r="A715" s="26"/>
      <c r="B715" s="27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</row>
    <row r="716" spans="1:16" ht="15.75" customHeight="1" x14ac:dyDescent="0.15">
      <c r="A716" s="26"/>
      <c r="B716" s="27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</row>
    <row r="717" spans="1:16" ht="15.75" customHeight="1" x14ac:dyDescent="0.15">
      <c r="A717" s="26"/>
      <c r="B717" s="27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</row>
    <row r="718" spans="1:16" ht="15.75" customHeight="1" x14ac:dyDescent="0.15">
      <c r="A718" s="26"/>
      <c r="B718" s="27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</row>
    <row r="719" spans="1:16" ht="15.75" customHeight="1" x14ac:dyDescent="0.15">
      <c r="A719" s="26"/>
      <c r="B719" s="27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</row>
    <row r="720" spans="1:16" ht="15.75" customHeight="1" x14ac:dyDescent="0.15">
      <c r="A720" s="26"/>
      <c r="B720" s="27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</row>
    <row r="721" spans="1:16" ht="15.75" customHeight="1" x14ac:dyDescent="0.15">
      <c r="A721" s="26"/>
      <c r="B721" s="27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</row>
    <row r="722" spans="1:16" ht="15.75" customHeight="1" x14ac:dyDescent="0.15">
      <c r="A722" s="26"/>
      <c r="B722" s="27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</row>
    <row r="723" spans="1:16" ht="15.75" customHeight="1" x14ac:dyDescent="0.15">
      <c r="A723" s="26"/>
      <c r="B723" s="27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</row>
    <row r="724" spans="1:16" ht="15.75" customHeight="1" x14ac:dyDescent="0.15">
      <c r="A724" s="26"/>
      <c r="B724" s="27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</row>
    <row r="725" spans="1:16" ht="15.75" customHeight="1" x14ac:dyDescent="0.15">
      <c r="A725" s="26"/>
      <c r="B725" s="27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</row>
    <row r="726" spans="1:16" ht="15.75" customHeight="1" x14ac:dyDescent="0.15">
      <c r="A726" s="26"/>
      <c r="B726" s="27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</row>
    <row r="727" spans="1:16" ht="15.75" customHeight="1" x14ac:dyDescent="0.15">
      <c r="A727" s="26"/>
      <c r="B727" s="27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</row>
    <row r="728" spans="1:16" ht="15.75" customHeight="1" x14ac:dyDescent="0.15">
      <c r="A728" s="26"/>
      <c r="B728" s="27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</row>
    <row r="729" spans="1:16" ht="15.75" customHeight="1" x14ac:dyDescent="0.15">
      <c r="A729" s="26"/>
      <c r="B729" s="27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</row>
    <row r="730" spans="1:16" ht="15.75" customHeight="1" x14ac:dyDescent="0.15">
      <c r="A730" s="26"/>
      <c r="B730" s="27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</row>
    <row r="731" spans="1:16" ht="15.75" customHeight="1" x14ac:dyDescent="0.15">
      <c r="A731" s="26"/>
      <c r="B731" s="27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</row>
    <row r="732" spans="1:16" ht="15.75" customHeight="1" x14ac:dyDescent="0.15">
      <c r="A732" s="26"/>
      <c r="B732" s="27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</row>
    <row r="733" spans="1:16" ht="15.75" customHeight="1" x14ac:dyDescent="0.15">
      <c r="A733" s="26"/>
      <c r="B733" s="27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</row>
    <row r="734" spans="1:16" ht="15.75" customHeight="1" x14ac:dyDescent="0.15">
      <c r="A734" s="26"/>
      <c r="B734" s="27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</row>
    <row r="735" spans="1:16" ht="15.75" customHeight="1" x14ac:dyDescent="0.15">
      <c r="A735" s="26"/>
      <c r="B735" s="27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</row>
    <row r="736" spans="1:16" ht="15.75" customHeight="1" x14ac:dyDescent="0.15">
      <c r="A736" s="26"/>
      <c r="B736" s="27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</row>
    <row r="737" spans="1:16" ht="15.75" customHeight="1" x14ac:dyDescent="0.15">
      <c r="A737" s="26"/>
      <c r="B737" s="27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</row>
    <row r="738" spans="1:16" ht="15.75" customHeight="1" x14ac:dyDescent="0.15">
      <c r="A738" s="26"/>
      <c r="B738" s="27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</row>
    <row r="739" spans="1:16" ht="15.75" customHeight="1" x14ac:dyDescent="0.15">
      <c r="A739" s="26"/>
      <c r="B739" s="27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</row>
    <row r="740" spans="1:16" ht="15.75" customHeight="1" x14ac:dyDescent="0.15">
      <c r="A740" s="26"/>
      <c r="B740" s="27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</row>
    <row r="741" spans="1:16" ht="15.75" customHeight="1" x14ac:dyDescent="0.15">
      <c r="A741" s="26"/>
      <c r="B741" s="27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</row>
    <row r="742" spans="1:16" ht="15.75" customHeight="1" x14ac:dyDescent="0.15">
      <c r="A742" s="26"/>
      <c r="B742" s="27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</row>
    <row r="743" spans="1:16" ht="15.75" customHeight="1" x14ac:dyDescent="0.15">
      <c r="A743" s="26"/>
      <c r="B743" s="27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</row>
    <row r="744" spans="1:16" ht="15.75" customHeight="1" x14ac:dyDescent="0.15">
      <c r="A744" s="26"/>
      <c r="B744" s="27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</row>
    <row r="745" spans="1:16" ht="15.75" customHeight="1" x14ac:dyDescent="0.15">
      <c r="A745" s="26"/>
      <c r="B745" s="27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</row>
    <row r="746" spans="1:16" ht="15.75" customHeight="1" x14ac:dyDescent="0.15">
      <c r="A746" s="26"/>
      <c r="B746" s="27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</row>
    <row r="747" spans="1:16" ht="15.75" customHeight="1" x14ac:dyDescent="0.15">
      <c r="A747" s="26"/>
      <c r="B747" s="27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</row>
    <row r="748" spans="1:16" ht="15.75" customHeight="1" x14ac:dyDescent="0.15">
      <c r="A748" s="26"/>
      <c r="B748" s="27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</row>
    <row r="749" spans="1:16" ht="15.75" customHeight="1" x14ac:dyDescent="0.15">
      <c r="A749" s="26"/>
      <c r="B749" s="27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</row>
    <row r="750" spans="1:16" ht="15.75" customHeight="1" x14ac:dyDescent="0.15">
      <c r="A750" s="26"/>
      <c r="B750" s="27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</row>
    <row r="751" spans="1:16" ht="15.75" customHeight="1" x14ac:dyDescent="0.15">
      <c r="A751" s="26"/>
      <c r="B751" s="27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</row>
    <row r="752" spans="1:16" ht="15.75" customHeight="1" x14ac:dyDescent="0.15">
      <c r="A752" s="26"/>
      <c r="B752" s="27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</row>
    <row r="753" spans="1:16" ht="15.75" customHeight="1" x14ac:dyDescent="0.15">
      <c r="A753" s="26"/>
      <c r="B753" s="27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</row>
    <row r="754" spans="1:16" ht="15.75" customHeight="1" x14ac:dyDescent="0.15">
      <c r="A754" s="26"/>
      <c r="B754" s="27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</row>
    <row r="755" spans="1:16" ht="15.75" customHeight="1" x14ac:dyDescent="0.15">
      <c r="A755" s="26"/>
      <c r="B755" s="27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</row>
    <row r="756" spans="1:16" ht="15.75" customHeight="1" x14ac:dyDescent="0.15">
      <c r="A756" s="26"/>
      <c r="B756" s="27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</row>
    <row r="757" spans="1:16" ht="15.75" customHeight="1" x14ac:dyDescent="0.15">
      <c r="A757" s="26"/>
      <c r="B757" s="27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</row>
    <row r="758" spans="1:16" ht="15.75" customHeight="1" x14ac:dyDescent="0.15">
      <c r="A758" s="26"/>
      <c r="B758" s="27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</row>
    <row r="759" spans="1:16" ht="15.75" customHeight="1" x14ac:dyDescent="0.15">
      <c r="A759" s="26"/>
      <c r="B759" s="27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</row>
    <row r="760" spans="1:16" ht="15.75" customHeight="1" x14ac:dyDescent="0.15">
      <c r="A760" s="26"/>
      <c r="B760" s="27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</row>
    <row r="761" spans="1:16" ht="15.75" customHeight="1" x14ac:dyDescent="0.15">
      <c r="A761" s="26"/>
      <c r="B761" s="27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</row>
    <row r="762" spans="1:16" ht="15.75" customHeight="1" x14ac:dyDescent="0.15">
      <c r="A762" s="26"/>
      <c r="B762" s="27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</row>
    <row r="763" spans="1:16" ht="15.75" customHeight="1" x14ac:dyDescent="0.15">
      <c r="A763" s="26"/>
      <c r="B763" s="27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</row>
    <row r="764" spans="1:16" ht="15.75" customHeight="1" x14ac:dyDescent="0.15">
      <c r="A764" s="26"/>
      <c r="B764" s="27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</row>
    <row r="765" spans="1:16" ht="15.75" customHeight="1" x14ac:dyDescent="0.15">
      <c r="A765" s="26"/>
      <c r="B765" s="27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</row>
    <row r="766" spans="1:16" ht="15.75" customHeight="1" x14ac:dyDescent="0.15">
      <c r="A766" s="26"/>
      <c r="B766" s="27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</row>
    <row r="767" spans="1:16" ht="15.75" customHeight="1" x14ac:dyDescent="0.15">
      <c r="A767" s="26"/>
      <c r="B767" s="27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</row>
    <row r="768" spans="1:16" ht="15.75" customHeight="1" x14ac:dyDescent="0.15">
      <c r="A768" s="26"/>
      <c r="B768" s="27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</row>
    <row r="769" spans="1:16" ht="15.75" customHeight="1" x14ac:dyDescent="0.15">
      <c r="A769" s="26"/>
      <c r="B769" s="27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</row>
    <row r="770" spans="1:16" ht="15.75" customHeight="1" x14ac:dyDescent="0.15">
      <c r="A770" s="26"/>
      <c r="B770" s="27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</row>
    <row r="771" spans="1:16" ht="15.75" customHeight="1" x14ac:dyDescent="0.15">
      <c r="A771" s="26"/>
      <c r="B771" s="27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</row>
    <row r="772" spans="1:16" ht="15.75" customHeight="1" x14ac:dyDescent="0.15">
      <c r="A772" s="26"/>
      <c r="B772" s="27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</row>
    <row r="773" spans="1:16" ht="15.75" customHeight="1" x14ac:dyDescent="0.15">
      <c r="A773" s="26"/>
      <c r="B773" s="27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</row>
    <row r="774" spans="1:16" ht="15.75" customHeight="1" x14ac:dyDescent="0.15">
      <c r="A774" s="26"/>
      <c r="B774" s="27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</row>
    <row r="775" spans="1:16" ht="15.75" customHeight="1" x14ac:dyDescent="0.15">
      <c r="A775" s="26"/>
      <c r="B775" s="27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</row>
    <row r="776" spans="1:16" ht="15.75" customHeight="1" x14ac:dyDescent="0.15">
      <c r="A776" s="26"/>
      <c r="B776" s="27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</row>
    <row r="777" spans="1:16" ht="15.75" customHeight="1" x14ac:dyDescent="0.15">
      <c r="A777" s="26"/>
      <c r="B777" s="27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</row>
    <row r="778" spans="1:16" ht="15.75" customHeight="1" x14ac:dyDescent="0.15">
      <c r="A778" s="26"/>
      <c r="B778" s="27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</row>
    <row r="779" spans="1:16" ht="15.75" customHeight="1" x14ac:dyDescent="0.15">
      <c r="A779" s="26"/>
      <c r="B779" s="27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</row>
    <row r="780" spans="1:16" ht="15.75" customHeight="1" x14ac:dyDescent="0.15">
      <c r="A780" s="26"/>
      <c r="B780" s="27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</row>
    <row r="781" spans="1:16" ht="15.75" customHeight="1" x14ac:dyDescent="0.15">
      <c r="A781" s="26"/>
      <c r="B781" s="27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</row>
    <row r="782" spans="1:16" ht="15.75" customHeight="1" x14ac:dyDescent="0.15">
      <c r="A782" s="26"/>
      <c r="B782" s="27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</row>
    <row r="783" spans="1:16" ht="15.75" customHeight="1" x14ac:dyDescent="0.15">
      <c r="A783" s="26"/>
      <c r="B783" s="27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</row>
    <row r="784" spans="1:16" ht="15.75" customHeight="1" x14ac:dyDescent="0.15">
      <c r="A784" s="26"/>
      <c r="B784" s="27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</row>
    <row r="785" spans="1:16" ht="15.75" customHeight="1" x14ac:dyDescent="0.15">
      <c r="A785" s="26"/>
      <c r="B785" s="27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</row>
    <row r="786" spans="1:16" ht="15.75" customHeight="1" x14ac:dyDescent="0.15">
      <c r="A786" s="26"/>
      <c r="B786" s="27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</row>
    <row r="787" spans="1:16" ht="15.75" customHeight="1" x14ac:dyDescent="0.15">
      <c r="A787" s="26"/>
      <c r="B787" s="27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</row>
    <row r="788" spans="1:16" ht="15.75" customHeight="1" x14ac:dyDescent="0.15">
      <c r="A788" s="26"/>
      <c r="B788" s="27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</row>
    <row r="789" spans="1:16" ht="15.75" customHeight="1" x14ac:dyDescent="0.15">
      <c r="A789" s="26"/>
      <c r="B789" s="27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</row>
    <row r="790" spans="1:16" ht="15.75" customHeight="1" x14ac:dyDescent="0.15">
      <c r="A790" s="26"/>
      <c r="B790" s="27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</row>
    <row r="791" spans="1:16" ht="15.75" customHeight="1" x14ac:dyDescent="0.15">
      <c r="A791" s="26"/>
      <c r="B791" s="27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</row>
    <row r="792" spans="1:16" ht="15.75" customHeight="1" x14ac:dyDescent="0.15">
      <c r="A792" s="26"/>
      <c r="B792" s="27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</row>
    <row r="793" spans="1:16" ht="15.75" customHeight="1" x14ac:dyDescent="0.15">
      <c r="A793" s="26"/>
      <c r="B793" s="27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</row>
    <row r="794" spans="1:16" ht="15.75" customHeight="1" x14ac:dyDescent="0.15">
      <c r="A794" s="26"/>
      <c r="B794" s="27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</row>
    <row r="795" spans="1:16" ht="15.75" customHeight="1" x14ac:dyDescent="0.15">
      <c r="A795" s="26"/>
      <c r="B795" s="27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</row>
    <row r="796" spans="1:16" ht="15.75" customHeight="1" x14ac:dyDescent="0.15">
      <c r="A796" s="26"/>
      <c r="B796" s="27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</row>
    <row r="797" spans="1:16" ht="15.75" customHeight="1" x14ac:dyDescent="0.15">
      <c r="A797" s="26"/>
      <c r="B797" s="27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</row>
    <row r="798" spans="1:16" ht="15.75" customHeight="1" x14ac:dyDescent="0.15">
      <c r="A798" s="26"/>
      <c r="B798" s="27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</row>
    <row r="799" spans="1:16" ht="15.75" customHeight="1" x14ac:dyDescent="0.15">
      <c r="A799" s="26"/>
      <c r="B799" s="27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</row>
    <row r="800" spans="1:16" ht="15.75" customHeight="1" x14ac:dyDescent="0.15">
      <c r="A800" s="26"/>
      <c r="B800" s="27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</row>
    <row r="801" spans="1:16" ht="15.75" customHeight="1" x14ac:dyDescent="0.15">
      <c r="A801" s="26"/>
      <c r="B801" s="27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</row>
    <row r="802" spans="1:16" ht="15.75" customHeight="1" x14ac:dyDescent="0.15">
      <c r="A802" s="26"/>
      <c r="B802" s="27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</row>
    <row r="803" spans="1:16" ht="15.75" customHeight="1" x14ac:dyDescent="0.15">
      <c r="A803" s="26"/>
      <c r="B803" s="27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</row>
    <row r="804" spans="1:16" ht="15.75" customHeight="1" x14ac:dyDescent="0.15">
      <c r="A804" s="26"/>
      <c r="B804" s="27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</row>
    <row r="805" spans="1:16" ht="15.75" customHeight="1" x14ac:dyDescent="0.15">
      <c r="A805" s="26"/>
      <c r="B805" s="27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</row>
    <row r="806" spans="1:16" ht="15.75" customHeight="1" x14ac:dyDescent="0.15">
      <c r="A806" s="26"/>
      <c r="B806" s="27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</row>
    <row r="807" spans="1:16" ht="15.75" customHeight="1" x14ac:dyDescent="0.15">
      <c r="A807" s="26"/>
      <c r="B807" s="27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</row>
    <row r="808" spans="1:16" ht="15.75" customHeight="1" x14ac:dyDescent="0.15">
      <c r="A808" s="26"/>
      <c r="B808" s="27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</row>
    <row r="809" spans="1:16" ht="15.75" customHeight="1" x14ac:dyDescent="0.15">
      <c r="A809" s="26"/>
      <c r="B809" s="27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</row>
    <row r="810" spans="1:16" ht="15.75" customHeight="1" x14ac:dyDescent="0.15">
      <c r="A810" s="26"/>
      <c r="B810" s="27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</row>
    <row r="811" spans="1:16" ht="15.75" customHeight="1" x14ac:dyDescent="0.15">
      <c r="A811" s="26"/>
      <c r="B811" s="27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</row>
    <row r="812" spans="1:16" ht="15.75" customHeight="1" x14ac:dyDescent="0.15">
      <c r="A812" s="26"/>
      <c r="B812" s="27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</row>
    <row r="813" spans="1:16" ht="15.75" customHeight="1" x14ac:dyDescent="0.15">
      <c r="A813" s="26"/>
      <c r="B813" s="27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</row>
    <row r="814" spans="1:16" ht="15.75" customHeight="1" x14ac:dyDescent="0.15">
      <c r="A814" s="26"/>
      <c r="B814" s="27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</row>
    <row r="815" spans="1:16" ht="15.75" customHeight="1" x14ac:dyDescent="0.15">
      <c r="A815" s="26"/>
      <c r="B815" s="27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</row>
    <row r="816" spans="1:16" ht="15.75" customHeight="1" x14ac:dyDescent="0.15">
      <c r="A816" s="26"/>
      <c r="B816" s="27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</row>
    <row r="817" spans="1:16" ht="15.75" customHeight="1" x14ac:dyDescent="0.15">
      <c r="A817" s="26"/>
      <c r="B817" s="27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</row>
    <row r="818" spans="1:16" ht="15.75" customHeight="1" x14ac:dyDescent="0.15">
      <c r="A818" s="26"/>
      <c r="B818" s="27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</row>
    <row r="819" spans="1:16" ht="15.75" customHeight="1" x14ac:dyDescent="0.15">
      <c r="A819" s="26"/>
      <c r="B819" s="27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</row>
    <row r="820" spans="1:16" ht="15.75" customHeight="1" x14ac:dyDescent="0.15">
      <c r="A820" s="26"/>
      <c r="B820" s="27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</row>
    <row r="821" spans="1:16" ht="15.75" customHeight="1" x14ac:dyDescent="0.15">
      <c r="A821" s="26"/>
      <c r="B821" s="27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</row>
    <row r="822" spans="1:16" ht="15.75" customHeight="1" x14ac:dyDescent="0.15">
      <c r="A822" s="26"/>
      <c r="B822" s="27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</row>
    <row r="823" spans="1:16" ht="15.75" customHeight="1" x14ac:dyDescent="0.15">
      <c r="A823" s="26"/>
      <c r="B823" s="27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</row>
    <row r="824" spans="1:16" ht="15.75" customHeight="1" x14ac:dyDescent="0.15">
      <c r="A824" s="26"/>
      <c r="B824" s="27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</row>
    <row r="825" spans="1:16" ht="15.75" customHeight="1" x14ac:dyDescent="0.15">
      <c r="A825" s="26"/>
      <c r="B825" s="27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</row>
    <row r="826" spans="1:16" ht="15.75" customHeight="1" x14ac:dyDescent="0.15">
      <c r="A826" s="26"/>
      <c r="B826" s="27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</row>
    <row r="827" spans="1:16" ht="15.75" customHeight="1" x14ac:dyDescent="0.15">
      <c r="A827" s="26"/>
      <c r="B827" s="27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</row>
    <row r="828" spans="1:16" ht="15.75" customHeight="1" x14ac:dyDescent="0.15">
      <c r="A828" s="26"/>
      <c r="B828" s="27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</row>
    <row r="829" spans="1:16" ht="15.75" customHeight="1" x14ac:dyDescent="0.15">
      <c r="A829" s="26"/>
      <c r="B829" s="27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</row>
    <row r="830" spans="1:16" ht="15.75" customHeight="1" x14ac:dyDescent="0.15">
      <c r="A830" s="26"/>
      <c r="B830" s="27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</row>
    <row r="831" spans="1:16" ht="15.75" customHeight="1" x14ac:dyDescent="0.15">
      <c r="A831" s="26"/>
      <c r="B831" s="27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</row>
    <row r="832" spans="1:16" ht="15.75" customHeight="1" x14ac:dyDescent="0.15">
      <c r="A832" s="26"/>
      <c r="B832" s="27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</row>
    <row r="833" spans="1:16" ht="15.75" customHeight="1" x14ac:dyDescent="0.15">
      <c r="A833" s="26"/>
      <c r="B833" s="27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</row>
    <row r="834" spans="1:16" ht="15.75" customHeight="1" x14ac:dyDescent="0.15">
      <c r="A834" s="26"/>
      <c r="B834" s="27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</row>
    <row r="835" spans="1:16" ht="15.75" customHeight="1" x14ac:dyDescent="0.15">
      <c r="A835" s="26"/>
      <c r="B835" s="27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</row>
    <row r="836" spans="1:16" ht="15.75" customHeight="1" x14ac:dyDescent="0.15">
      <c r="A836" s="26"/>
      <c r="B836" s="27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</row>
    <row r="837" spans="1:16" ht="15.75" customHeight="1" x14ac:dyDescent="0.15">
      <c r="A837" s="26"/>
      <c r="B837" s="27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</row>
    <row r="838" spans="1:16" ht="15.75" customHeight="1" x14ac:dyDescent="0.15">
      <c r="A838" s="26"/>
      <c r="B838" s="27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</row>
    <row r="839" spans="1:16" ht="15.75" customHeight="1" x14ac:dyDescent="0.15">
      <c r="A839" s="26"/>
      <c r="B839" s="27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</row>
    <row r="840" spans="1:16" ht="15.75" customHeight="1" x14ac:dyDescent="0.15">
      <c r="A840" s="26"/>
      <c r="B840" s="27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</row>
    <row r="841" spans="1:16" ht="15.75" customHeight="1" x14ac:dyDescent="0.15">
      <c r="A841" s="26"/>
      <c r="B841" s="27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</row>
    <row r="842" spans="1:16" ht="15.75" customHeight="1" x14ac:dyDescent="0.15">
      <c r="A842" s="26"/>
      <c r="B842" s="27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</row>
    <row r="843" spans="1:16" ht="15.75" customHeight="1" x14ac:dyDescent="0.15">
      <c r="A843" s="26"/>
      <c r="B843" s="27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</row>
    <row r="844" spans="1:16" ht="15.75" customHeight="1" x14ac:dyDescent="0.15">
      <c r="A844" s="26"/>
      <c r="B844" s="27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</row>
    <row r="845" spans="1:16" ht="15.75" customHeight="1" x14ac:dyDescent="0.15">
      <c r="A845" s="26"/>
      <c r="B845" s="27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</row>
    <row r="846" spans="1:16" ht="15.75" customHeight="1" x14ac:dyDescent="0.15">
      <c r="A846" s="26"/>
      <c r="B846" s="27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</row>
    <row r="847" spans="1:16" ht="15.75" customHeight="1" x14ac:dyDescent="0.15">
      <c r="A847" s="26"/>
      <c r="B847" s="27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</row>
    <row r="848" spans="1:16" ht="15.75" customHeight="1" x14ac:dyDescent="0.15">
      <c r="A848" s="26"/>
      <c r="B848" s="27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</row>
    <row r="849" spans="1:16" ht="15.75" customHeight="1" x14ac:dyDescent="0.15">
      <c r="A849" s="26"/>
      <c r="B849" s="27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</row>
    <row r="850" spans="1:16" ht="15.75" customHeight="1" x14ac:dyDescent="0.15">
      <c r="A850" s="26"/>
      <c r="B850" s="27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</row>
    <row r="851" spans="1:16" ht="15.75" customHeight="1" x14ac:dyDescent="0.15">
      <c r="A851" s="26"/>
      <c r="B851" s="27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</row>
    <row r="852" spans="1:16" ht="15.75" customHeight="1" x14ac:dyDescent="0.15">
      <c r="A852" s="26"/>
      <c r="B852" s="27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</row>
    <row r="853" spans="1:16" ht="15.75" customHeight="1" x14ac:dyDescent="0.15">
      <c r="A853" s="26"/>
      <c r="B853" s="27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</row>
    <row r="854" spans="1:16" ht="15.75" customHeight="1" x14ac:dyDescent="0.15">
      <c r="A854" s="26"/>
      <c r="B854" s="27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</row>
    <row r="855" spans="1:16" ht="15.75" customHeight="1" x14ac:dyDescent="0.15">
      <c r="A855" s="26"/>
      <c r="B855" s="27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</row>
    <row r="856" spans="1:16" ht="15.75" customHeight="1" x14ac:dyDescent="0.15">
      <c r="A856" s="26"/>
      <c r="B856" s="27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</row>
    <row r="857" spans="1:16" ht="15.75" customHeight="1" x14ac:dyDescent="0.15">
      <c r="A857" s="26"/>
      <c r="B857" s="27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</row>
    <row r="858" spans="1:16" ht="15.75" customHeight="1" x14ac:dyDescent="0.15">
      <c r="A858" s="26"/>
      <c r="B858" s="27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</row>
    <row r="859" spans="1:16" ht="15.75" customHeight="1" x14ac:dyDescent="0.15">
      <c r="A859" s="26"/>
      <c r="B859" s="27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</row>
    <row r="860" spans="1:16" ht="15.75" customHeight="1" x14ac:dyDescent="0.15">
      <c r="A860" s="26"/>
      <c r="B860" s="27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</row>
    <row r="861" spans="1:16" ht="15.75" customHeight="1" x14ac:dyDescent="0.15">
      <c r="A861" s="26"/>
      <c r="B861" s="27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</row>
    <row r="862" spans="1:16" ht="15.75" customHeight="1" x14ac:dyDescent="0.15">
      <c r="A862" s="26"/>
      <c r="B862" s="27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</row>
    <row r="863" spans="1:16" ht="15.75" customHeight="1" x14ac:dyDescent="0.15">
      <c r="A863" s="26"/>
      <c r="B863" s="27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</row>
    <row r="864" spans="1:16" ht="15.75" customHeight="1" x14ac:dyDescent="0.15">
      <c r="A864" s="26"/>
      <c r="B864" s="27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</row>
    <row r="865" spans="1:16" ht="15.75" customHeight="1" x14ac:dyDescent="0.15">
      <c r="A865" s="26"/>
      <c r="B865" s="27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</row>
    <row r="866" spans="1:16" ht="15.75" customHeight="1" x14ac:dyDescent="0.15">
      <c r="A866" s="26"/>
      <c r="B866" s="27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</row>
    <row r="867" spans="1:16" ht="15.75" customHeight="1" x14ac:dyDescent="0.15">
      <c r="A867" s="26"/>
      <c r="B867" s="27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</row>
    <row r="868" spans="1:16" ht="15.75" customHeight="1" x14ac:dyDescent="0.15">
      <c r="A868" s="26"/>
      <c r="B868" s="27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</row>
    <row r="869" spans="1:16" ht="15.75" customHeight="1" x14ac:dyDescent="0.15">
      <c r="A869" s="26"/>
      <c r="B869" s="27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</row>
    <row r="870" spans="1:16" ht="15.75" customHeight="1" x14ac:dyDescent="0.15">
      <c r="A870" s="26"/>
      <c r="B870" s="27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</row>
    <row r="871" spans="1:16" ht="15.75" customHeight="1" x14ac:dyDescent="0.15">
      <c r="A871" s="26"/>
      <c r="B871" s="27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</row>
    <row r="872" spans="1:16" ht="15.75" customHeight="1" x14ac:dyDescent="0.15">
      <c r="A872" s="26"/>
      <c r="B872" s="27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</row>
    <row r="873" spans="1:16" ht="15.75" customHeight="1" x14ac:dyDescent="0.15">
      <c r="A873" s="26"/>
      <c r="B873" s="27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</row>
    <row r="874" spans="1:16" ht="15.75" customHeight="1" x14ac:dyDescent="0.15">
      <c r="A874" s="26"/>
      <c r="B874" s="27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</row>
    <row r="875" spans="1:16" ht="15.75" customHeight="1" x14ac:dyDescent="0.15">
      <c r="A875" s="26"/>
      <c r="B875" s="27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</row>
    <row r="876" spans="1:16" ht="15.75" customHeight="1" x14ac:dyDescent="0.15">
      <c r="A876" s="26"/>
      <c r="B876" s="27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</row>
    <row r="877" spans="1:16" ht="15.75" customHeight="1" x14ac:dyDescent="0.15">
      <c r="A877" s="26"/>
      <c r="B877" s="27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</row>
    <row r="878" spans="1:16" ht="15.75" customHeight="1" x14ac:dyDescent="0.15">
      <c r="A878" s="26"/>
      <c r="B878" s="27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</row>
    <row r="879" spans="1:16" ht="15.75" customHeight="1" x14ac:dyDescent="0.15">
      <c r="A879" s="26"/>
      <c r="B879" s="27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</row>
    <row r="880" spans="1:16" ht="15.75" customHeight="1" x14ac:dyDescent="0.15">
      <c r="A880" s="26"/>
      <c r="B880" s="27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</row>
    <row r="881" spans="1:16" ht="15.75" customHeight="1" x14ac:dyDescent="0.15">
      <c r="A881" s="26"/>
      <c r="B881" s="27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</row>
    <row r="882" spans="1:16" ht="15.75" customHeight="1" x14ac:dyDescent="0.15">
      <c r="A882" s="26"/>
      <c r="B882" s="27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</row>
    <row r="883" spans="1:16" ht="15.75" customHeight="1" x14ac:dyDescent="0.15">
      <c r="A883" s="26"/>
      <c r="B883" s="27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</row>
    <row r="884" spans="1:16" ht="15.75" customHeight="1" x14ac:dyDescent="0.15">
      <c r="A884" s="26"/>
      <c r="B884" s="27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</row>
    <row r="885" spans="1:16" ht="15.75" customHeight="1" x14ac:dyDescent="0.15">
      <c r="A885" s="26"/>
      <c r="B885" s="27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</row>
    <row r="886" spans="1:16" ht="15.75" customHeight="1" x14ac:dyDescent="0.15">
      <c r="A886" s="26"/>
      <c r="B886" s="27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</row>
    <row r="887" spans="1:16" ht="15.75" customHeight="1" x14ac:dyDescent="0.15">
      <c r="A887" s="26"/>
      <c r="B887" s="27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</row>
    <row r="888" spans="1:16" ht="15.75" customHeight="1" x14ac:dyDescent="0.15">
      <c r="A888" s="26"/>
      <c r="B888" s="27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</row>
    <row r="889" spans="1:16" ht="15.75" customHeight="1" x14ac:dyDescent="0.15">
      <c r="A889" s="26"/>
      <c r="B889" s="27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</row>
    <row r="890" spans="1:16" ht="15.75" customHeight="1" x14ac:dyDescent="0.15">
      <c r="A890" s="26"/>
      <c r="B890" s="27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</row>
    <row r="891" spans="1:16" ht="15.75" customHeight="1" x14ac:dyDescent="0.15">
      <c r="A891" s="26"/>
      <c r="B891" s="27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</row>
    <row r="892" spans="1:16" ht="15.75" customHeight="1" x14ac:dyDescent="0.15">
      <c r="A892" s="26"/>
      <c r="B892" s="27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</row>
    <row r="893" spans="1:16" ht="15.75" customHeight="1" x14ac:dyDescent="0.15">
      <c r="A893" s="26"/>
      <c r="B893" s="27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</row>
    <row r="894" spans="1:16" ht="15.75" customHeight="1" x14ac:dyDescent="0.15">
      <c r="A894" s="26"/>
      <c r="B894" s="27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</row>
    <row r="895" spans="1:16" ht="15.75" customHeight="1" x14ac:dyDescent="0.15">
      <c r="A895" s="26"/>
      <c r="B895" s="27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</row>
    <row r="896" spans="1:16" ht="15.75" customHeight="1" x14ac:dyDescent="0.15">
      <c r="A896" s="26"/>
      <c r="B896" s="27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</row>
    <row r="897" spans="1:16" ht="15.75" customHeight="1" x14ac:dyDescent="0.15">
      <c r="A897" s="26"/>
      <c r="B897" s="27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</row>
    <row r="898" spans="1:16" ht="15.75" customHeight="1" x14ac:dyDescent="0.15">
      <c r="A898" s="26"/>
      <c r="B898" s="27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</row>
    <row r="899" spans="1:16" ht="15.75" customHeight="1" x14ac:dyDescent="0.15">
      <c r="A899" s="26"/>
      <c r="B899" s="27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</row>
    <row r="900" spans="1:16" ht="15.75" customHeight="1" x14ac:dyDescent="0.15">
      <c r="A900" s="26"/>
      <c r="B900" s="27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</row>
    <row r="901" spans="1:16" ht="15.75" customHeight="1" x14ac:dyDescent="0.15">
      <c r="A901" s="26"/>
      <c r="B901" s="27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</row>
    <row r="902" spans="1:16" ht="15.75" customHeight="1" x14ac:dyDescent="0.15">
      <c r="A902" s="26"/>
      <c r="B902" s="27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</row>
    <row r="903" spans="1:16" ht="15.75" customHeight="1" x14ac:dyDescent="0.15">
      <c r="A903" s="26"/>
      <c r="B903" s="27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</row>
    <row r="904" spans="1:16" ht="15.75" customHeight="1" x14ac:dyDescent="0.15">
      <c r="A904" s="26"/>
      <c r="B904" s="27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</row>
    <row r="905" spans="1:16" ht="15.75" customHeight="1" x14ac:dyDescent="0.15">
      <c r="A905" s="26"/>
      <c r="B905" s="27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</row>
    <row r="906" spans="1:16" ht="15.75" customHeight="1" x14ac:dyDescent="0.15">
      <c r="A906" s="26"/>
      <c r="B906" s="27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</row>
    <row r="907" spans="1:16" ht="15.75" customHeight="1" x14ac:dyDescent="0.15">
      <c r="A907" s="26"/>
      <c r="B907" s="27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</row>
    <row r="908" spans="1:16" ht="15.75" customHeight="1" x14ac:dyDescent="0.15">
      <c r="A908" s="26"/>
      <c r="B908" s="27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</row>
    <row r="909" spans="1:16" ht="15.75" customHeight="1" x14ac:dyDescent="0.15">
      <c r="A909" s="26"/>
      <c r="B909" s="27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</row>
    <row r="910" spans="1:16" ht="15.75" customHeight="1" x14ac:dyDescent="0.15">
      <c r="A910" s="26"/>
      <c r="B910" s="27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</row>
    <row r="911" spans="1:16" ht="15.75" customHeight="1" x14ac:dyDescent="0.15">
      <c r="A911" s="26"/>
      <c r="B911" s="27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</row>
    <row r="912" spans="1:16" ht="15.75" customHeight="1" x14ac:dyDescent="0.15">
      <c r="A912" s="26"/>
      <c r="B912" s="27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</row>
    <row r="913" spans="1:16" ht="15.75" customHeight="1" x14ac:dyDescent="0.15">
      <c r="A913" s="26"/>
      <c r="B913" s="27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</row>
    <row r="914" spans="1:16" ht="15.75" customHeight="1" x14ac:dyDescent="0.15">
      <c r="A914" s="26"/>
      <c r="B914" s="27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</row>
    <row r="915" spans="1:16" ht="15.75" customHeight="1" x14ac:dyDescent="0.15">
      <c r="A915" s="26"/>
      <c r="B915" s="27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</row>
    <row r="916" spans="1:16" ht="15.75" customHeight="1" x14ac:dyDescent="0.15">
      <c r="A916" s="26"/>
      <c r="B916" s="27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</row>
    <row r="917" spans="1:16" ht="15.75" customHeight="1" x14ac:dyDescent="0.15">
      <c r="A917" s="26"/>
      <c r="B917" s="27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</row>
    <row r="918" spans="1:16" ht="15.75" customHeight="1" x14ac:dyDescent="0.15">
      <c r="A918" s="26"/>
      <c r="B918" s="27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</row>
    <row r="919" spans="1:16" ht="15.75" customHeight="1" x14ac:dyDescent="0.15">
      <c r="A919" s="26"/>
      <c r="B919" s="27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</row>
    <row r="920" spans="1:16" ht="15.75" customHeight="1" x14ac:dyDescent="0.15">
      <c r="A920" s="26"/>
      <c r="B920" s="27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</row>
    <row r="921" spans="1:16" ht="15.75" customHeight="1" x14ac:dyDescent="0.15">
      <c r="A921" s="26"/>
      <c r="B921" s="27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</row>
    <row r="922" spans="1:16" ht="15.75" customHeight="1" x14ac:dyDescent="0.15">
      <c r="A922" s="26"/>
      <c r="B922" s="27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</row>
    <row r="923" spans="1:16" ht="15.75" customHeight="1" x14ac:dyDescent="0.15">
      <c r="A923" s="26"/>
      <c r="B923" s="27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</row>
    <row r="924" spans="1:16" ht="15.75" customHeight="1" x14ac:dyDescent="0.15">
      <c r="A924" s="26"/>
      <c r="B924" s="27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</row>
    <row r="925" spans="1:16" ht="15.75" customHeight="1" x14ac:dyDescent="0.15">
      <c r="A925" s="26"/>
      <c r="B925" s="27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</row>
    <row r="926" spans="1:16" ht="15.75" customHeight="1" x14ac:dyDescent="0.15">
      <c r="A926" s="26"/>
      <c r="B926" s="27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</row>
    <row r="927" spans="1:16" ht="15.75" customHeight="1" x14ac:dyDescent="0.15">
      <c r="A927" s="26"/>
      <c r="B927" s="27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</row>
    <row r="928" spans="1:16" ht="15.75" customHeight="1" x14ac:dyDescent="0.15">
      <c r="A928" s="26"/>
      <c r="B928" s="27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</row>
    <row r="929" spans="1:16" ht="15.75" customHeight="1" x14ac:dyDescent="0.15">
      <c r="A929" s="26"/>
      <c r="B929" s="27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</row>
    <row r="930" spans="1:16" ht="15.75" customHeight="1" x14ac:dyDescent="0.15">
      <c r="A930" s="26"/>
      <c r="B930" s="27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</row>
    <row r="931" spans="1:16" ht="15.75" customHeight="1" x14ac:dyDescent="0.15">
      <c r="A931" s="26"/>
      <c r="B931" s="27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</row>
    <row r="932" spans="1:16" ht="15.75" customHeight="1" x14ac:dyDescent="0.15">
      <c r="A932" s="26"/>
      <c r="B932" s="27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</row>
    <row r="933" spans="1:16" ht="15.75" customHeight="1" x14ac:dyDescent="0.15">
      <c r="A933" s="26"/>
      <c r="B933" s="27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</row>
    <row r="934" spans="1:16" ht="15.75" customHeight="1" x14ac:dyDescent="0.15">
      <c r="A934" s="26"/>
      <c r="B934" s="27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</row>
    <row r="935" spans="1:16" ht="15.75" customHeight="1" x14ac:dyDescent="0.15">
      <c r="A935" s="26"/>
      <c r="B935" s="27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</row>
    <row r="936" spans="1:16" ht="15.75" customHeight="1" x14ac:dyDescent="0.15">
      <c r="A936" s="26"/>
      <c r="B936" s="27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</row>
    <row r="937" spans="1:16" ht="15.75" customHeight="1" x14ac:dyDescent="0.15">
      <c r="A937" s="26"/>
      <c r="B937" s="27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</row>
    <row r="938" spans="1:16" ht="15.75" customHeight="1" x14ac:dyDescent="0.15">
      <c r="A938" s="26"/>
      <c r="B938" s="27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</row>
    <row r="939" spans="1:16" ht="15.75" customHeight="1" x14ac:dyDescent="0.15">
      <c r="A939" s="26"/>
      <c r="B939" s="27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</row>
    <row r="940" spans="1:16" ht="15.75" customHeight="1" x14ac:dyDescent="0.15">
      <c r="A940" s="26"/>
      <c r="B940" s="27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</row>
    <row r="941" spans="1:16" ht="15.75" customHeight="1" x14ac:dyDescent="0.15">
      <c r="A941" s="26"/>
      <c r="B941" s="27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</row>
    <row r="942" spans="1:16" ht="15.75" customHeight="1" x14ac:dyDescent="0.15">
      <c r="A942" s="26"/>
      <c r="B942" s="27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</row>
    <row r="943" spans="1:16" ht="15.75" customHeight="1" x14ac:dyDescent="0.15">
      <c r="A943" s="26"/>
      <c r="B943" s="27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</row>
    <row r="944" spans="1:16" ht="15.75" customHeight="1" x14ac:dyDescent="0.15">
      <c r="A944" s="26"/>
      <c r="B944" s="27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</row>
    <row r="945" spans="1:16" ht="15.75" customHeight="1" x14ac:dyDescent="0.15">
      <c r="A945" s="26"/>
      <c r="B945" s="27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</row>
    <row r="946" spans="1:16" ht="15.75" customHeight="1" x14ac:dyDescent="0.15">
      <c r="A946" s="26"/>
      <c r="B946" s="27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</row>
    <row r="947" spans="1:16" ht="15.75" customHeight="1" x14ac:dyDescent="0.15">
      <c r="A947" s="26"/>
      <c r="B947" s="27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</row>
    <row r="948" spans="1:16" ht="15.75" customHeight="1" x14ac:dyDescent="0.15">
      <c r="A948" s="26"/>
      <c r="B948" s="27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</row>
    <row r="949" spans="1:16" ht="15.75" customHeight="1" x14ac:dyDescent="0.15">
      <c r="A949" s="26"/>
      <c r="B949" s="27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</row>
    <row r="950" spans="1:16" ht="15.75" customHeight="1" x14ac:dyDescent="0.15">
      <c r="A950" s="26"/>
      <c r="B950" s="27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</row>
    <row r="951" spans="1:16" ht="15.75" customHeight="1" x14ac:dyDescent="0.15">
      <c r="A951" s="26"/>
      <c r="B951" s="27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</row>
    <row r="952" spans="1:16" ht="15.75" customHeight="1" x14ac:dyDescent="0.15">
      <c r="A952" s="26"/>
      <c r="B952" s="27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</row>
    <row r="953" spans="1:16" ht="15.75" customHeight="1" x14ac:dyDescent="0.15">
      <c r="A953" s="26"/>
      <c r="B953" s="27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</row>
    <row r="954" spans="1:16" ht="15.75" customHeight="1" x14ac:dyDescent="0.15">
      <c r="A954" s="26"/>
      <c r="B954" s="27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</row>
    <row r="955" spans="1:16" ht="15.75" customHeight="1" x14ac:dyDescent="0.15">
      <c r="A955" s="26"/>
      <c r="B955" s="27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</row>
    <row r="956" spans="1:16" ht="15.75" customHeight="1" x14ac:dyDescent="0.15">
      <c r="A956" s="26"/>
      <c r="B956" s="27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</row>
    <row r="957" spans="1:16" ht="15.75" customHeight="1" x14ac:dyDescent="0.15">
      <c r="A957" s="26"/>
      <c r="B957" s="27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</row>
    <row r="958" spans="1:16" ht="15.75" customHeight="1" x14ac:dyDescent="0.15">
      <c r="A958" s="26"/>
      <c r="B958" s="27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</row>
    <row r="959" spans="1:16" ht="15.75" customHeight="1" x14ac:dyDescent="0.15">
      <c r="A959" s="26"/>
      <c r="B959" s="27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</row>
    <row r="960" spans="1:16" ht="15.75" customHeight="1" x14ac:dyDescent="0.15">
      <c r="A960" s="26"/>
      <c r="B960" s="27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</row>
    <row r="961" spans="1:16" ht="15.75" customHeight="1" x14ac:dyDescent="0.15">
      <c r="A961" s="26"/>
      <c r="B961" s="27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</row>
    <row r="962" spans="1:16" ht="15.75" customHeight="1" x14ac:dyDescent="0.15">
      <c r="A962" s="26"/>
      <c r="B962" s="27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</row>
    <row r="963" spans="1:16" ht="15.75" customHeight="1" x14ac:dyDescent="0.15">
      <c r="A963" s="26"/>
      <c r="B963" s="27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</row>
    <row r="964" spans="1:16" ht="15.75" customHeight="1" x14ac:dyDescent="0.15">
      <c r="A964" s="26"/>
      <c r="B964" s="27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</row>
    <row r="965" spans="1:16" ht="15.75" customHeight="1" x14ac:dyDescent="0.15">
      <c r="A965" s="26"/>
      <c r="B965" s="27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</row>
    <row r="966" spans="1:16" ht="15.75" customHeight="1" x14ac:dyDescent="0.15">
      <c r="A966" s="26"/>
      <c r="B966" s="27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</row>
    <row r="967" spans="1:16" ht="15.75" customHeight="1" x14ac:dyDescent="0.15">
      <c r="A967" s="26"/>
      <c r="B967" s="27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</row>
    <row r="968" spans="1:16" ht="15.75" customHeight="1" x14ac:dyDescent="0.15">
      <c r="A968" s="26"/>
      <c r="B968" s="27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</row>
    <row r="969" spans="1:16" ht="15.75" customHeight="1" x14ac:dyDescent="0.15">
      <c r="A969" s="26"/>
      <c r="B969" s="27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</row>
    <row r="970" spans="1:16" ht="15.75" customHeight="1" x14ac:dyDescent="0.15">
      <c r="A970" s="26"/>
      <c r="B970" s="27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</row>
    <row r="971" spans="1:16" ht="15.75" customHeight="1" x14ac:dyDescent="0.15">
      <c r="A971" s="26"/>
      <c r="B971" s="27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</row>
    <row r="972" spans="1:16" ht="15.75" customHeight="1" x14ac:dyDescent="0.15">
      <c r="A972" s="26"/>
      <c r="B972" s="27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</row>
    <row r="973" spans="1:16" ht="15.75" customHeight="1" x14ac:dyDescent="0.15">
      <c r="A973" s="26"/>
      <c r="B973" s="27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</row>
    <row r="974" spans="1:16" ht="15.75" customHeight="1" x14ac:dyDescent="0.15">
      <c r="A974" s="26"/>
      <c r="B974" s="27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</row>
    <row r="975" spans="1:16" ht="15.75" customHeight="1" x14ac:dyDescent="0.15">
      <c r="A975" s="26"/>
      <c r="B975" s="27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</row>
    <row r="976" spans="1:16" ht="15.75" customHeight="1" x14ac:dyDescent="0.15">
      <c r="A976" s="26"/>
      <c r="B976" s="27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</row>
    <row r="977" spans="1:16" ht="15.75" customHeight="1" x14ac:dyDescent="0.15">
      <c r="A977" s="26"/>
      <c r="B977" s="27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</row>
    <row r="978" spans="1:16" ht="15.75" customHeight="1" x14ac:dyDescent="0.15">
      <c r="A978" s="26"/>
      <c r="B978" s="27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</row>
    <row r="979" spans="1:16" ht="15.75" customHeight="1" x14ac:dyDescent="0.15">
      <c r="A979" s="26"/>
      <c r="B979" s="27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</row>
    <row r="980" spans="1:16" ht="15.75" customHeight="1" x14ac:dyDescent="0.15">
      <c r="A980" s="26"/>
      <c r="B980" s="27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</row>
    <row r="981" spans="1:16" ht="15.75" customHeight="1" x14ac:dyDescent="0.15">
      <c r="A981" s="26"/>
      <c r="B981" s="27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</row>
    <row r="982" spans="1:16" ht="15.75" customHeight="1" x14ac:dyDescent="0.15">
      <c r="A982" s="26"/>
      <c r="B982" s="27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</row>
    <row r="983" spans="1:16" ht="15.75" customHeight="1" x14ac:dyDescent="0.15">
      <c r="A983" s="26"/>
      <c r="B983" s="27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</row>
    <row r="984" spans="1:16" ht="15.75" customHeight="1" x14ac:dyDescent="0.15">
      <c r="A984" s="26"/>
      <c r="B984" s="27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</row>
    <row r="985" spans="1:16" ht="15.75" customHeight="1" x14ac:dyDescent="0.15">
      <c r="A985" s="26"/>
      <c r="B985" s="27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</row>
    <row r="986" spans="1:16" ht="15.75" customHeight="1" x14ac:dyDescent="0.15">
      <c r="A986" s="26"/>
      <c r="B986" s="27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</row>
    <row r="987" spans="1:16" ht="15.75" customHeight="1" x14ac:dyDescent="0.15">
      <c r="A987" s="26"/>
      <c r="B987" s="27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</row>
    <row r="988" spans="1:16" ht="15.75" customHeight="1" x14ac:dyDescent="0.15">
      <c r="A988" s="26"/>
      <c r="B988" s="27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</row>
    <row r="989" spans="1:16" ht="15.75" customHeight="1" x14ac:dyDescent="0.15">
      <c r="A989" s="26"/>
      <c r="B989" s="27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</row>
    <row r="990" spans="1:16" ht="15.75" customHeight="1" x14ac:dyDescent="0.15">
      <c r="A990" s="26"/>
      <c r="B990" s="27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</row>
    <row r="991" spans="1:16" ht="15.75" customHeight="1" x14ac:dyDescent="0.15">
      <c r="A991" s="26"/>
      <c r="B991" s="27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</row>
    <row r="992" spans="1:16" ht="15.75" customHeight="1" x14ac:dyDescent="0.15">
      <c r="A992" s="26"/>
      <c r="B992" s="27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</row>
    <row r="993" spans="1:16" ht="15.75" customHeight="1" x14ac:dyDescent="0.15">
      <c r="A993" s="26"/>
      <c r="B993" s="27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</row>
    <row r="994" spans="1:16" ht="15.75" customHeight="1" x14ac:dyDescent="0.15">
      <c r="A994" s="26"/>
      <c r="B994" s="27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</row>
    <row r="995" spans="1:16" ht="15.75" customHeight="1" x14ac:dyDescent="0.15">
      <c r="A995" s="26"/>
      <c r="B995" s="27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</row>
    <row r="996" spans="1:16" ht="15.75" customHeight="1" x14ac:dyDescent="0.15">
      <c r="A996" s="26"/>
      <c r="B996" s="27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</row>
    <row r="997" spans="1:16" ht="15.75" customHeight="1" x14ac:dyDescent="0.15">
      <c r="A997" s="26"/>
      <c r="B997" s="27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</row>
    <row r="998" spans="1:16" ht="15.75" customHeight="1" x14ac:dyDescent="0.15">
      <c r="A998" s="26"/>
      <c r="B998" s="27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</row>
    <row r="999" spans="1:16" ht="15.75" customHeight="1" x14ac:dyDescent="0.15">
      <c r="A999" s="26"/>
      <c r="B999" s="27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</row>
    <row r="1000" spans="1:16" ht="15.75" customHeight="1" x14ac:dyDescent="0.15">
      <c r="A1000" s="26"/>
      <c r="B1000" s="27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</row>
    <row r="1001" spans="1:16" ht="15.75" customHeight="1" x14ac:dyDescent="0.15">
      <c r="A1001" s="26"/>
      <c r="B1001" s="27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</row>
    <row r="1002" spans="1:16" ht="15.75" customHeight="1" x14ac:dyDescent="0.15">
      <c r="A1002" s="26"/>
      <c r="B1002" s="27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</row>
    <row r="1003" spans="1:16" ht="15.75" customHeight="1" x14ac:dyDescent="0.15">
      <c r="A1003" s="26"/>
      <c r="B1003" s="27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</row>
    <row r="1004" spans="1:16" ht="15.75" customHeight="1" x14ac:dyDescent="0.15">
      <c r="A1004" s="26"/>
      <c r="B1004" s="27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</row>
    <row r="1005" spans="1:16" ht="15.75" customHeight="1" x14ac:dyDescent="0.15">
      <c r="A1005" s="26"/>
      <c r="B1005" s="27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</row>
    <row r="1006" spans="1:16" ht="15.75" customHeight="1" x14ac:dyDescent="0.15">
      <c r="A1006" s="26"/>
      <c r="B1006" s="27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</row>
    <row r="1007" spans="1:16" ht="15.75" customHeight="1" x14ac:dyDescent="0.15">
      <c r="A1007" s="26"/>
      <c r="B1007" s="27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</row>
    <row r="1008" spans="1:16" ht="15.75" customHeight="1" x14ac:dyDescent="0.15">
      <c r="A1008" s="26"/>
      <c r="B1008" s="27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</row>
    <row r="1009" spans="1:16" ht="15.75" customHeight="1" x14ac:dyDescent="0.15">
      <c r="A1009" s="26"/>
      <c r="B1009" s="27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</row>
  </sheetData>
  <sortState xmlns:xlrd2="http://schemas.microsoft.com/office/spreadsheetml/2017/richdata2" ref="A2:P111">
    <sortCondition ref="B2:B111"/>
  </sortState>
  <customSheetViews>
    <customSheetView guid="{6F78D172-79CD-41DC-9E1B-391DE5600B52}" filter="1" showAutoFilter="1">
      <pageMargins left="0.7" right="0.7" top="0.75" bottom="0.75" header="0.3" footer="0.3"/>
      <autoFilter ref="A1:N112" xr:uid="{00000000-0000-0000-0000-000000000000}">
        <filterColumn colId="1">
          <filters blank="1">
            <filter val="Adnams plc"/>
            <filter val="Apple"/>
            <filter val="Arcadia Group Limited"/>
            <filter val="Arm Ltd"/>
            <filter val="AstraZeneca plc"/>
            <filter val="Avis Budget Group"/>
            <filter val="B&amp;M Group"/>
            <filter val="Barclays plc"/>
            <filter val="BGF"/>
            <filter val="Big Yellow Group plc"/>
            <filter val="Card Factory plc"/>
            <filter val="CK Hutchison Holdings Ltd"/>
            <filter val="Co-op Group"/>
            <filter val="Compass Group"/>
            <filter val="Countrywide plc"/>
            <filter val="Decathlon"/>
            <filter val="DFS Furniture plc"/>
            <filter val="Dixons Carphone Warehouse"/>
            <filter val="Dunelm Group Plc"/>
            <filter val="Ferguson plc"/>
            <filter val="Frasers Group plc"/>
            <filter val="GANT Holding AB"/>
            <filter val="GrandVision"/>
            <filter val="H&amp;M Group"/>
            <filter val="Halfords Group plc"/>
            <filter val="Hays plc"/>
            <filter val="Hilton"/>
            <filter val="Howden Joinery Group plc"/>
            <filter val="Hugo Boss Group"/>
            <filter val="Iceland"/>
            <filter val="Inditex Group"/>
            <filter val="J Sainsbury plc"/>
            <filter val="JD Sports Fashions Plc"/>
            <filter val="John Lewis Partnership"/>
            <filter val="Joules Group plc"/>
            <filter val="Kingfisher plc"/>
            <filter val="Kuehne+Nagel"/>
            <filter val="Levi Strauss &amp; Co."/>
            <filter val="Lidl"/>
            <filter val="Lloyds Banking Group"/>
            <filter val="Luxottica Group"/>
            <filter val="MacColl's Retail Group plc"/>
            <filter val="Manpower Group"/>
            <filter val="Marks and Spencer Group plc"/>
            <filter val="Moss Bros Group plc"/>
            <filter val="Naked Wines plc"/>
            <filter val="New Look Retailers Ltd"/>
            <filter val="Next plc"/>
            <filter val="Nobia UK"/>
            <filter val="Pandora Group"/>
            <filter val="Pets at Home Group plc"/>
            <filter val="Phoenix Group"/>
            <filter val="Rexel UK Limited"/>
            <filter val="Saint-Gobain"/>
            <filter val="Savills plc"/>
            <filter val="Speedy Hire plc"/>
            <filter val="SSP Group plc"/>
            <filter val="Stagecoach Group plc"/>
            <filter val="Starbucks Coffee Company"/>
            <filter val="Swarovski Group"/>
            <filter val="Ted Baker plc"/>
            <filter val="Tesco plc"/>
            <filter val="Thame and London Limited"/>
            <filter val="The Restaurant Group plc"/>
            <filter val="Travis Perkins plc"/>
            <filter val="TUI Group"/>
            <filter val="Veolia"/>
            <filter val="VF Corporation"/>
            <filter val="Vodafone Group plc"/>
            <filter val="Vp plc"/>
            <filter val="Walgreens Boots Alliance"/>
            <filter val="WH Smith plc"/>
            <filter val="Whitbread plc"/>
            <filter val="Yum! Brands Inc."/>
          </filters>
        </filterColumn>
        <filterColumn colId="5">
          <filters blank="1">
            <filter val="2015"/>
          </filters>
        </filterColumn>
      </autoFilter>
    </customSheetView>
    <customSheetView guid="{C4357624-19C3-4113-88B4-4F819CEF85DA}" filter="1" showAutoFilter="1">
      <pageMargins left="0.7" right="0.7" top="0.75" bottom="0.75" header="0.3" footer="0.3"/>
      <autoFilter ref="A1:N112" xr:uid="{00000000-0000-0000-0000-000000000000}">
        <filterColumn colId="1">
          <filters blank="1">
            <filter val="Adnams plc"/>
            <filter val="Apple"/>
            <filter val="Arcadia Group Limited"/>
            <filter val="Arm Ltd"/>
            <filter val="AstraZeneca plc"/>
            <filter val="Avis Budget Group"/>
            <filter val="B&amp;M Group"/>
            <filter val="Barclays plc"/>
            <filter val="BGF"/>
            <filter val="Big Yellow Group plc"/>
            <filter val="Card Factory plc"/>
            <filter val="CK Hutchison Holdings Ltd"/>
            <filter val="Co-op Group"/>
            <filter val="Compass Group"/>
            <filter val="Countrywide plc"/>
            <filter val="Decathlon"/>
            <filter val="DFS Furniture plc"/>
            <filter val="Dixons Carphone Warehouse"/>
            <filter val="Dunelm Group Plc"/>
            <filter val="Ferguson plc"/>
            <filter val="Frasers Group plc"/>
            <filter val="GANT Holding AB"/>
            <filter val="GrandVision"/>
            <filter val="H&amp;M Group"/>
            <filter val="Halfords Group plc"/>
            <filter val="Hays plc"/>
            <filter val="Hilton"/>
            <filter val="Howden Joinery Group plc"/>
            <filter val="Hugo Boss Group"/>
            <filter val="Iceland"/>
            <filter val="Inditex Group"/>
            <filter val="J Sainsbury plc"/>
            <filter val="JD Sports Fashions Plc"/>
            <filter val="John Lewis Partnership"/>
            <filter val="Joules Group plc"/>
            <filter val="Kingfisher plc"/>
            <filter val="Kuehne+Nagel"/>
            <filter val="Levi Strauss &amp; Co."/>
            <filter val="Lidl"/>
            <filter val="Lloyds Banking Group"/>
            <filter val="Luxottica Group"/>
            <filter val="MacColl's Retail Group plc"/>
            <filter val="Manpower Group"/>
            <filter val="Marks and Spencer Group plc"/>
            <filter val="Moss Bros Group plc"/>
            <filter val="Naked Wines plc"/>
            <filter val="New Look Retailers Ltd"/>
            <filter val="Next plc"/>
            <filter val="Nobia UK"/>
            <filter val="Pandora Group"/>
            <filter val="Pets at Home Group plc"/>
            <filter val="Phoenix Group"/>
            <filter val="Rexel UK Limited"/>
            <filter val="Saint-Gobain"/>
            <filter val="Savills plc"/>
            <filter val="Speedy Hire plc"/>
            <filter val="SSP Group plc"/>
            <filter val="Stagecoach Group plc"/>
            <filter val="Starbucks Coffee Company"/>
            <filter val="Swarovski Group"/>
            <filter val="Ted Baker plc"/>
            <filter val="Tesco plc"/>
            <filter val="Thame and London Limited"/>
            <filter val="The Restaurant Group plc"/>
            <filter val="Travis Perkins plc"/>
            <filter val="TUI Group"/>
            <filter val="Veolia"/>
            <filter val="VF Corporation"/>
            <filter val="Vodafone Group plc"/>
            <filter val="Vp plc"/>
            <filter val="Walgreens Boots Alliance"/>
            <filter val="WH Smith plc"/>
            <filter val="Whitbread plc"/>
            <filter val="Yum! Brands Inc."/>
          </filters>
        </filterColumn>
        <filterColumn colId="5">
          <filters blank="1"/>
        </filterColumn>
      </autoFilter>
    </customSheetView>
    <customSheetView guid="{D69D8724-7105-4412-9786-704F0941706A}" filter="1" showAutoFilter="1">
      <pageMargins left="0.7" right="0.7" top="0.75" bottom="0.75" header="0.3" footer="0.3"/>
      <autoFilter ref="D1:D1009" xr:uid="{00000000-0000-0000-0000-000000000000}"/>
    </customSheetView>
  </customSheetViews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location="page=38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7" r:id="rId25" xr:uid="{00000000-0004-0000-0100-000018000000}"/>
    <hyperlink ref="C28" r:id="rId26" xr:uid="{00000000-0004-0000-0100-000019000000}"/>
    <hyperlink ref="C29" r:id="rId27" xr:uid="{00000000-0004-0000-0100-00001A000000}"/>
    <hyperlink ref="C30" r:id="rId28" xr:uid="{00000000-0004-0000-0100-00001B000000}"/>
    <hyperlink ref="C31" r:id="rId29" xr:uid="{00000000-0004-0000-0100-00001C000000}"/>
    <hyperlink ref="C32" r:id="rId30" xr:uid="{00000000-0004-0000-0100-00001D000000}"/>
    <hyperlink ref="C33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C41" r:id="rId39" xr:uid="{00000000-0004-0000-0100-000026000000}"/>
    <hyperlink ref="C42" r:id="rId40" xr:uid="{00000000-0004-0000-0100-000027000000}"/>
    <hyperlink ref="C43" r:id="rId41" xr:uid="{00000000-0004-0000-0100-000028000000}"/>
    <hyperlink ref="C44" r:id="rId42" xr:uid="{00000000-0004-0000-0100-000029000000}"/>
    <hyperlink ref="C45" r:id="rId43" xr:uid="{00000000-0004-0000-0100-00002A000000}"/>
    <hyperlink ref="C46" r:id="rId44" xr:uid="{00000000-0004-0000-0100-00002B000000}"/>
    <hyperlink ref="C47" r:id="rId45" xr:uid="{00000000-0004-0000-0100-00002C000000}"/>
    <hyperlink ref="C48" r:id="rId46" xr:uid="{00000000-0004-0000-0100-00002D000000}"/>
    <hyperlink ref="C49" r:id="rId47" xr:uid="{00000000-0004-0000-0100-00002E000000}"/>
    <hyperlink ref="C50" r:id="rId48" xr:uid="{00000000-0004-0000-0100-00002F000000}"/>
    <hyperlink ref="C51" r:id="rId49" xr:uid="{00000000-0004-0000-0100-000030000000}"/>
    <hyperlink ref="C52" r:id="rId50" xr:uid="{00000000-0004-0000-0100-000031000000}"/>
    <hyperlink ref="C53" r:id="rId51" xr:uid="{00000000-0004-0000-0100-000032000000}"/>
    <hyperlink ref="C54" r:id="rId52" xr:uid="{00000000-0004-0000-0100-000033000000}"/>
    <hyperlink ref="C55" r:id="rId53" xr:uid="{00000000-0004-0000-0100-000034000000}"/>
    <hyperlink ref="C56" r:id="rId54" xr:uid="{00000000-0004-0000-0100-000035000000}"/>
    <hyperlink ref="C57" r:id="rId55" xr:uid="{00000000-0004-0000-0100-000036000000}"/>
    <hyperlink ref="C58" r:id="rId56" xr:uid="{00000000-0004-0000-0100-000037000000}"/>
    <hyperlink ref="C59" r:id="rId57" xr:uid="{00000000-0004-0000-0100-000038000000}"/>
    <hyperlink ref="C60" r:id="rId58" xr:uid="{00000000-0004-0000-0100-000039000000}"/>
    <hyperlink ref="C61" r:id="rId59" xr:uid="{00000000-0004-0000-0100-00003A000000}"/>
    <hyperlink ref="C62" r:id="rId60" xr:uid="{00000000-0004-0000-0100-00003B000000}"/>
    <hyperlink ref="C63" r:id="rId61" xr:uid="{00000000-0004-0000-0100-00003C000000}"/>
    <hyperlink ref="C64" r:id="rId62" xr:uid="{00000000-0004-0000-0100-00003D000000}"/>
    <hyperlink ref="C65" r:id="rId63" xr:uid="{00000000-0004-0000-0100-00003E000000}"/>
    <hyperlink ref="C66" r:id="rId64" xr:uid="{00000000-0004-0000-0100-00003F000000}"/>
    <hyperlink ref="C67" r:id="rId65" xr:uid="{00000000-0004-0000-0100-000040000000}"/>
    <hyperlink ref="C68" r:id="rId66" xr:uid="{00000000-0004-0000-0100-000041000000}"/>
    <hyperlink ref="C69" r:id="rId67" xr:uid="{00000000-0004-0000-0100-000042000000}"/>
    <hyperlink ref="C70" r:id="rId68" xr:uid="{00000000-0004-0000-0100-000043000000}"/>
    <hyperlink ref="O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00000000-0004-0000-0100-000047000000}"/>
    <hyperlink ref="C74" r:id="rId73" xr:uid="{00000000-0004-0000-0100-000048000000}"/>
    <hyperlink ref="C75" r:id="rId74" xr:uid="{00000000-0004-0000-0100-000049000000}"/>
    <hyperlink ref="C76" r:id="rId75" xr:uid="{00000000-0004-0000-0100-00004A000000}"/>
    <hyperlink ref="C77" r:id="rId76" xr:uid="{00000000-0004-0000-0100-00004B000000}"/>
    <hyperlink ref="C78" r:id="rId77" xr:uid="{00000000-0004-0000-0100-00004C000000}"/>
    <hyperlink ref="C79" r:id="rId78" xr:uid="{00000000-0004-0000-0100-00004D000000}"/>
    <hyperlink ref="C80" r:id="rId79" xr:uid="{00000000-0004-0000-0100-00004E000000}"/>
    <hyperlink ref="C81" r:id="rId80" xr:uid="{00000000-0004-0000-0100-00004F000000}"/>
    <hyperlink ref="C82" r:id="rId81" xr:uid="{00000000-0004-0000-0100-000050000000}"/>
    <hyperlink ref="C83" r:id="rId82" xr:uid="{00000000-0004-0000-0100-000051000000}"/>
    <hyperlink ref="C84" r:id="rId83" xr:uid="{00000000-0004-0000-0100-000052000000}"/>
    <hyperlink ref="C85" r:id="rId84" location="page=30" xr:uid="{00000000-0004-0000-0100-000053000000}"/>
    <hyperlink ref="C86" r:id="rId85" xr:uid="{00000000-0004-0000-0100-000054000000}"/>
    <hyperlink ref="C87" r:id="rId86" xr:uid="{00000000-0004-0000-0100-000055000000}"/>
    <hyperlink ref="C88" r:id="rId87" xr:uid="{00000000-0004-0000-0100-000056000000}"/>
    <hyperlink ref="C89" r:id="rId88" xr:uid="{00000000-0004-0000-0100-000057000000}"/>
    <hyperlink ref="C90" r:id="rId89" xr:uid="{00000000-0004-0000-0100-000058000000}"/>
    <hyperlink ref="C91" r:id="rId90" xr:uid="{00000000-0004-0000-0100-000059000000}"/>
    <hyperlink ref="C92" r:id="rId91" xr:uid="{00000000-0004-0000-0100-00005A000000}"/>
    <hyperlink ref="C93" r:id="rId92" xr:uid="{00000000-0004-0000-0100-00005B000000}"/>
    <hyperlink ref="C95" r:id="rId93" xr:uid="{00000000-0004-0000-0100-00005C000000}"/>
    <hyperlink ref="C96" r:id="rId94" xr:uid="{00000000-0004-0000-0100-00005D000000}"/>
    <hyperlink ref="C97" r:id="rId95" xr:uid="{00000000-0004-0000-0100-00005E000000}"/>
    <hyperlink ref="C98" r:id="rId96" xr:uid="{00000000-0004-0000-0100-00005F000000}"/>
    <hyperlink ref="C99" r:id="rId97" xr:uid="{00000000-0004-0000-0100-000060000000}"/>
    <hyperlink ref="C100" r:id="rId98" xr:uid="{00000000-0004-0000-0100-000061000000}"/>
    <hyperlink ref="C101" r:id="rId99" xr:uid="{00000000-0004-0000-0100-000062000000}"/>
    <hyperlink ref="C102" r:id="rId100" xr:uid="{00000000-0004-0000-0100-000063000000}"/>
    <hyperlink ref="C103" r:id="rId101" xr:uid="{00000000-0004-0000-0100-000064000000}"/>
    <hyperlink ref="C104" r:id="rId102" xr:uid="{00000000-0004-0000-0100-000065000000}"/>
    <hyperlink ref="C105" r:id="rId103" xr:uid="{00000000-0004-0000-0100-000066000000}"/>
    <hyperlink ref="C106" r:id="rId104" xr:uid="{00000000-0004-0000-0100-000067000000}"/>
    <hyperlink ref="C107" r:id="rId105" xr:uid="{00000000-0004-0000-0100-000068000000}"/>
    <hyperlink ref="C108" r:id="rId106" xr:uid="{00000000-0004-0000-0100-000069000000}"/>
    <hyperlink ref="C109" r:id="rId107" xr:uid="{00000000-0004-0000-0100-00006A000000}"/>
    <hyperlink ref="C110" r:id="rId108" xr:uid="{00000000-0004-0000-0100-00006B000000}"/>
    <hyperlink ref="C111" r:id="rId109" xr:uid="{00000000-0004-0000-0100-00006C000000}"/>
    <hyperlink ref="C26" r:id="rId110" xr:uid="{00000000-0004-0000-0100-00006D000000}"/>
    <hyperlink ref="C94" r:id="rId111" xr:uid="{00000000-0004-0000-0100-00006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 emissions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H</cp:lastModifiedBy>
  <dcterms:created xsi:type="dcterms:W3CDTF">2020-09-27T16:01:34Z</dcterms:created>
  <dcterms:modified xsi:type="dcterms:W3CDTF">2020-11-01T13:38:17Z</dcterms:modified>
</cp:coreProperties>
</file>