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<sst xmlns="http://schemas.openxmlformats.org/spreadsheetml/2006/main" count="58" uniqueCount="52">
  <si>
    <t>This BoM is for 4 releasers in total. Materials for 6 will be bought</t>
  </si>
  <si>
    <t>Part</t>
  </si>
  <si>
    <t>Material</t>
  </si>
  <si>
    <t>Colour</t>
  </si>
  <si>
    <t>Quantity</t>
  </si>
  <si>
    <t>Unit Cost [£]</t>
  </si>
  <si>
    <t>Shipping cost [£]</t>
  </si>
  <si>
    <t>Total cost [£]</t>
  </si>
  <si>
    <t>Where to buy</t>
  </si>
  <si>
    <t>Leadtime</t>
  </si>
  <si>
    <t>Ordered?</t>
  </si>
  <si>
    <t>Comments</t>
  </si>
  <si>
    <t>Tube</t>
  </si>
  <si>
    <t>Acrylic</t>
  </si>
  <si>
    <t>http://www.theplasticshop.co.uk/acrylic-tube-extruded-clear-70mm-od-to-139mm-od.html</t>
  </si>
  <si>
    <t>3-5 working days</t>
  </si>
  <si>
    <t>See acrylic sheets row</t>
  </si>
  <si>
    <t>Ordering 2m and having 10 cuts delivered, cheaper than buying off the shelf already cut bits</t>
  </si>
  <si>
    <t>servo</t>
  </si>
  <si>
    <t>Yes, Han</t>
  </si>
  <si>
    <t>Torsion spring</t>
  </si>
  <si>
    <t>https://www.ondrives.com/t012360109r</t>
  </si>
  <si>
    <t>Royal mail 1st class</t>
  </si>
  <si>
    <t>Received</t>
  </si>
  <si>
    <t>Releaser body</t>
  </si>
  <si>
    <t>PLA</t>
  </si>
  <si>
    <t>Blue</t>
  </si>
  <si>
    <t xml:space="preserve">3d printing it
Sent drawings and RFQ to:
sheetplastic
Paragon RT (answered questions they had)
Carville (not able to do it)
The plastic man (not able to do it)
Striking displays (quote received)  (answered thanks but no)
Inplas
Adam plastics
Mardan
Awardefx
Jdacrylics
Talbotdesigns (answered thanks but no)
Dipec (answered thanks but no)
Dupuydesign - Plastic moudlings (looking at it) (answered thanks but no)
</t>
  </si>
  <si>
    <t>https://www.sheetplastics.co.uk/contact-us
https://www.paragon-rt.com/Contact
http://www.carvilleplastics.com/contact-details/
http://www.theplasticman.co.uk/index.php?area=page&amp;id=6
http://www.strikingdisplays.co.uk/?gclid=Cj0KEQjwnIm7BRDSs42KxLS8-6YBEiQAfDWP6ATQE0ADcwh1fC2mESO-uFYUY7Y2X30TdjHV7jm3troaAvLm8P8HAQ
http://inplas.co.uk/contact/index.html
http://www.adamplastics.co.uk/contact.html
http://www.mardan.co.uk/products/custom-design/
http://www.awardefx.co.uk/about/contact/
http://www.jdacrylics.co.uk/about-us
http://www.talbotdesigns.co.uk/contact-us
http://dipec.co.uk/contact-us/3610932
http://www.dupuydesign.com/contact-us</t>
  </si>
  <si>
    <t>3d printed electronic boxes</t>
  </si>
  <si>
    <t>Not yet</t>
  </si>
  <si>
    <t>Arduino micro</t>
  </si>
  <si>
    <t>Han has them</t>
  </si>
  <si>
    <t>9V battery</t>
  </si>
  <si>
    <t>http://www.rapidonline.com/energizer-e300127700-638401-alkali-manganese-9v-battery-59-1125</t>
  </si>
  <si>
    <t>Delivered, Jordi</t>
  </si>
  <si>
    <t>ON/OFF switch and OPEN/CLOSE switch</t>
  </si>
  <si>
    <t>http://www.rapidonline.com/rvfm-ss12f71-v4-miniature-slide-switch-76-0310
http://www.maplin.co.uk/p/double-pole-miniature-fh36p</t>
  </si>
  <si>
    <t>electronics box to be modified to include the switch</t>
  </si>
  <si>
    <t>PCB</t>
  </si>
  <si>
    <t>1/4 inch, 1 inch long D shaft</t>
  </si>
  <si>
    <t>Active robots</t>
  </si>
  <si>
    <t>Yes, Jordi</t>
  </si>
  <si>
    <t>25T to 1/4 inch set screw Servo shaft coupler</t>
  </si>
  <si>
    <t>Door hinge 3mm bar</t>
  </si>
  <si>
    <t>Not yet, to buy 1m M3 rod</t>
  </si>
  <si>
    <t>9v battery connector</t>
  </si>
  <si>
    <t>http://www.rapidonline.com/trupower-i-pvc-15-battery-clip-pp3-pp6-150mm-18-0546</t>
  </si>
  <si>
    <t>M3 rod</t>
  </si>
  <si>
    <t>Farnell</t>
  </si>
  <si>
    <t>M3 nuts</t>
  </si>
  <si>
    <t>Cost of releaser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</si>
</sst>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b/>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theplasticshop.co.uk/acrylic-tube-extruded-clear-70mm-od-to-139mm-od.html" TargetMode="External"/><Relationship Id="rId2" Type="http://schemas.openxmlformats.org/officeDocument/2006/relationships/hyperlink" Target="https://www.ondrives.com/t012360109r" TargetMode="External"/><Relationship Id="rId3" Type="http://schemas.openxmlformats.org/officeDocument/2006/relationships/hyperlink" Target="http://www.rapidonline.com/energizer-e300127700-638401-alkali-manganese-9v-battery-59-1125" TargetMode="External"/><Relationship Id="rId4" Type="http://schemas.openxmlformats.org/officeDocument/2006/relationships/hyperlink" Target="http://www.rapidonline.com/trupower-i-pvc-15-battery-clip-pp3-pp6-150mm-18-0546"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47.43"/>
  </cols>
  <sheetData>
    <row r="1">
      <c r="A1" s="1" t="s">
        <v>0</v>
      </c>
    </row>
    <row r="2">
      <c r="A2" s="2" t="s">
        <v>1</v>
      </c>
      <c r="B2" s="2" t="s">
        <v>2</v>
      </c>
      <c r="C2" s="2" t="s">
        <v>3</v>
      </c>
      <c r="D2" s="2" t="s">
        <v>4</v>
      </c>
      <c r="E2" s="2" t="s">
        <v>5</v>
      </c>
      <c r="F2" s="2" t="s">
        <v>6</v>
      </c>
      <c r="G2" s="2" t="s">
        <v>7</v>
      </c>
      <c r="H2" s="2" t="s">
        <v>8</v>
      </c>
      <c r="I2" s="2" t="s">
        <v>9</v>
      </c>
      <c r="J2" s="1" t="s">
        <v>10</v>
      </c>
      <c r="K2" s="2" t="s">
        <v>11</v>
      </c>
      <c r="L2" s="3"/>
      <c r="M2" s="3"/>
      <c r="N2" s="3"/>
      <c r="O2" s="3"/>
      <c r="P2" s="3"/>
      <c r="Q2" s="3"/>
      <c r="R2" s="3"/>
      <c r="S2" s="3"/>
      <c r="T2" s="3"/>
      <c r="U2" s="3"/>
      <c r="V2" s="3"/>
      <c r="W2" s="3"/>
      <c r="X2" s="3"/>
      <c r="Y2" s="3"/>
      <c r="Z2" s="3"/>
      <c r="AA2" s="3"/>
      <c r="AB2" s="3"/>
      <c r="AC2" s="3"/>
      <c r="AD2" s="3"/>
      <c r="AE2" s="3"/>
    </row>
    <row r="3">
      <c r="A3" s="1" t="s">
        <v>12</v>
      </c>
      <c r="B3" s="1" t="s">
        <v>13</v>
      </c>
      <c r="C3" s="1"/>
      <c r="D3" s="1">
        <v>1.0</v>
      </c>
      <c r="E3" s="1">
        <v>29.81</v>
      </c>
      <c r="F3" s="1">
        <v>0.0</v>
      </c>
      <c r="G3">
        <f>E3*D3+F3</f>
        <v>29.81</v>
      </c>
      <c r="H3" s="4" t="s">
        <v>14</v>
      </c>
      <c r="I3" s="1" t="s">
        <v>15</v>
      </c>
      <c r="J3" s="1" t="s">
        <v>16</v>
      </c>
      <c r="K3" s="1" t="s">
        <v>17</v>
      </c>
    </row>
    <row r="4">
      <c r="A4" s="1" t="s">
        <v>18</v>
      </c>
      <c r="D4" s="1">
        <v>5.0</v>
      </c>
      <c r="E4" s="1">
        <v>2.0</v>
      </c>
      <c r="G4" s="1">
        <v>10.0</v>
      </c>
      <c r="J4" s="1" t="s">
        <v>19</v>
      </c>
    </row>
    <row r="5">
      <c r="A5" s="1" t="s">
        <v>20</v>
      </c>
      <c r="D5" s="1">
        <v>6.0</v>
      </c>
      <c r="E5" s="1">
        <f>(13.26+3.65)/6</f>
        <v>2.818333333</v>
      </c>
      <c r="F5" s="1">
        <v>4.99</v>
      </c>
      <c r="G5">
        <f>E5*D5+F5</f>
        <v>21.9</v>
      </c>
      <c r="H5" s="4" t="s">
        <v>21</v>
      </c>
      <c r="I5" s="1" t="s">
        <v>22</v>
      </c>
      <c r="J5" s="1" t="s">
        <v>23</v>
      </c>
    </row>
    <row r="6">
      <c r="A6" s="1" t="s">
        <v>24</v>
      </c>
      <c r="B6" s="1" t="s">
        <v>25</v>
      </c>
      <c r="C6" s="1" t="s">
        <v>26</v>
      </c>
      <c r="D6" s="1">
        <v>5.0</v>
      </c>
      <c r="E6">
        <f>G6/D6</f>
        <v>37</v>
      </c>
      <c r="G6" s="1">
        <v>185.0</v>
      </c>
      <c r="I6" s="1"/>
      <c r="J6" s="1" t="s">
        <v>27</v>
      </c>
      <c r="K6" s="1" t="s">
        <v>28</v>
      </c>
    </row>
    <row r="7">
      <c r="A7" s="1" t="s">
        <v>29</v>
      </c>
      <c r="J7" s="1" t="s">
        <v>30</v>
      </c>
    </row>
    <row r="8">
      <c r="A8" s="1" t="s">
        <v>31</v>
      </c>
      <c r="J8" s="1" t="s">
        <v>32</v>
      </c>
    </row>
    <row r="9">
      <c r="A9" s="1" t="s">
        <v>33</v>
      </c>
      <c r="D9" s="1">
        <v>6.0</v>
      </c>
      <c r="E9">
        <f>1.69*1.2</f>
        <v>2.028</v>
      </c>
      <c r="H9" s="4" t="s">
        <v>34</v>
      </c>
      <c r="J9" s="1" t="s">
        <v>35</v>
      </c>
    </row>
    <row r="10">
      <c r="A10" s="1" t="s">
        <v>36</v>
      </c>
      <c r="D10" s="1">
        <v>12.0</v>
      </c>
      <c r="E10">
        <f>0.08*1.2</f>
        <v>0.096</v>
      </c>
      <c r="H10" s="1" t="s">
        <v>37</v>
      </c>
      <c r="J10" s="1" t="s">
        <v>35</v>
      </c>
      <c r="K10" s="1" t="s">
        <v>38</v>
      </c>
    </row>
    <row r="11">
      <c r="A11" s="1" t="s">
        <v>39</v>
      </c>
      <c r="J11" s="1" t="s">
        <v>19</v>
      </c>
    </row>
    <row r="12">
      <c r="A12" s="1" t="s">
        <v>40</v>
      </c>
      <c r="D12" s="1">
        <v>6.0</v>
      </c>
      <c r="E12">
        <f>0.65*1.2</f>
        <v>0.78</v>
      </c>
      <c r="F12">
        <f t="shared" ref="F12:F13" si="1">4.3*1.2/2</f>
        <v>2.58</v>
      </c>
      <c r="G12">
        <f t="shared" ref="G12:G14" si="2">E12*D12+F12</f>
        <v>7.26</v>
      </c>
      <c r="H12" s="1" t="s">
        <v>41</v>
      </c>
      <c r="J12" s="1" t="s">
        <v>42</v>
      </c>
    </row>
    <row r="13">
      <c r="A13" s="1" t="s">
        <v>43</v>
      </c>
      <c r="D13" s="1">
        <v>6.0</v>
      </c>
      <c r="E13">
        <f>3.28*1.2</f>
        <v>3.936</v>
      </c>
      <c r="F13">
        <f t="shared" si="1"/>
        <v>2.58</v>
      </c>
      <c r="G13">
        <f t="shared" si="2"/>
        <v>26.196</v>
      </c>
      <c r="H13" s="1" t="s">
        <v>41</v>
      </c>
      <c r="J13" s="1" t="s">
        <v>42</v>
      </c>
    </row>
    <row r="14">
      <c r="A14" s="1" t="s">
        <v>44</v>
      </c>
      <c r="G14">
        <f t="shared" si="2"/>
        <v>0</v>
      </c>
      <c r="J14" s="1" t="s">
        <v>45</v>
      </c>
    </row>
    <row r="15">
      <c r="A15" s="1" t="s">
        <v>46</v>
      </c>
      <c r="D15" s="1">
        <v>20.0</v>
      </c>
      <c r="E15">
        <f>0.13*1.2</f>
        <v>0.156</v>
      </c>
      <c r="H15" s="4" t="s">
        <v>47</v>
      </c>
      <c r="J15" s="1" t="s">
        <v>35</v>
      </c>
    </row>
    <row r="16">
      <c r="A16" s="1" t="s">
        <v>48</v>
      </c>
      <c r="H16" s="1" t="s">
        <v>49</v>
      </c>
    </row>
    <row r="17">
      <c r="A17" s="1" t="s">
        <v>50</v>
      </c>
      <c r="H17" s="1" t="s">
        <v>49</v>
      </c>
    </row>
    <row r="20">
      <c r="A20" s="1" t="s">
        <v>51</v>
      </c>
      <c r="B20">
        <f>E6+E5+E4+E12+E13+E9+E8+E10*2+E11+E15</f>
        <v>48.91033333</v>
      </c>
    </row>
  </sheetData>
  <hyperlinks>
    <hyperlink r:id="rId1" ref="H3"/>
    <hyperlink r:id="rId2" ref="H5"/>
    <hyperlink r:id="rId3" ref="H9"/>
    <hyperlink r:id="rId4" ref="H15"/>
  </hyperlinks>
  <drawing r:id="rId5"/>
</worksheet>
</file>