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autoCompressPictures="0"/>
  <bookViews>
    <workbookView xWindow="560" yWindow="560" windowWidth="25040" windowHeight="13840" tabRatio="999" activeTab="3"/>
  </bookViews>
  <sheets>
    <sheet name="Proposed Indicators" sheetId="7" r:id="rId1"/>
    <sheet name="UNKT Provided" sheetId="1" r:id="rId2"/>
    <sheet name="Summary List" sheetId="2" r:id="rId3"/>
    <sheet name="Education Stats" sheetId="13" r:id="rId4"/>
    <sheet name="Reproductive Health" sheetId="10" r:id="rId5"/>
    <sheet name="Disease" sheetId="15" r:id="rId6"/>
    <sheet name="Environment" sheetId="11" r:id="rId7"/>
    <sheet name="Internet Penetration" sheetId="12" r:id="rId8"/>
    <sheet name="WDI Data" sheetId="3" r:id="rId9"/>
    <sheet name="WB MDG Data" sheetId="5" r:id="rId10"/>
    <sheet name="Gender Stats" sheetId="4" r:id="rId11"/>
  </sheets>
  <definedNames>
    <definedName name="_xlnm._FilterDatabase" localSheetId="10" hidden="1">'Gender Stats'!$A$1:$T$227</definedName>
    <definedName name="_xlnm._FilterDatabase" localSheetId="8" hidden="1">'WDI Data'!$A$1:$T$637</definedName>
    <definedName name="_ftn1" localSheetId="1">'UNKT Provided'!#REF!</definedName>
    <definedName name="_ftn2" localSheetId="1">'UNKT Provided'!#REF!</definedName>
    <definedName name="_ftnref1" localSheetId="1">'UNKT Provided'!$B$4</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N17" i="13" l="1"/>
  <c r="M17" i="13"/>
  <c r="L17" i="13"/>
  <c r="K17" i="13"/>
  <c r="J17" i="13"/>
  <c r="I17" i="13"/>
  <c r="H17" i="13"/>
  <c r="G17" i="13"/>
  <c r="F17" i="13"/>
  <c r="E17" i="13"/>
  <c r="D17" i="13"/>
  <c r="N14" i="13"/>
  <c r="M14" i="13"/>
  <c r="L14" i="13"/>
  <c r="K14" i="13"/>
  <c r="J14" i="13"/>
  <c r="I14" i="13"/>
  <c r="H14" i="13"/>
  <c r="G14" i="13"/>
  <c r="F14" i="13"/>
  <c r="E14" i="13"/>
  <c r="D14" i="13"/>
  <c r="N11" i="13"/>
  <c r="M11" i="13"/>
  <c r="L11" i="13"/>
  <c r="K11" i="13"/>
  <c r="J11" i="13"/>
  <c r="I11" i="13"/>
  <c r="H11" i="13"/>
  <c r="G11" i="13"/>
  <c r="F11" i="13"/>
  <c r="E11" i="13"/>
  <c r="D11" i="13"/>
  <c r="N8" i="13"/>
  <c r="M8" i="13"/>
  <c r="L8" i="13"/>
  <c r="K8" i="13"/>
  <c r="J8" i="13"/>
  <c r="I8" i="13"/>
  <c r="H8" i="13"/>
  <c r="G8" i="13"/>
  <c r="F8" i="13"/>
  <c r="E8" i="13"/>
  <c r="D8" i="13"/>
  <c r="G50" i="11"/>
  <c r="F50" i="11"/>
  <c r="E50" i="11"/>
  <c r="D50" i="11"/>
  <c r="H50" i="11"/>
  <c r="C49" i="11"/>
  <c r="N6" i="12"/>
  <c r="O6" i="12"/>
  <c r="M5" i="12"/>
  <c r="N5" i="12"/>
  <c r="O5" i="12"/>
  <c r="M6" i="12"/>
  <c r="L6" i="12"/>
  <c r="K6" i="12"/>
  <c r="J6" i="12"/>
  <c r="I6" i="12"/>
  <c r="H6" i="12"/>
  <c r="G6" i="12"/>
  <c r="F6" i="12"/>
  <c r="E6" i="12"/>
  <c r="D6" i="12"/>
  <c r="D5" i="12"/>
  <c r="E5" i="12"/>
  <c r="J5" i="12"/>
  <c r="K5" i="12"/>
  <c r="G5" i="12"/>
  <c r="H5" i="12"/>
  <c r="C7" i="11"/>
  <c r="D7" i="11"/>
  <c r="E7" i="11"/>
  <c r="F7" i="11"/>
  <c r="G7" i="11"/>
  <c r="H7" i="11"/>
  <c r="I7" i="11"/>
  <c r="J7" i="11"/>
  <c r="K7" i="11"/>
  <c r="L7" i="11"/>
  <c r="G8" i="15"/>
  <c r="F8" i="15"/>
  <c r="E8" i="15"/>
  <c r="D8" i="15"/>
  <c r="C8" i="15"/>
  <c r="J19" i="13"/>
  <c r="J18" i="13"/>
  <c r="J20" i="13"/>
  <c r="I19" i="13"/>
  <c r="I18" i="13"/>
  <c r="I20" i="13"/>
  <c r="H19" i="13"/>
  <c r="H18" i="13"/>
  <c r="H20" i="13"/>
  <c r="G19" i="13"/>
  <c r="G18" i="13"/>
  <c r="G20" i="13"/>
  <c r="F19" i="13"/>
  <c r="F18" i="13"/>
  <c r="F20" i="13"/>
  <c r="E19" i="13"/>
  <c r="E18" i="13"/>
  <c r="E20" i="13"/>
  <c r="D19" i="13"/>
  <c r="D18" i="13"/>
  <c r="D20" i="13"/>
  <c r="N19" i="13"/>
  <c r="N18" i="13"/>
  <c r="N20" i="13"/>
  <c r="M19" i="13"/>
  <c r="M18" i="13"/>
  <c r="M20" i="13"/>
  <c r="L19" i="13"/>
  <c r="L18" i="13"/>
  <c r="L20" i="13"/>
  <c r="K19" i="13"/>
  <c r="K18" i="13"/>
  <c r="K20" i="13"/>
  <c r="E7" i="10"/>
  <c r="E8" i="10"/>
  <c r="E9" i="10"/>
  <c r="E10" i="10"/>
  <c r="E11" i="10"/>
  <c r="E12" i="10"/>
  <c r="E13" i="10"/>
  <c r="E14" i="10"/>
  <c r="E15" i="10"/>
  <c r="E16" i="10"/>
  <c r="E6" i="10"/>
  <c r="T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alcChain>
</file>

<file path=xl/sharedStrings.xml><?xml version="1.0" encoding="utf-8"?>
<sst xmlns="http://schemas.openxmlformats.org/spreadsheetml/2006/main" count="13718" uniqueCount="2455">
  <si>
    <t>MCC</t>
  </si>
  <si>
    <t xml:space="preserve">Regulatory Quality </t>
  </si>
  <si>
    <t>68 (79%)</t>
  </si>
  <si>
    <t>The Business Start-Up composite indicator is calculated as the average of two indicators:</t>
  </si>
  <si>
    <t xml:space="preserve">MICS Kosovo Data </t>
  </si>
  <si>
    <t>MDG2/ MCC proxy</t>
  </si>
  <si>
    <t>92% for boys (2012)</t>
  </si>
  <si>
    <t>98% Lower secondary net attendance</t>
  </si>
  <si>
    <t>MDG 4/ MCC</t>
  </si>
  <si>
    <t>94.7 Diphtheria, pertussis, Tetanus</t>
  </si>
  <si>
    <t xml:space="preserve">Prevalence of HIV, </t>
  </si>
  <si>
    <t>&lt; 1% general population</t>
  </si>
  <si>
    <t xml:space="preserve">Natural Resource Protection </t>
  </si>
  <si>
    <t>MGD / MCC proxy</t>
  </si>
  <si>
    <t>69.7% of households have access to piped water from public supply system</t>
  </si>
  <si>
    <t xml:space="preserve">Population, total both sexes </t>
  </si>
  <si>
    <t>Kosovo Agency of Statistics, Census results</t>
  </si>
  <si>
    <t xml:space="preserve">Freedom house Freedom in the World Report 2015 </t>
  </si>
  <si>
    <t>Info about the indicators exists and the source of info</t>
  </si>
  <si>
    <t>Real GDP growth rate, (%)</t>
  </si>
  <si>
    <t>MF Country Report 15/210 and 15/131</t>
  </si>
  <si>
    <t>Real GDP per capita growth rate (%)</t>
  </si>
  <si>
    <t>IMF Country Report 15/210 and 15/131</t>
  </si>
  <si>
    <t>Poverty</t>
  </si>
  <si>
    <t>N/A</t>
  </si>
  <si>
    <t>Percentage of poor children within the total population of children</t>
  </si>
  <si>
    <t>MDG 1</t>
  </si>
  <si>
    <t>Kosovo Agency of Statistics, Consumption Poverty 2011  (p.9)</t>
  </si>
  <si>
    <t>Fiscal policy</t>
  </si>
  <si>
    <t>World Bank Kosovo[2] Public Finance Review 2014 p.12</t>
  </si>
  <si>
    <t>Inflation rates</t>
  </si>
  <si>
    <t>World Bank, Worldwide Governance Indicators</t>
  </si>
  <si>
    <t>Access to credit</t>
  </si>
  <si>
    <t>World Bank Doing Business in Kosovo 2015, 2014, 2013</t>
  </si>
  <si>
    <t>Cost of Starting a Business: This component measures the cost of starting a business as a percentage of country’s per capita income. The IFC records all procedures that are officially required for an entrepreneur to start up and formally operate an industrial or commercial business. These include obtaining all necessary licenses and permits and completing any required notifications, verifications or inscriptions for the company and employees with relevant authorities.</t>
  </si>
  <si>
    <t>World Bank Doing Business in Kosovo 2015</t>
  </si>
  <si>
    <t>Trade Policy</t>
  </si>
  <si>
    <t>Unemployment</t>
  </si>
  <si>
    <t>Labour force participation rate</t>
  </si>
  <si>
    <t>Kosovo Agency of Statistics Labour Force Survey 2009, 2012, 2013, 2014</t>
  </si>
  <si>
    <t>NA</t>
  </si>
  <si>
    <t>Kosovo Agency of Statistics Labour Force Survey 2009, 2012, 2014</t>
  </si>
  <si>
    <t>Inactivity rate</t>
  </si>
  <si>
    <t>Education</t>
  </si>
  <si>
    <t xml:space="preserve">Total Public expenditure on education (% of GDP) (%) </t>
  </si>
  <si>
    <t>MDG 2</t>
  </si>
  <si>
    <t>Primary school dropout rates (% of primary school cohort)</t>
  </si>
  <si>
    <t>Secondary school dropout rates (% of secondary  school cohort)</t>
  </si>
  <si>
    <t>Upper secondary comprises of grades 10-12 (typically for ages 14-17 years)</t>
  </si>
  <si>
    <t>The female adjusted secondary school net attendance ratio (NAR) is the percentage of female children of secondary school age (as of the beginning of the current or most recent school year) who are attending secondary school or higher (higher levels are included to take early starters into account)</t>
  </si>
  <si>
    <t>Mean years of schooling (of adults) (years)</t>
  </si>
  <si>
    <t>p.10</t>
  </si>
  <si>
    <t>Gross enrolment in education (%)</t>
  </si>
  <si>
    <t>MDG 4</t>
  </si>
  <si>
    <t>The female adjusted secondary school net attendance ratio (NAR) is the percentage of female children of secondary school age (as of the beginning of the current or most recent school year) who are attending secondary school or higher (higher levels are included to take early starters into account).</t>
  </si>
  <si>
    <t>http://masht.rks-gov.net/uploads/2015/08/raport-statistikor-me-tregues-arsimore-2012-13-dhe-2013-14.pdf (p.18 english)</t>
  </si>
  <si>
    <t>Education Indicators, MEST, 2009/2010, 2010/2011, 2011/2012</t>
  </si>
  <si>
    <t>Education Statistics 2013/2014 (figure 8, p. 16)</t>
  </si>
  <si>
    <t xml:space="preserve">2013-2014 (UNICEF/ KAS) </t>
  </si>
  <si>
    <t>74 (pre-primary)</t>
  </si>
  <si>
    <t>97.3 (primary)</t>
  </si>
  <si>
    <t>100 (lower secondary)</t>
  </si>
  <si>
    <t>92.1 (upper secondary)</t>
  </si>
  <si>
    <t>(p.68-71)</t>
  </si>
  <si>
    <t>88% upper secondary girls enrolment rate (2012)</t>
  </si>
  <si>
    <t>World Bank Public Finance Review 2014 (Point 5.7)</t>
  </si>
  <si>
    <t>98.6% GER</t>
  </si>
  <si>
    <t>(Grades 0-9)</t>
  </si>
  <si>
    <t xml:space="preserve">97.8% gross enrolment rate girls lower secondary </t>
  </si>
  <si>
    <t>(Education Statistics: MEST/ UNICEF/ GIZ)</t>
  </si>
  <si>
    <t>80.4 % Female upper secondary net attendance rate</t>
  </si>
  <si>
    <t>89.4 Female secondary school net attendance rate</t>
  </si>
  <si>
    <t>0.97 Gender parity index/ second. education</t>
  </si>
  <si>
    <t>(MICS 2013-2014 p.11)</t>
  </si>
  <si>
    <t>Health</t>
  </si>
  <si>
    <t>Expenditure on health, public (% of GDP) (%)</t>
  </si>
  <si>
    <t>The work was done following guidance from the System of Health Accounts (SHA) 2011 which is the global standard for reporting on health expenditures. SHA 2011 is jointly published by OECD, Eurostat and WHO  http://www.who.int/health-accounts/methodology/en/</t>
  </si>
  <si>
    <t>The current data were entered into the WHO health accounts production and analysed using the WHO health accounts analysis tool: http://www.who.int/health-accounts/tools/en/. The full report is being finalized while the data for 2014 reflect the preliminary results of the SHA.</t>
  </si>
  <si>
    <t>Kosovo Agency of Statistics, Health Statistics</t>
  </si>
  <si>
    <t>WHO System of Health Accounts (SHA) 2014</t>
  </si>
  <si>
    <t>http://www.who.int/health-accounts/tools/en/</t>
  </si>
  <si>
    <t>2.4% including PHC</t>
  </si>
  <si>
    <t>2.5% including PHC</t>
  </si>
  <si>
    <t>including PHC</t>
  </si>
  <si>
    <t>2.32% (by GDP)</t>
  </si>
  <si>
    <t>Child health</t>
  </si>
  <si>
    <t xml:space="preserve">2013-2014 (UNICEF/ KAS p. 2&amp;7) </t>
  </si>
  <si>
    <t>92.2 combined score:</t>
  </si>
  <si>
    <t>% of household members using improved sanitation facilities which are not shared = 78.3</t>
  </si>
  <si>
    <t>(97% urban)</t>
  </si>
  <si>
    <t>(MICS 2013-14 p.7).</t>
  </si>
  <si>
    <t>% of household members using improved sources of drinking water = 98.5</t>
  </si>
  <si>
    <t>Child Mortality  3/1000 live births or 99.7% chance of living)</t>
  </si>
  <si>
    <t>(MICS 2013-14 p.2).</t>
  </si>
  <si>
    <t>Under-five mortality (per 1,000 live births)</t>
  </si>
  <si>
    <t>MDG4</t>
  </si>
  <si>
    <t>Infant mortality rates are calculated in MICS through the direct estimation approach using information collected in the birth histories of the Women’s Questionnaires. All interviewed women were asked whether they had ever given birth, and if yes, they were asked to report the number of sons and daughters who live with them, the number who live elsewhere, and the number who have died. In addition, they were asked to provide a detailed birth history of live births of children in chronological order starting with the firstborn. Women were asked whether births were single or multiple, the sex of the children, the date of birth (month and year), and survival status. Further, for children still alive, they were asked the current age of the child and, if not alive, the age at death. Birth cohorts are then retrospectively reconstructed and a synthetic cohort life table approach used to estimate indicators.</t>
  </si>
  <si>
    <t>TransMonEE (only for 2011)</t>
  </si>
  <si>
    <t>TMEE data,</t>
  </si>
  <si>
    <t>UNICEF/ KAS</t>
  </si>
  <si>
    <t>2013-2014 (p.2).</t>
  </si>
  <si>
    <t>Calculated</t>
  </si>
  <si>
    <t>Ministry of Health “Health statistics for mother and child, 2012”</t>
  </si>
  <si>
    <t xml:space="preserve">3/1000 </t>
  </si>
  <si>
    <t>(or 99.7% chance of living)</t>
  </si>
  <si>
    <t>Perinatal mortality rate</t>
  </si>
  <si>
    <r>
      <t xml:space="preserve">MICS: </t>
    </r>
    <r>
      <rPr>
        <i/>
        <sz val="9"/>
        <color rgb="FFFF0000"/>
        <rFont val="Times New Roman"/>
      </rPr>
      <t>As above for under-five mortality rate</t>
    </r>
  </si>
  <si>
    <t>Perinatal Situation in Kosovo 2012, Ministry of Health)</t>
  </si>
  <si>
    <t>2013-2014 (UNICEF/ KAS (p.2)</t>
  </si>
  <si>
    <t>per 1000 births</t>
  </si>
  <si>
    <t>Proportion of 1 year-old children  immunized against measles and other vaccines</t>
  </si>
  <si>
    <t>MDG4/ MCC</t>
  </si>
  <si>
    <t>For DPT3, the total number of 12-23 month old children vaccinated by their first birthday is calculated, as validated by immunization card or mother’s recall. To estimate the number of children without a card who have received the vaccine by their first birthday, the proportion of vaccinations given during the first year of life is assumed to be the same as for the proportion of children with a card that received the vaccine by their first birthday.</t>
  </si>
  <si>
    <t>For Measles, the total number of 24-35 month old children vaccinated by their second birthday is calculated, as validated by immunization card or mother’s recall. To estimate the number of children without a card who have received the vaccine by their second birthday, the proportion of vaccinations given during the first year of life is assumed to be the same as for the proportion of children with a card that received the vaccine by their second birthday.</t>
  </si>
  <si>
    <t>TransMonEE</t>
  </si>
  <si>
    <t>2008-2012</t>
  </si>
  <si>
    <t>92.1 Measles</t>
  </si>
  <si>
    <t>98.7 Tuberculosis</t>
  </si>
  <si>
    <t>91.0 Polio</t>
  </si>
  <si>
    <t>94.0 Hepatitis B</t>
  </si>
  <si>
    <t>89.1 Haemophilus influenza B</t>
  </si>
  <si>
    <t>(Average of diphtheria and measles immunization rates)</t>
  </si>
  <si>
    <t>Life expectancy at birth (years)</t>
  </si>
  <si>
    <t>MDG 5</t>
  </si>
  <si>
    <t>KHDR, 2012, 2010</t>
  </si>
  <si>
    <t>Population Estimation 2011-2061, KAS</t>
  </si>
  <si>
    <t>Maternal mortality ratio (deaths of women per100,000 live births)</t>
  </si>
  <si>
    <t>Perinatal Situation in Kosovo 2012, MoH</t>
  </si>
  <si>
    <t>Proportion of births attended by skilled health personnel</t>
  </si>
  <si>
    <t>TransMonEE (only for 2012)</t>
  </si>
  <si>
    <t>Contraceptive prevalence rate</t>
  </si>
  <si>
    <t>MDG 6</t>
  </si>
  <si>
    <t>DHS 2009</t>
  </si>
  <si>
    <t xml:space="preserve">Population Reference Bureau 2014 </t>
  </si>
  <si>
    <t>http://www.prb.org/pdf14/2014-world-population-data-sheet_eng.pdf</t>
  </si>
  <si>
    <t>Population reference Bureau 2014</t>
  </si>
  <si>
    <t>Percentage of Married Women Aged 15-49 years currently using contraception:</t>
  </si>
  <si>
    <t>Traditional = 44%</t>
  </si>
  <si>
    <t>Modern = 15%</t>
  </si>
  <si>
    <t>All = 59%</t>
  </si>
  <si>
    <t>(DHS 2009, p.38)</t>
  </si>
  <si>
    <t>Percentage of women using contraceptives by type:</t>
  </si>
  <si>
    <t>Traditional = 26%</t>
  </si>
  <si>
    <t>Modern = 9.2%</t>
  </si>
  <si>
    <t>All methods = 35.2%</t>
  </si>
  <si>
    <t>Contraceptive use among married women ages 15-49:</t>
  </si>
  <si>
    <t>All = 60%</t>
  </si>
  <si>
    <t>Modern= 16%</t>
  </si>
  <si>
    <t>(Population Reference Bureau 2014, row 102)</t>
  </si>
  <si>
    <t>Ministry of Health</t>
  </si>
  <si>
    <t>EEAConstituency compiled data 2014</t>
  </si>
  <si>
    <t>&lt;5% key population at risk (Ministry of Health)</t>
  </si>
  <si>
    <t>&lt;5% key population at risk (EEAConstituency, p.2)</t>
  </si>
  <si>
    <t xml:space="preserve">Proportion of population aged 15-24 years with </t>
  </si>
  <si>
    <t>comprehensive correct knowledge of HIV/AIDS</t>
  </si>
  <si>
    <t>2013-2014 (UNICEF/ KAS, p.15)</t>
  </si>
  <si>
    <t>Women = 16.8</t>
  </si>
  <si>
    <t>Men = 17.4</t>
  </si>
  <si>
    <t>*Percentage of young people age 15-24 years who correctly identify ways of preventing the sexual transmission of HIV and who reject major misconceptions about HIV transmission</t>
  </si>
  <si>
    <t>(MICS 2013-13, p.15)</t>
  </si>
  <si>
    <t>Prevalence of and death rates associated with tuberculosis</t>
  </si>
  <si>
    <t>0.9/100,000</t>
  </si>
  <si>
    <t>1.0/100,000</t>
  </si>
  <si>
    <t>Not yet available for Y2013</t>
  </si>
  <si>
    <t>Proportion of tuberculosis cases detected and cured under DOTS</t>
  </si>
  <si>
    <t>TransMonEE (only number of people registered for 2012)</t>
  </si>
  <si>
    <t>40 per 100,000  people cases registered</t>
  </si>
  <si>
    <t>Treatment Success-91%</t>
  </si>
  <si>
    <t>53 per 100,000  people cases registered</t>
  </si>
  <si>
    <t>51 per 100,000  people cases registered</t>
  </si>
  <si>
    <t>Gender</t>
  </si>
  <si>
    <t>Ratio of girls and boys in secondary and tertiary education, (Ratio of female to male rates)</t>
  </si>
  <si>
    <t>MDG 3</t>
  </si>
  <si>
    <t>0.97 (primary and lower secondary)</t>
  </si>
  <si>
    <t>0.85 (Upper secondary)</t>
  </si>
  <si>
    <t>(E.D, MEST, p.29)</t>
  </si>
  <si>
    <t>Check newest</t>
  </si>
  <si>
    <t>Labour force participation rate, female-male ratio (Ratio of female to male shares)</t>
  </si>
  <si>
    <t>MDG</t>
  </si>
  <si>
    <t>17.8% female participation in labor force compared to 55.4% of male</t>
  </si>
  <si>
    <t>p.22 (LFS, 2012, p.5)</t>
  </si>
  <si>
    <t>21.4% female participation</t>
  </si>
  <si>
    <t>61.8% male participaton</t>
  </si>
  <si>
    <t>(labour force active persons 15-64 years/working age population) (LFS, 2014, p.10)</t>
  </si>
  <si>
    <t>Women in the economy</t>
  </si>
  <si>
    <t>Shares in parliament, female-male ratio</t>
  </si>
  <si>
    <t>Proportion of seats held by women in national parliament</t>
  </si>
  <si>
    <t>UNKT Website</t>
  </si>
  <si>
    <t>Environmental Sustainability</t>
  </si>
  <si>
    <t>Proportion of land area covered by forest</t>
  </si>
  <si>
    <t>MDG 7/ MCC proxy</t>
  </si>
  <si>
    <t xml:space="preserve">MAFRD, Forestry Statistics, </t>
  </si>
  <si>
    <t>KAS 2012 (KAS website)</t>
  </si>
  <si>
    <t>Green Report 2014 (p.54)</t>
  </si>
  <si>
    <t>Decrease of 1% of land areas covered  with forest (approximately 4,000 ha)</t>
  </si>
  <si>
    <t>Forests are 45% of total land area (Green Report 2014)</t>
  </si>
  <si>
    <t>Ratio of area protected to maintain biological diversity to surface area</t>
  </si>
  <si>
    <t>MGD 7/ MCC</t>
  </si>
  <si>
    <t>Ministry of Environment and Spatial Planning, Report on State of Environment, 2011,12</t>
  </si>
  <si>
    <t>99 protected areas which cover 118,505 ha (11.4% of territory of KS</t>
  </si>
  <si>
    <t xml:space="preserve">Socioeconomic Data and Applications Center (SEDAC) -Natural Resource Protection and Child Health Indicators, (2006-2013) </t>
  </si>
  <si>
    <t>17 (18%)</t>
  </si>
  <si>
    <t>Proportion of population with sustainable access to an improved water source, urban and rural</t>
  </si>
  <si>
    <t>MICS: Use (not access) of improved drinking water sources is the percentage of household members using improved sources of drinking water. Households are considered to use improved sources of drinking water if the main source of drinking water for members of the household is piped into the dwelling, compound, yard or plot, to the neighbour or a public tap / standpipe; or a tube well or borehole; or a dug well or protected well; or the water is from a spring that is protected; or the water is from rainwater collection. If bottled water is the main source of drinking water for members of the household then the source is considered improved only if the main source of water used by the household for other purposes such as cooking and handwashing is the above mentioned sources.</t>
  </si>
  <si>
    <t>Kosovo Census 2011</t>
  </si>
  <si>
    <t>2013-2014 (UNICEF/ KAS, p.7)</t>
  </si>
  <si>
    <t>(Kosovo Census 2011)</t>
  </si>
  <si>
    <t>99% = total</t>
  </si>
  <si>
    <t>99% = Urban</t>
  </si>
  <si>
    <t>98% = Rural</t>
  </si>
  <si>
    <t>Proportion of population with access to improved sanitation, urban and rural</t>
  </si>
  <si>
    <t>MGD 7/ MCC proxy</t>
  </si>
  <si>
    <t>MICS: Access to improved sanitation is the percentage of household members using improved sanitation facilities which are not shared. Facilities which are considered improved are flush/pour-flush to a piped system, septic tank or pit latrine; ventilated improved pit latrines; pit latrines with slabs; and composting toilets are considered improved sources, provided that they are not shared between two or more households.</t>
  </si>
  <si>
    <t>Socio-economic data (Census, 2011, KAS, p.18)</t>
  </si>
  <si>
    <t>71% of households have access to sanitation system (flush toilet through public and private) (p.18)</t>
  </si>
  <si>
    <t>78.3% overall access- not shared</t>
  </si>
  <si>
    <t>(MICS 2013-14, p.7)</t>
  </si>
  <si>
    <t>Land rights and access</t>
  </si>
  <si>
    <t>ongoing</t>
  </si>
  <si>
    <t>Population</t>
  </si>
  <si>
    <t>Population Estimation 2011-2061, (medium version) (p.26)</t>
  </si>
  <si>
    <t>Kosovo Agency of Statistics Labour Force Survey 2014 (p. 10)</t>
  </si>
  <si>
    <t>World Bank World Development Indicators Database 2015</t>
  </si>
  <si>
    <t>1,793,745 (KAS)</t>
  </si>
  <si>
    <t>(KAS)</t>
  </si>
  <si>
    <t>1,818,117 (World Bank)</t>
  </si>
  <si>
    <t>1,823,149 (World Bank)</t>
  </si>
  <si>
    <t>Population, urban (%) (% of population)</t>
  </si>
  <si>
    <t>Kosovo Agency of Statistics, Census results (p. 11)</t>
  </si>
  <si>
    <t>38% are urban (excluding three northern area)</t>
  </si>
  <si>
    <t>Population growth rate</t>
  </si>
  <si>
    <t>World Bank Data 2014</t>
  </si>
  <si>
    <t>Percent annual growth (row 3)</t>
  </si>
  <si>
    <t>Information technology</t>
  </si>
  <si>
    <t>Possession of fixed phone, internet and PC</t>
  </si>
  <si>
    <t>Kosovo MDG Report target 16</t>
  </si>
  <si>
    <t>Household budget survey, 2012, (p.26)</t>
  </si>
  <si>
    <t>Living conditions, Census (KAS) p.16</t>
  </si>
  <si>
    <t>66 % computer</t>
  </si>
  <si>
    <t>60% internet (HBS, 2012, p.26)</t>
  </si>
  <si>
    <t>21% have fixed phone  (L.C, 2012, p.16)</t>
  </si>
  <si>
    <t>Rule of law</t>
  </si>
  <si>
    <t>-0.04 (3%)</t>
  </si>
  <si>
    <t>Political rights</t>
  </si>
  <si>
    <t>Civil liberties</t>
  </si>
  <si>
    <t>Freedom house Freedom in the World Report 2015</t>
  </si>
  <si>
    <t>Freedom of information</t>
  </si>
  <si>
    <t>Government effectiveness</t>
  </si>
  <si>
    <t>0 (50%)</t>
  </si>
  <si>
    <t>Control of corruption</t>
  </si>
  <si>
    <t>-0.06 (36%)</t>
  </si>
  <si>
    <t>To eradicate extreme poverty and hunger</t>
  </si>
  <si>
    <t>To achieve universal primary education</t>
  </si>
  <si>
    <t>To promote gender equality and empower women</t>
  </si>
  <si>
    <t>To reduce child mortality</t>
  </si>
  <si>
    <t>To improve maternal health</t>
  </si>
  <si>
    <t>To combat HIV/AIDS, malaria, and other diseases</t>
  </si>
  <si>
    <t>MDG 7</t>
  </si>
  <si>
    <t>MDG 8</t>
  </si>
  <si>
    <t>Goal</t>
  </si>
  <si>
    <t>Description</t>
  </si>
  <si>
    <t>To ensure environmental sustainability</t>
  </si>
  <si>
    <t>To develop a global partnership for development</t>
  </si>
  <si>
    <t>Target 1A: Halve, between 1990 and 2015, the proportion of people living on less than $1.25 a day[9]</t>
  </si>
  <si>
    <t>Poverty gap ratio [incidence x depth of poverty]</t>
  </si>
  <si>
    <t>Share of poorest quintile in national consumption</t>
  </si>
  <si>
    <t>Target 1B: Achieve Decent Employment for Women, Men, and Young People</t>
  </si>
  <si>
    <t>GDP Growth per Employed Person</t>
  </si>
  <si>
    <t>Employment Rate</t>
  </si>
  <si>
    <t>Proportion of employed population below $1.25 per day (PPP values)</t>
  </si>
  <si>
    <t>Proportion of family-based workers in employed population</t>
  </si>
  <si>
    <t>Target 1C: Halve, between 1990 and 2015, the proportion of people who suffer from hunger</t>
  </si>
  <si>
    <t>Prevalence of underweight children under five years of age</t>
  </si>
  <si>
    <t>Target</t>
  </si>
  <si>
    <t>Target 2A: By 2015, all children can complete a full course of primary schooling, girls and boys</t>
  </si>
  <si>
    <t>Enrollment in primary education</t>
  </si>
  <si>
    <t>Proportion of population below minimum level of dietary energy consumption</t>
  </si>
  <si>
    <t>Completion of primary education</t>
  </si>
  <si>
    <t>Measure</t>
  </si>
  <si>
    <t>Target 3A: Eliminate gender disparity in primary and secondary education preferably by 2005, and at all levels by 2015</t>
  </si>
  <si>
    <t>Ratios of girls to boys in primary, secondary and tertiary education</t>
  </si>
  <si>
    <t>Share of women in wage employment in the non-agricultural sector</t>
  </si>
  <si>
    <t>Target 4A: Reduce by two-thirds, between 1990 and 2015, the under-five mortality rate</t>
  </si>
  <si>
    <t>Under-five mortality rate</t>
  </si>
  <si>
    <t>Infant (under 1) mortality rate</t>
  </si>
  <si>
    <t>Target 5A: Reduce by three quarters, between 1990 and 2015, the maternal mortality ratio</t>
  </si>
  <si>
    <t>Maternal mortality ratio</t>
  </si>
  <si>
    <t>Target 5B: Achieve, by 2015, universal access to reproductive health</t>
  </si>
  <si>
    <t>Adolescent birth rate</t>
  </si>
  <si>
    <t>Antenatal care coverage</t>
  </si>
  <si>
    <t>Target 6A: Have halted by 2015 and begun to reverse the spread of HIV/AIDS</t>
  </si>
  <si>
    <t>HIV prevalence among population aged 15–24 years</t>
  </si>
  <si>
    <t>Condom use at last high-risk sex</t>
  </si>
  <si>
    <t>Proportion of population aged 15–24 years with comprehensive correct knowledge of HIV/AIDS</t>
  </si>
  <si>
    <t>Target 6B: Achieve, by 2010, universal access to treatment for HIV/AIDS for all those who need it</t>
  </si>
  <si>
    <t>Proportion of population with advanced HIV infection with access to antiretroviral drugs</t>
  </si>
  <si>
    <t>Target 6C: Have halted by 2015 and begun to reverse the incidence of malaria and other major diseases</t>
  </si>
  <si>
    <t>Prevalence and death rates associated with malaria</t>
  </si>
  <si>
    <t>Proportion of children under 5 sleeping under insecticide-treated bednets</t>
  </si>
  <si>
    <t>Proportion of children under 5 with fever who are treated with appropriate anti-malarial drugs</t>
  </si>
  <si>
    <t>Incidence, prevalence and death rates associated with tuberculosis</t>
  </si>
  <si>
    <t>Target 7A: Integrate the principles of sustainable development into country policies and programs; reverse loss of environmental resources</t>
  </si>
  <si>
    <t>Target 7B: Reduce biodiversity loss, achieving, by 2010, a significant reduction in the rate of loss</t>
  </si>
  <si>
    <t>CO2 emissions, total, per capita and per $1 GDP (PPP)</t>
  </si>
  <si>
    <t>Consumption of ozone-depleting substances</t>
  </si>
  <si>
    <t>Proportion of fish stocks within safe biological limits</t>
  </si>
  <si>
    <t>Proportion of total water resources used</t>
  </si>
  <si>
    <t>Proportion of terrestrial and marine areas protected</t>
  </si>
  <si>
    <t>Proportion of species threatened with extinction</t>
  </si>
  <si>
    <t>Target 7C: Halve, by 2015, the proportion of the population without sustainable access to safe drinking water and basic sanitation</t>
  </si>
  <si>
    <t>Proportion of urban population with access to improved sanitation</t>
  </si>
  <si>
    <t>Target 7D: By 2020, to have achieved a significant improvement in the lives of at least 100 million slum-dwellers</t>
  </si>
  <si>
    <t>Target 8A: Develop further an open, rule-based, predictable, non-discriminatory trading and financial system</t>
  </si>
  <si>
    <t>Includes a commitment to good governance, development, and poverty reduction – both nationally and internationally</t>
  </si>
  <si>
    <t>Target 8B: Address the Special Needs of the Least Developed Countries (LDCs)</t>
  </si>
  <si>
    <t>Includes: tariff and quota free access for LDC exports; enhanced programme of debt relief for HIPC and cancellation of official bilateral debt; and more generous ODA (Official Development Assistance) for countries committed to poverty reduction</t>
  </si>
  <si>
    <t>Target 8C: Address the special needs of landlocked developing countries and small island developing States</t>
  </si>
  <si>
    <t>Through the Programme of Action for the Sustainable Development of Small Island Developing States and the outcome of the twenty-second special session of the General Assembly</t>
  </si>
  <si>
    <t>Target 8D: Deal comprehensively with the debt problems of developing countries through national and international measures in order to make debt sustainable in the long term</t>
  </si>
  <si>
    <t>Some of the indicators listed below are monitored separately for the least developed countries (LDCs), Africa, landlocked developing countries and small island developing States.</t>
  </si>
  <si>
    <t>Net ODA, total and to LDCs, as percentage of OECD/DAC donors’ GNI</t>
  </si>
  <si>
    <t>Proportion of total sector-allocable ODA of OECD/DAC donors to basic social services (basic education, primary health care, nutrition, safe water and sanitation)</t>
  </si>
  <si>
    <t>Proportion of bilateral ODA of OECD/DAC donors that is untied</t>
  </si>
  <si>
    <t>ODA received in landlocked countries as proportion of their GNIs</t>
  </si>
  <si>
    <t>ODA received in small island developing States as proportion of their GNIs</t>
  </si>
  <si>
    <t>Proportion of total developed country imports (by value and excluding arms) from developing countries and from LDCs, admitted free of duty</t>
  </si>
  <si>
    <t>Average tariffs imposed by developed countries on agricultural products and textiles and clothing from developing countries</t>
  </si>
  <si>
    <t>Agricultural support estimate for OECD countries as percentage of their GDP</t>
  </si>
  <si>
    <t>Proportion of ODA provided to help build trade capacity</t>
  </si>
  <si>
    <t>Total number of countries that have reached their HIPC decision points and number that have reached their HIPC completion points (cumulative)</t>
  </si>
  <si>
    <t>Debt relief committed under HIPC initiative, US$</t>
  </si>
  <si>
    <t>Debt service as a percentage of exports of goods and services</t>
  </si>
  <si>
    <t>Target 8E: In co-operation with pharmaceutical companies, provide access to affordable, essential drugs in developing countries</t>
  </si>
  <si>
    <t>Proportion of population with access to affordable essential drugs on a sustainable basis</t>
  </si>
  <si>
    <t>Target 8F: In co-operation with the private sector, make available the benefits of new technologies, especially information and communications</t>
  </si>
  <si>
    <t>Telephone lines and cellular subscribers per 100 population</t>
  </si>
  <si>
    <t>Personal computers in use per 100 population</t>
  </si>
  <si>
    <t>Data Available</t>
  </si>
  <si>
    <t>Of Concern for Kosovo?</t>
  </si>
  <si>
    <t>No</t>
  </si>
  <si>
    <t>Internet users per 100 Population</t>
  </si>
  <si>
    <t>Proportion of urban population living in slums</t>
  </si>
  <si>
    <t>Proportion of tuberculosis cases detected and cured under DOTS (Directly Observed Treatment Short Course)</t>
  </si>
  <si>
    <t>Unmet need for family planning</t>
  </si>
  <si>
    <t>Proportion of 1-year-old children immunized against measles</t>
  </si>
  <si>
    <t>Last Updated: 12/22/2015</t>
  </si>
  <si>
    <t>Data from database: World Development Indicators</t>
  </si>
  <si>
    <t>..</t>
  </si>
  <si>
    <t>SL.EMP.WORK.MA.ZS</t>
  </si>
  <si>
    <t>Wage and salary workers, male (% of males employed)</t>
  </si>
  <si>
    <t>KSV</t>
  </si>
  <si>
    <t>Kosovo</t>
  </si>
  <si>
    <t>SL.EMP.WORK.ZS</t>
  </si>
  <si>
    <t>Wage and salaried workers, total (% of total employed)</t>
  </si>
  <si>
    <t>SL.EMP.WORK.FE.ZS</t>
  </si>
  <si>
    <t>Wage and salaried workers, female (% of females employed)</t>
  </si>
  <si>
    <t>SL.EMP.VULN.ZS</t>
  </si>
  <si>
    <t>Vulnerable employment, total (% of total employment)</t>
  </si>
  <si>
    <t>SL.EMP.VULN.MA.ZS</t>
  </si>
  <si>
    <t>Vulnerable employment, male (% of male employment)</t>
  </si>
  <si>
    <t>SL.EMP.VULN.FE.ZS</t>
  </si>
  <si>
    <t>Vulnerable employment, female (% of female employment)</t>
  </si>
  <si>
    <t>IC.FRM.OUTG.ZS</t>
  </si>
  <si>
    <t>Value lost due to electrical outages (% of sales)</t>
  </si>
  <si>
    <t>DT.DOD.DIMF.CD</t>
  </si>
  <si>
    <t>Use of IMF credit (DOD, current US$)</t>
  </si>
  <si>
    <t>SI.POV.URHC</t>
  </si>
  <si>
    <t>Urban poverty headcount ratio at national poverty lines (% of urban population)</t>
  </si>
  <si>
    <t>SI.POV.URGP</t>
  </si>
  <si>
    <t>Urban poverty gap at national poverty lines (%)</t>
  </si>
  <si>
    <t>SL.UEM.1524.NE.ZS</t>
  </si>
  <si>
    <t>Unemployment, youth total (% of total labor force ages 15-24) (national estimate)</t>
  </si>
  <si>
    <t>SL.UEM.1524.MA.NE.ZS</t>
  </si>
  <si>
    <t>Unemployment, youth male (% of male labor force ages 15-24) (national estimate)</t>
  </si>
  <si>
    <t>SL.UEM.1524.FE.NE.ZS</t>
  </si>
  <si>
    <t>Unemployment, youth female (% of female labor force ages 15-24) (national estimate)</t>
  </si>
  <si>
    <t>SL.UEM.TOTL.NE.ZS</t>
  </si>
  <si>
    <t>Unemployment, total (% of total labor force) (national estimate)</t>
  </si>
  <si>
    <t>SL.UEM.TOTL.MA.NE.ZS</t>
  </si>
  <si>
    <t>Unemployment, male (% of male labor force) (national estimate)</t>
  </si>
  <si>
    <t>SL.UEM.TOTL.FE.NE.ZS</t>
  </si>
  <si>
    <t>Unemployment, female (% of female labor force) (national estimate)</t>
  </si>
  <si>
    <t>SL.UEM.TERT.MA.ZS</t>
  </si>
  <si>
    <t>Unemployment with tertiary education, male (% of male unemployment)</t>
  </si>
  <si>
    <t>SL.UEM.TERT.FE.ZS</t>
  </si>
  <si>
    <t>Unemployment with tertiary education, female (% of female unemployment)</t>
  </si>
  <si>
    <t>SL.UEM.TERT.ZS</t>
  </si>
  <si>
    <t>Unemployment with tertiary education (% of total unemployment)</t>
  </si>
  <si>
    <t>SL.UEM.SECO.MA.ZS</t>
  </si>
  <si>
    <t>Unemployment with secondary education, male (% of male unemployment)</t>
  </si>
  <si>
    <t>SL.UEM.SECO.FE.ZS</t>
  </si>
  <si>
    <t>Unemployment with secondary education, female (% of female unemployment)</t>
  </si>
  <si>
    <t>SL.UEM.SECO.ZS</t>
  </si>
  <si>
    <t>Unemployment with secondary education (% of total unemployment)</t>
  </si>
  <si>
    <t>SL.UEM.PRIM.MA.ZS</t>
  </si>
  <si>
    <t>Unemployment with primary education, male (% of male unemployment)</t>
  </si>
  <si>
    <t>SL.UEM.PRIM.FE.ZS</t>
  </si>
  <si>
    <t>Unemployment with primary education, female (% of female unemployment)</t>
  </si>
  <si>
    <t>SL.UEM.PRIM.ZS</t>
  </si>
  <si>
    <t>Unemployment with primary education (% of total unemployment)</t>
  </si>
  <si>
    <t>DT.UND.DPPG.CD</t>
  </si>
  <si>
    <t>Undisbursed external debt, total (UND, current US$)</t>
  </si>
  <si>
    <t>DT.UND.PRVT.CD</t>
  </si>
  <si>
    <t>Undisbursed external debt, private creditors (UND, current US$)</t>
  </si>
  <si>
    <t>DT.UND.OFFT.CD</t>
  </si>
  <si>
    <t>Undisbursed external debt, official creditors (UND, current US$)</t>
  </si>
  <si>
    <t>BM.GSR.TRVL.ZS</t>
  </si>
  <si>
    <t>Travel services (% of service imports, BoP)</t>
  </si>
  <si>
    <t>BX.GSR.TRVL.ZS</t>
  </si>
  <si>
    <t>Travel services (% of service exports, BoP)</t>
  </si>
  <si>
    <t>TM.VAL.TRVL.ZS.WT</t>
  </si>
  <si>
    <t>Travel services (% of commercial service imports)</t>
  </si>
  <si>
    <t>TX.VAL.TRVL.ZS.WT</t>
  </si>
  <si>
    <t>Travel services (% of commercial service exports)</t>
  </si>
  <si>
    <t>BM.GSR.TRAN.ZS</t>
  </si>
  <si>
    <t>Transport services (% of service imports, BoP)</t>
  </si>
  <si>
    <t>BX.GSR.TRAN.ZS</t>
  </si>
  <si>
    <t>Transport services (% of service exports, BoP)</t>
  </si>
  <si>
    <t>TM.VAL.TRAN.ZS.WT</t>
  </si>
  <si>
    <t>Transport services (% of commercial service imports)</t>
  </si>
  <si>
    <t>TX.VAL.TRAN.ZS.WT</t>
  </si>
  <si>
    <t>Transport services (% of commercial service exports)</t>
  </si>
  <si>
    <t>BG.GSR.NFSV.GD.ZS</t>
  </si>
  <si>
    <t>Trade in services (% of GDP)</t>
  </si>
  <si>
    <t>NE.TRD.GNFS.ZS</t>
  </si>
  <si>
    <t>Trade (% of GDP)</t>
  </si>
  <si>
    <t>IC.TAX.TOTL.CP.ZS</t>
  </si>
  <si>
    <t>Total tax rate (% of commercial profits)</t>
  </si>
  <si>
    <t>FI.RES.XGLD.CD</t>
  </si>
  <si>
    <t>Total reserves minus gold (current US$)</t>
  </si>
  <si>
    <t>FI.RES.TOTL.MO</t>
  </si>
  <si>
    <t>Total reserves in months of imports</t>
  </si>
  <si>
    <t>FI.RES.TOTL.CD</t>
  </si>
  <si>
    <t>Total reserves (includes gold, current US$)</t>
  </si>
  <si>
    <t>FI.RES.TOTL.DT.ZS</t>
  </si>
  <si>
    <t>Total reserves (% of total external debt)</t>
  </si>
  <si>
    <t>DT.TDS.DECT.GN.ZS</t>
  </si>
  <si>
    <t>Total debt service (% of GNI)</t>
  </si>
  <si>
    <t>DT.TDS.DECT.EX.ZS</t>
  </si>
  <si>
    <t>Total debt service (% of exports of goods, services and primary income)</t>
  </si>
  <si>
    <t>DT.DOD.DECT.CD.CG</t>
  </si>
  <si>
    <t>Total change in external debt stocks (current US$)</t>
  </si>
  <si>
    <t>IC.ISV.DURS</t>
  </si>
  <si>
    <t>Time to resolve insolvency (years)</t>
  </si>
  <si>
    <t>IC.TAX.DURS</t>
  </si>
  <si>
    <t>Time to prepare and pay taxes (hours)</t>
  </si>
  <si>
    <t>IC.IMP.DURS</t>
  </si>
  <si>
    <t>Time to import (days)</t>
  </si>
  <si>
    <t>IC.EXP.DURS</t>
  </si>
  <si>
    <t>Time to export (days)</t>
  </si>
  <si>
    <t>IC.GOV.DURS.ZS</t>
  </si>
  <si>
    <t>Time spent dealing with the requirements of government regulations (% of senior management time)</t>
  </si>
  <si>
    <t>IC.REG.DURS</t>
  </si>
  <si>
    <t>Time required to start a business (days)</t>
  </si>
  <si>
    <t>IC.PRP.DURS</t>
  </si>
  <si>
    <t>Time required to register property (days)</t>
  </si>
  <si>
    <t>IC.FRM.DURS</t>
  </si>
  <si>
    <t>Time required to obtain an operating license (days)</t>
  </si>
  <si>
    <t>IC.ELC.TIME</t>
  </si>
  <si>
    <t>Time required to get electricity (days)</t>
  </si>
  <si>
    <t>IC.LGL.DURS</t>
  </si>
  <si>
    <t>Time required to enforce a contract (days)</t>
  </si>
  <si>
    <t>IC.WRH.DURS</t>
  </si>
  <si>
    <t>Time required to build a warehouse (days)</t>
  </si>
  <si>
    <t>NY.TTF.GNFS.KN</t>
  </si>
  <si>
    <t>Terms of trade adjustment (constant LCU)</t>
  </si>
  <si>
    <t>BX.GRT.TECH.CD.WD</t>
  </si>
  <si>
    <t>Technical cooperation grants (BoP, current US$)</t>
  </si>
  <si>
    <t>IC.TAX.PAYM</t>
  </si>
  <si>
    <t>Tax payments (number)</t>
  </si>
  <si>
    <t>AG.SRF.TOTL.K2</t>
  </si>
  <si>
    <t>Surface area (sq. km)</t>
  </si>
  <si>
    <t>IC.LGL.CRED.XQ</t>
  </si>
  <si>
    <t>Strength of legal rights index (0=weak to 12=strong)</t>
  </si>
  <si>
    <t>IC.REG.PROC</t>
  </si>
  <si>
    <t>Start-up procedures to register a business (number)</t>
  </si>
  <si>
    <t>IQ.SCI.SRCE</t>
  </si>
  <si>
    <t>Source data assessment of statistical capacity (scale 0 - 100)</t>
  </si>
  <si>
    <t>DT.DOD.DSTC.IR.ZS</t>
  </si>
  <si>
    <t>Short-term debt (% of total reserves)</t>
  </si>
  <si>
    <t>DT.DOD.DSTC.ZS</t>
  </si>
  <si>
    <t>Short-term debt (% of total external debt)</t>
  </si>
  <si>
    <t>DT.DOD.DSTC.XP.ZS</t>
  </si>
  <si>
    <t>Short-term debt (% of exports of goods, services and primary income)</t>
  </si>
  <si>
    <t>NV.SRV.TETC.CD</t>
  </si>
  <si>
    <t>Services, etc., value added (current US$)</t>
  </si>
  <si>
    <t>NV.SRV.TETC.CN</t>
  </si>
  <si>
    <t>Services, etc., value added (current LCU)</t>
  </si>
  <si>
    <t>NV.SRV.TETC.KN</t>
  </si>
  <si>
    <t>Services, etc., value added (constant LCU)</t>
  </si>
  <si>
    <t>NV.SRV.TETC.KD.ZG</t>
  </si>
  <si>
    <t>Services, etc., value added (annual % growth)</t>
  </si>
  <si>
    <t>NV.SRV.TETC.ZS</t>
  </si>
  <si>
    <t>Services, etc., value added (% of GDP)</t>
  </si>
  <si>
    <t>BM.GSR.NFSV.CD</t>
  </si>
  <si>
    <t>Service imports (BoP, current US$)</t>
  </si>
  <si>
    <t>BX.GSR.NFSV.CD</t>
  </si>
  <si>
    <t>Service exports (BoP, current US$)</t>
  </si>
  <si>
    <t>SL.EMP.SELF.ZS</t>
  </si>
  <si>
    <t>Self-employed, total (% of total employed)</t>
  </si>
  <si>
    <t>SL.EMP.SELF.MA.ZS</t>
  </si>
  <si>
    <t>Self-employed, male (% of males employed)</t>
  </si>
  <si>
    <t>SL.EMP.SELF.FE.ZS</t>
  </si>
  <si>
    <t>Self-employed, female (% of females employed)</t>
  </si>
  <si>
    <t>BM.TRF.PRVT.CD</t>
  </si>
  <si>
    <t>Secondary income, other sectors, payments (BoP, current US$)</t>
  </si>
  <si>
    <t>BX.TRF.CURR.CD</t>
  </si>
  <si>
    <t>Secondary income receipts (BoP, current US$)</t>
  </si>
  <si>
    <t>SI.POV.RUHC</t>
  </si>
  <si>
    <t>Rural poverty headcount ratio at national poverty lines (% of rural population)</t>
  </si>
  <si>
    <t>SI.POV.RUGP</t>
  </si>
  <si>
    <t>Rural poverty gap at national poverty lines (%)</t>
  </si>
  <si>
    <t>FR.INR.RISK</t>
  </si>
  <si>
    <t>Risk premium on lending (lending rate minus treasury bill rate, %)</t>
  </si>
  <si>
    <t>DT.DOD.RSDL.CD</t>
  </si>
  <si>
    <t>Residual, debt stock-flow reconciliation (current US$)</t>
  </si>
  <si>
    <t>BN.RES.INCL.CD</t>
  </si>
  <si>
    <t>Reserves and related items (BoP, current US$)</t>
  </si>
  <si>
    <t>EG.FEC.RNEW.ZS</t>
  </si>
  <si>
    <t>Renewable energy consumption (% of total final energy consumption)</t>
  </si>
  <si>
    <t>EG.ELC.RNEW.ZS</t>
  </si>
  <si>
    <t>Renewable electricity output (% of total electricity output)</t>
  </si>
  <si>
    <t>FR.INR.RINR</t>
  </si>
  <si>
    <t>Real interest rate (%)</t>
  </si>
  <si>
    <t>SL.TLF.CACT.FM.NE.ZS</t>
  </si>
  <si>
    <t>Ratio of female to male labor force participation rate (%) (national estimate)</t>
  </si>
  <si>
    <t>EP.PMP.SGAS.CD</t>
  </si>
  <si>
    <t>Pump price for gasoline (US$ per liter)</t>
  </si>
  <si>
    <t>EP.PMP.DESL.CD</t>
  </si>
  <si>
    <t>Pump price for diesel fuel (US$ per liter)</t>
  </si>
  <si>
    <t>IC.CRD.PUBL.ZS</t>
  </si>
  <si>
    <t>Public credit registry coverage (% of adults)</t>
  </si>
  <si>
    <t>DT.TDS.DPPG.GN.ZS</t>
  </si>
  <si>
    <t>Public and publicly guaranteed debt service (% of GNI)</t>
  </si>
  <si>
    <t>DT.TDS.DPPG.XP.ZS</t>
  </si>
  <si>
    <t>Public and publicly guaranteed debt service (% of exports of goods, services and primary income)</t>
  </si>
  <si>
    <t>IC.TAX.PRFT.CP.ZS</t>
  </si>
  <si>
    <t>Profit tax (% of commercial profits)</t>
  </si>
  <si>
    <t>IC.PRP.PROC</t>
  </si>
  <si>
    <t>Procedures to register property (number)</t>
  </si>
  <si>
    <t>IC.WRH.PROC</t>
  </si>
  <si>
    <t>Procedures to build a warehouse (number)</t>
  </si>
  <si>
    <t>DT.AMT.DPPG.CD</t>
  </si>
  <si>
    <t>Principal repayments on external debt, public and publicly guaranteed (PPG) (AMT, current US$)</t>
  </si>
  <si>
    <t>DT.AMT.DPNG.CD</t>
  </si>
  <si>
    <t>Principal repayments on external debt, private nonguaranteed (PNG) (AMT, current US$)</t>
  </si>
  <si>
    <t>DT.AMT.DLTF.CD</t>
  </si>
  <si>
    <t>Principal repayments on external debt, long-term + IMF (AMT, current US$)</t>
  </si>
  <si>
    <t>DT.AMT.DLXF.CD</t>
  </si>
  <si>
    <t>Principal repayments on external debt, long-term (AMT, current US$)</t>
  </si>
  <si>
    <t>BX.GSR.FCTY.CD</t>
  </si>
  <si>
    <t>Primary income receipts (BoP, current US$)</t>
  </si>
  <si>
    <t>BM.GSR.FCTY.CD</t>
  </si>
  <si>
    <t>Primary income payments (BoP, current US$)</t>
  </si>
  <si>
    <t>BX.KLT.DREM.CD.DT</t>
  </si>
  <si>
    <t>Primary income on FDI, payments (current US$)</t>
  </si>
  <si>
    <t>PA.NUS.PPPC.RF</t>
  </si>
  <si>
    <t>Price level ratio of PPP conversion factor (GDP) to market exchange rate</t>
  </si>
  <si>
    <t>DT.DOD.PVLX.CD</t>
  </si>
  <si>
    <t>Present value of external debt (current US$)</t>
  </si>
  <si>
    <t>DT.DOD.PVLX.GN.ZS</t>
  </si>
  <si>
    <t>Present value of external debt (% of GNI)</t>
  </si>
  <si>
    <t>DT.DOD.PVLX.EX.ZS</t>
  </si>
  <si>
    <t>Present value of external debt (% of exports of goods, services and primary income)</t>
  </si>
  <si>
    <t>VC.PKP.TOTL.UN</t>
  </si>
  <si>
    <t>Presence of peace keepers (number of troops, police, and military observers in mandate)</t>
  </si>
  <si>
    <t>PA.NUS.PRVT.PP</t>
  </si>
  <si>
    <t>PPP conversion factor, private consumption (LCU per international $)</t>
  </si>
  <si>
    <t>PA.NUS.PPP</t>
  </si>
  <si>
    <t>PPP conversion factor, GDP (LCU per international $)</t>
  </si>
  <si>
    <t>DT.TDS.PRVT.CD</t>
  </si>
  <si>
    <t>PPG, private creditors (TDS, current US$)</t>
  </si>
  <si>
    <t>DT.NTR.PRVT.CD</t>
  </si>
  <si>
    <t>PPG, private creditors (NTR, current US$)</t>
  </si>
  <si>
    <t>DT.NFL.PRVT.CD</t>
  </si>
  <si>
    <t>PPG, private creditors (NFL, current US$)</t>
  </si>
  <si>
    <t>DT.INT.PRVT.CD</t>
  </si>
  <si>
    <t>PPG, private creditors (INT, current US$)</t>
  </si>
  <si>
    <t>DT.DOD.PRVT.CD</t>
  </si>
  <si>
    <t>PPG, private creditors (DOD, current US$)</t>
  </si>
  <si>
    <t>DT.DIS.PRVT.CD</t>
  </si>
  <si>
    <t>PPG, private creditors (DIS, current US$)</t>
  </si>
  <si>
    <t>DT.AMT.PRVT.CD</t>
  </si>
  <si>
    <t>PPG, private creditors (AMT, current US$)</t>
  </si>
  <si>
    <t>DT.TDS.OFFT.CD</t>
  </si>
  <si>
    <t>PPG, official creditors (TDS, current US$)</t>
  </si>
  <si>
    <t>DT.NTR.OFFT.CD</t>
  </si>
  <si>
    <t>PPG, official creditors (NTR, current US$)</t>
  </si>
  <si>
    <t>DT.NFL.OFFT.CD</t>
  </si>
  <si>
    <t>PPG, official creditors (NFL, current US$)</t>
  </si>
  <si>
    <t>DT.INT.OFFT.CD</t>
  </si>
  <si>
    <t>PPG, official creditors (INT, current US$)</t>
  </si>
  <si>
    <t>DT.DOD.OFFT.CD</t>
  </si>
  <si>
    <t>PPG, official creditors (DOD, current US$)</t>
  </si>
  <si>
    <t>DT.DIS.OFFT.CD</t>
  </si>
  <si>
    <t>PPG, official creditors (DIS, current US$)</t>
  </si>
  <si>
    <t>DT.AMT.OFFT.CD</t>
  </si>
  <si>
    <t>PPG, official creditors (AMT, current US$)</t>
  </si>
  <si>
    <t>DT.TDS.MLTC.CD</t>
  </si>
  <si>
    <t>PPG, multilateral concessional (TDS, current US$)</t>
  </si>
  <si>
    <t>DT.NTR.MLTC.CD</t>
  </si>
  <si>
    <t>PPG, multilateral concessional (NTR, current US$)</t>
  </si>
  <si>
    <t>DT.NFL.MLTC.CD</t>
  </si>
  <si>
    <t>PPG, multilateral concessional (NFL, current US$)</t>
  </si>
  <si>
    <t>DT.INT.MLTC.CD</t>
  </si>
  <si>
    <t>PPG, multilateral concessional (INT, current US$)</t>
  </si>
  <si>
    <t>DT.DOD.MLTC.CD</t>
  </si>
  <si>
    <t>PPG, multilateral concessional (DOD, current US$)</t>
  </si>
  <si>
    <t>DT.DIS.MLTC.CD</t>
  </si>
  <si>
    <t>PPG, multilateral concessional (DIS, current US$)</t>
  </si>
  <si>
    <t>DT.NTR.MLAT.CD</t>
  </si>
  <si>
    <t>PPG, multilateral (NTR, current US$)</t>
  </si>
  <si>
    <t>DT.INT.MLAT.CD</t>
  </si>
  <si>
    <t>PPG, multilateral (INT, current US$)</t>
  </si>
  <si>
    <t>DT.DOD.MLAT.CD</t>
  </si>
  <si>
    <t>PPG, multilateral (DOD, current US$)</t>
  </si>
  <si>
    <t>DT.DIS.MLAT.CD</t>
  </si>
  <si>
    <t>PPG, multilateral (DIS, current US$)</t>
  </si>
  <si>
    <t>DT.AMT.MLAT.CD</t>
  </si>
  <si>
    <t>PPG, multilateral (AMT, current US$)</t>
  </si>
  <si>
    <t>DT.TDS.MIDA.CD</t>
  </si>
  <si>
    <t>PPG, IDA (TDS, current US$)</t>
  </si>
  <si>
    <t>DT.NTR.MIDA.CD</t>
  </si>
  <si>
    <t>PPG, IDA (NTR, current US$)</t>
  </si>
  <si>
    <t>DT.INT.MIDA.CD</t>
  </si>
  <si>
    <t>PPG, IDA (INT, current US$)</t>
  </si>
  <si>
    <t>DT.DOD.MIDA.CD</t>
  </si>
  <si>
    <t>PPG, IDA (DOD, current US$)</t>
  </si>
  <si>
    <t>DT.DIS.MIDA.CD</t>
  </si>
  <si>
    <t>PPG, IDA (DIS, current US$)</t>
  </si>
  <si>
    <t>DT.TDS.MIBR.CD</t>
  </si>
  <si>
    <t>PPG, IBRD (TDS, current US$)</t>
  </si>
  <si>
    <t>DT.NTR.MIBR.CD</t>
  </si>
  <si>
    <t>PPG, IBRD (NTR, current US$)</t>
  </si>
  <si>
    <t>DT.INT.MIBR.CD</t>
  </si>
  <si>
    <t>PPG, IBRD (INT, current US$)</t>
  </si>
  <si>
    <t>DT.DOD.MIBR.CD</t>
  </si>
  <si>
    <t>PPG, IBRD (DOD, current US$)</t>
  </si>
  <si>
    <t>DT.AMT.MIBR.CD</t>
  </si>
  <si>
    <t>PPG, IBRD (AMT, current US$)</t>
  </si>
  <si>
    <t>DT.TDS.PCBK.CD</t>
  </si>
  <si>
    <t>PPG, commercial banks (TDS, current US$)</t>
  </si>
  <si>
    <t>DT.NTR.PCBK.CD</t>
  </si>
  <si>
    <t>PPG, commercial banks (NTR, current US$)</t>
  </si>
  <si>
    <t>DT.NFL.PCBK.CD</t>
  </si>
  <si>
    <t>PPG, commercial banks (NFL, current US$)</t>
  </si>
  <si>
    <t>DT.INT.PCBK.CD</t>
  </si>
  <si>
    <t>PPG, commercial banks (INT, current US$)</t>
  </si>
  <si>
    <t>DT.DOD.PCBK.CD</t>
  </si>
  <si>
    <t>PPG, commercial banks (DOD, current US$)</t>
  </si>
  <si>
    <t>DT.DIS.PCBK.CD</t>
  </si>
  <si>
    <t>PPG, commercial banks (DIS, current US$)</t>
  </si>
  <si>
    <t>DT.AMT.PCBK.CD</t>
  </si>
  <si>
    <t>PPG, commercial banks (AMT, current US$)</t>
  </si>
  <si>
    <t>DT.TDS.BLTC.CD</t>
  </si>
  <si>
    <t>PPG, bilateral concessional (TDS, current US$)</t>
  </si>
  <si>
    <t>DT.NTR.BLTC.CD</t>
  </si>
  <si>
    <t>PPG, bilateral concessional (NTR, current US$)</t>
  </si>
  <si>
    <t>DT.NFL.BLTC.CD</t>
  </si>
  <si>
    <t>PPG, bilateral concessional (NFL, current US$)</t>
  </si>
  <si>
    <t>DT.INT.BLTC.CD</t>
  </si>
  <si>
    <t>PPG, bilateral concessional (INT, current US$)</t>
  </si>
  <si>
    <t>DT.DOD.BLTC.CD</t>
  </si>
  <si>
    <t>PPG, bilateral concessional (DOD, current US$)</t>
  </si>
  <si>
    <t>DT.DIS.BLTC.CD</t>
  </si>
  <si>
    <t>PPG, bilateral concessional (DIS, current US$)</t>
  </si>
  <si>
    <t>DT.TDS.BLAT.CD</t>
  </si>
  <si>
    <t>PPG, bilateral (TDS, current US$)</t>
  </si>
  <si>
    <t>DT.NTR.BLAT.CD</t>
  </si>
  <si>
    <t>PPG, bilateral (NTR, current US$)</t>
  </si>
  <si>
    <t>DT.INT.BLAT.CD</t>
  </si>
  <si>
    <t>PPG, bilateral (INT, current US$)</t>
  </si>
  <si>
    <t>DT.DOD.BLAT.CD</t>
  </si>
  <si>
    <t>PPG, bilateral (DOD, current US$)</t>
  </si>
  <si>
    <t>DT.DIS.BLAT.CD</t>
  </si>
  <si>
    <t>PPG, bilateral (DIS, current US$)</t>
  </si>
  <si>
    <t>DT.AMT.BLAT.CD</t>
  </si>
  <si>
    <t>PPG, bilateral (AMT, current US$)</t>
  </si>
  <si>
    <t>IC.ELC.OUTG</t>
  </si>
  <si>
    <t>Power outages in firms in a typical month (number)</t>
  </si>
  <si>
    <t>SI.POV.NAHC</t>
  </si>
  <si>
    <t>Poverty headcount ratio at national poverty lines (% of population)</t>
  </si>
  <si>
    <t>SI.POV.2DAY</t>
  </si>
  <si>
    <t>Poverty headcount ratio at $3.10 a day (2011 PPP) (% of population)</t>
  </si>
  <si>
    <t>SI.POV.DDAY</t>
  </si>
  <si>
    <t>Poverty headcount ratio at $1.90 a day (2011 PPP) (% of population)</t>
  </si>
  <si>
    <t>SI.POV.NAGP</t>
  </si>
  <si>
    <t>Poverty gap at national poverty lines (%)</t>
  </si>
  <si>
    <t>SI.POV.GAP2</t>
  </si>
  <si>
    <t>Poverty gap at $3.10 a day (2011 PPP) (%)</t>
  </si>
  <si>
    <t>SI.POV.GAPS</t>
  </si>
  <si>
    <t>Poverty gap at $1.90 a day (2011 PPP) (%)</t>
  </si>
  <si>
    <t>BN.KLT.PTXL.CD</t>
  </si>
  <si>
    <t>Portfolio Investment, net (BoP, current US$)</t>
  </si>
  <si>
    <t>BX.PEF.TOTL.CD.WD</t>
  </si>
  <si>
    <t>Portfolio equity, net inflows (BoP, current US$)</t>
  </si>
  <si>
    <t>SP.POP.TOTL</t>
  </si>
  <si>
    <t>Population, total</t>
  </si>
  <si>
    <t>SP.POP.TOTL.FE.ZS</t>
  </si>
  <si>
    <t>Population, female (% of total)</t>
  </si>
  <si>
    <t>SP.POP.1564.TO.ZS</t>
  </si>
  <si>
    <t>Population, ages 15-64 (% of total)</t>
  </si>
  <si>
    <t>SP.POP.0014.TO.ZS</t>
  </si>
  <si>
    <t>Population, ages 0-14 (% of total)</t>
  </si>
  <si>
    <t>SP.POP.GROW</t>
  </si>
  <si>
    <t>Population growth (annual %)</t>
  </si>
  <si>
    <t>EN.POP.DNST</t>
  </si>
  <si>
    <t>Population density (people per sq. km of land area)</t>
  </si>
  <si>
    <t>SP.POP.65UP.TO.ZS</t>
  </si>
  <si>
    <t>Population ages 65 and above (% of total)</t>
  </si>
  <si>
    <t>DT.TDS.PNGC.CD</t>
  </si>
  <si>
    <t>PNG, commercial banks and other creditors (TDS, current US$)</t>
  </si>
  <si>
    <t>DT.NTR.PNGC.CD</t>
  </si>
  <si>
    <t>PNG, commercial banks and other creditors (NTR, current US$)</t>
  </si>
  <si>
    <t>DT.NFL.PNGC.CD</t>
  </si>
  <si>
    <t>PNG, commercial banks and other creditors (NFL, current US$)</t>
  </si>
  <si>
    <t>DT.INT.PNGC.CD</t>
  </si>
  <si>
    <t>PNG, commercial banks and other creditors (INT, current US$)</t>
  </si>
  <si>
    <t>DT.DOD.PNGC.CD</t>
  </si>
  <si>
    <t>PNG, commercial banks and other creditors (DOD, current US$)</t>
  </si>
  <si>
    <t>DT.DIS.PNGC.CD</t>
  </si>
  <si>
    <t>PNG, commercial banks and other creditors (DIS, current US$)</t>
  </si>
  <si>
    <t>DT.AMT.PNGC.CD</t>
  </si>
  <si>
    <t>PNG, commercial banks and other creditors (AMT, current US$)</t>
  </si>
  <si>
    <t>BX.TRF.PWKR.CD</t>
  </si>
  <si>
    <t>Personal transfers, receipts (BoP, current US$)</t>
  </si>
  <si>
    <t>BX.TRF.PWKR.CD.DT</t>
  </si>
  <si>
    <t>Personal remittances, received (current US$)</t>
  </si>
  <si>
    <t>BX.TRF.PWKR.DT.GD.ZS</t>
  </si>
  <si>
    <t>Personal remittances, received (% of GDP)</t>
  </si>
  <si>
    <t>BM.TRF.PWKR.CD.DT</t>
  </si>
  <si>
    <t>Personal remittances, paid (current US$)</t>
  </si>
  <si>
    <t>IQ.SCI.PRDC</t>
  </si>
  <si>
    <t>Periodicity and timeliness assessment of statistical capacity (scale 0 - 100)</t>
  </si>
  <si>
    <t>SL.TLF.PART.ZS</t>
  </si>
  <si>
    <t>Part time employment, total (% of total employment)</t>
  </si>
  <si>
    <t>IQ.SCI.OVRL</t>
  </si>
  <si>
    <t>Overall level of statistical capacity (scale 0 - 100)</t>
  </si>
  <si>
    <t>IC.TAX.OTHR.CP.ZS</t>
  </si>
  <si>
    <t>Other taxes payable by businesses (% of commercial profits)</t>
  </si>
  <si>
    <t>IC.TAX.METG</t>
  </si>
  <si>
    <t>Number of visits or required meetings with tax officials</t>
  </si>
  <si>
    <t>IC.BUS.NREG</t>
  </si>
  <si>
    <t>New businesses registered (number)</t>
  </si>
  <si>
    <t>IC.BUS.NDNS.ZS</t>
  </si>
  <si>
    <t>New business density (new registrations per 1,000 people ages 15-64)</t>
  </si>
  <si>
    <t>DT.NTR.DECT.CD</t>
  </si>
  <si>
    <t>Net transfers on external debt, total (NTR, current US$)</t>
  </si>
  <si>
    <t>DT.NTR.DPPG.CD</t>
  </si>
  <si>
    <t>Net transfers on external debt, public and publicly guaranteed (PPG) (NTR, current US$)</t>
  </si>
  <si>
    <t>DT.NTR.DPNG.CD</t>
  </si>
  <si>
    <t>Net transfers on external debt, private nonguaranteed (PNG) (NTR, current US$)</t>
  </si>
  <si>
    <t>DT.NTR.DLXF.CD</t>
  </si>
  <si>
    <t>Net transfers on external debt, long-term (NTR, current US$)</t>
  </si>
  <si>
    <t>BN.GSR.GNFS.CD</t>
  </si>
  <si>
    <t>Net trade in goods and services (BoP, current US$)</t>
  </si>
  <si>
    <t>BN.GSR.MRCH.CD</t>
  </si>
  <si>
    <t>Net trade in goods (BoP, current US$)</t>
  </si>
  <si>
    <t>NY.TAX.NIND.CD</t>
  </si>
  <si>
    <t>Net taxes on products (current US$)</t>
  </si>
  <si>
    <t>NY.TAX.NIND.CN</t>
  </si>
  <si>
    <t>Net taxes on products (current LCU)</t>
  </si>
  <si>
    <t>NY.TAX.NIND.KN</t>
  </si>
  <si>
    <t>Net taxes on products (constant LCU)</t>
  </si>
  <si>
    <t>BN.TRF.CURR.CD</t>
  </si>
  <si>
    <t>Net secondary income (BoP, current US$)</t>
  </si>
  <si>
    <t>BN.GSR.FCTY.CD</t>
  </si>
  <si>
    <t>Net primary income (BoP, current US$)</t>
  </si>
  <si>
    <t>DT.NFL.UNCF.CD</t>
  </si>
  <si>
    <t>Net official flows from UN agencies, UNICEF (current US$)</t>
  </si>
  <si>
    <t>DT.NFL.UNCR.CD</t>
  </si>
  <si>
    <t>Net official flows from UN agencies, UNHCR (current US$)</t>
  </si>
  <si>
    <t>DT.NFL.UNFP.CD</t>
  </si>
  <si>
    <t>Net official flows from UN agencies, UNFPA (current US$)</t>
  </si>
  <si>
    <t>DT.NFL.UNDP.CD</t>
  </si>
  <si>
    <t>Net official flows from UN agencies, UNDP (current US$)</t>
  </si>
  <si>
    <t>DT.NFL.UNAI.CD</t>
  </si>
  <si>
    <t>Net official flows from UN agencies, UNAIDS (current US$)</t>
  </si>
  <si>
    <t>DT.ODA.ODAT.CD</t>
  </si>
  <si>
    <t>Net official development assistance received (current US$)</t>
  </si>
  <si>
    <t>DT.ODA.ODAT.KD</t>
  </si>
  <si>
    <t>Net official development assistance received (constant 2012 US$)</t>
  </si>
  <si>
    <t>DT.ODA.ALLD.CD</t>
  </si>
  <si>
    <t>Net official development assistance and official aid received (current US$)</t>
  </si>
  <si>
    <t>DT.ODA.ALLD.KD</t>
  </si>
  <si>
    <t>Net official development assistance and official aid received (constant 2012 US$)</t>
  </si>
  <si>
    <t>DT.ODA.ODAT.PC.ZS</t>
  </si>
  <si>
    <t>Net ODA received per capita (current US$)</t>
  </si>
  <si>
    <t>DT.ODA.ODAT.MP.ZS</t>
  </si>
  <si>
    <t>Net ODA received (% of imports of goods, services and primary income)</t>
  </si>
  <si>
    <t>DT.ODA.ODAT.GI.ZS</t>
  </si>
  <si>
    <t>Net ODA received (% of gross capital formation)</t>
  </si>
  <si>
    <t>DT.ODA.ODAT.GN.ZS</t>
  </si>
  <si>
    <t>Net ODA received (% of GNI)</t>
  </si>
  <si>
    <t>NY.GSR.NFCY.CD</t>
  </si>
  <si>
    <t>Net income from abroad (current US$)</t>
  </si>
  <si>
    <t>NY.GSR.NFCY.CN</t>
  </si>
  <si>
    <t>Net income from abroad (current LCU)</t>
  </si>
  <si>
    <t>DT.NFL.DECT.CD</t>
  </si>
  <si>
    <t>Net flows on external debt, total (NFL, current US$)</t>
  </si>
  <si>
    <t>DT.NFL.DSTC.CD</t>
  </si>
  <si>
    <t>Net flows on external debt, short-term (NFL, current US$)</t>
  </si>
  <si>
    <t>DT.NFL.DPPG.CD</t>
  </si>
  <si>
    <t>Net flows on external debt, public and publicly guaranteed (PPG) (NFL, current US$)</t>
  </si>
  <si>
    <t>DT.NFL.DPNG.CD</t>
  </si>
  <si>
    <t>Net flows on external debt, private nonguaranteed (PNG) (NFL, current US$)</t>
  </si>
  <si>
    <t>DT.NFL.DLXF.CD</t>
  </si>
  <si>
    <t>Net flows on external debt, long-term (NFL, current US$)</t>
  </si>
  <si>
    <t>DT.NFL.MLAT.CD</t>
  </si>
  <si>
    <t>Net financial flows, multilateral (NFL, current US$)</t>
  </si>
  <si>
    <t>DT.NFL.IMFN.CD</t>
  </si>
  <si>
    <t>Net financial flows, IMF nonconcessional (NFL, current US$)</t>
  </si>
  <si>
    <t>DT.NFL.MIDA.CD</t>
  </si>
  <si>
    <t>Net financial flows, IDA (NFL, current US$)</t>
  </si>
  <si>
    <t>DT.NFL.MIBR.CD</t>
  </si>
  <si>
    <t>Net financial flows, IBRD (NFL, current US$)</t>
  </si>
  <si>
    <t>DT.NFL.BLAT.CD</t>
  </si>
  <si>
    <t>Net financial flows, bilateral (NFL, current US$)</t>
  </si>
  <si>
    <t>BN.FIN.TOTL.CD</t>
  </si>
  <si>
    <t>Net financial account (BoP, current US$)</t>
  </si>
  <si>
    <t>BN.KAC.EOMS.CD</t>
  </si>
  <si>
    <t>Net errors and omissions (BoP, current US$)</t>
  </si>
  <si>
    <t>NY.TRF.NCTR.CD</t>
  </si>
  <si>
    <t>Net current transfers from abroad (current US$)</t>
  </si>
  <si>
    <t>NY.TRF.NCTR.CN</t>
  </si>
  <si>
    <t>Net current transfers from abroad (current LCU)</t>
  </si>
  <si>
    <t>BN.TRF.KOGT.CD</t>
  </si>
  <si>
    <t>Net capital account (BoP, current US$)</t>
  </si>
  <si>
    <t>DC.DAC.USAL.CD</t>
  </si>
  <si>
    <t>Net bilateral aid flows from DAC donors, United States (current US$)</t>
  </si>
  <si>
    <t>DC.DAC.GBRL.CD</t>
  </si>
  <si>
    <t>Net bilateral aid flows from DAC donors, United Kingdom (current US$)</t>
  </si>
  <si>
    <t>DC.DAC.TOTL.CD</t>
  </si>
  <si>
    <t>Net bilateral aid flows from DAC donors, Total (current US$)</t>
  </si>
  <si>
    <t>DC.DAC.CHEL.CD</t>
  </si>
  <si>
    <t>Net bilateral aid flows from DAC donors, Switzerland (current US$)</t>
  </si>
  <si>
    <t>DC.DAC.SWEL.CD</t>
  </si>
  <si>
    <t>Net bilateral aid flows from DAC donors, Sweden (current US$)</t>
  </si>
  <si>
    <t>DC.DAC.ESPL.CD</t>
  </si>
  <si>
    <t>Net bilateral aid flows from DAC donors, Spain (current US$)</t>
  </si>
  <si>
    <t>DC.DAC.SVNL.CD</t>
  </si>
  <si>
    <t>Net bilateral aid flows from DAC donors, Slovenia (current US$)</t>
  </si>
  <si>
    <t>DC.DAC.SVKL.CD</t>
  </si>
  <si>
    <t>Net bilateral aid flows from DAC donors, Slovak Republic (current US$)</t>
  </si>
  <si>
    <t>DC.DAC.PRTL.CD</t>
  </si>
  <si>
    <t>Net bilateral aid flows from DAC donors, Portugal (current US$)</t>
  </si>
  <si>
    <t>DC.DAC.POLL.CD</t>
  </si>
  <si>
    <t>Net bilateral aid flows from DAC donors, Poland (current US$)</t>
  </si>
  <si>
    <t>DC.DAC.NORL.CD</t>
  </si>
  <si>
    <t>Net bilateral aid flows from DAC donors, Norway (current US$)</t>
  </si>
  <si>
    <t>DC.DAC.NLDL.CD</t>
  </si>
  <si>
    <t>Net bilateral aid flows from DAC donors, Netherlands (current US$)</t>
  </si>
  <si>
    <t>DC.DAC.LUXL.CD</t>
  </si>
  <si>
    <t>Net bilateral aid flows from DAC donors, Luxembourg (current US$)</t>
  </si>
  <si>
    <t>DC.DAC.JPNL.CD</t>
  </si>
  <si>
    <t>Net bilateral aid flows from DAC donors, Japan (current US$)</t>
  </si>
  <si>
    <t>DC.DAC.ITAL.CD</t>
  </si>
  <si>
    <t>Net bilateral aid flows from DAC donors, Italy (current US$)</t>
  </si>
  <si>
    <t>DC.DAC.IRLL.CD</t>
  </si>
  <si>
    <t>Net bilateral aid flows from DAC donors, Ireland (current US$)</t>
  </si>
  <si>
    <t>DC.DAC.ISLL.CD</t>
  </si>
  <si>
    <t>Net bilateral aid flows from DAC donors, Iceland (current US$)</t>
  </si>
  <si>
    <t>DC.DAC.GRCL.CD</t>
  </si>
  <si>
    <t>Net bilateral aid flows from DAC donors, Greece (current US$)</t>
  </si>
  <si>
    <t>DC.DAC.DEUL.CD</t>
  </si>
  <si>
    <t>Net bilateral aid flows from DAC donors, Germany (current US$)</t>
  </si>
  <si>
    <t>DC.DAC.FRAL.CD</t>
  </si>
  <si>
    <t>Net bilateral aid flows from DAC donors, France (current US$)</t>
  </si>
  <si>
    <t>DC.DAC.FINL.CD</t>
  </si>
  <si>
    <t>Net bilateral aid flows from DAC donors, Finland (current US$)</t>
  </si>
  <si>
    <t>DC.DAC.CECL.CD</t>
  </si>
  <si>
    <t>Net bilateral aid flows from DAC donors, European Union institutions (current US$)</t>
  </si>
  <si>
    <t>DC.DAC.DNKL.CD</t>
  </si>
  <si>
    <t>Net bilateral aid flows from DAC donors, Denmark (current US$)</t>
  </si>
  <si>
    <t>DC.DAC.CZEL.CD</t>
  </si>
  <si>
    <t>Net bilateral aid flows from DAC donors, Czech Republic (current US$)</t>
  </si>
  <si>
    <t>DC.DAC.CANL.CD</t>
  </si>
  <si>
    <t>Net bilateral aid flows from DAC donors, Canada (current US$)</t>
  </si>
  <si>
    <t>DC.DAC.BELL.CD</t>
  </si>
  <si>
    <t>Net bilateral aid flows from DAC donors, Belgium (current US$)</t>
  </si>
  <si>
    <t>DC.DAC.AUTL.CD</t>
  </si>
  <si>
    <t>Net bilateral aid flows from DAC donors, Austria (current US$)</t>
  </si>
  <si>
    <t>DT.TDS.MLAT.CD</t>
  </si>
  <si>
    <t>Multilateral debt service (TDS, current US$)</t>
  </si>
  <si>
    <t>DT.TDS.MLAT.PG.ZS</t>
  </si>
  <si>
    <t>Multilateral debt service (% of public and publicly guaranteed debt service)</t>
  </si>
  <si>
    <t>DT.DOD.MLAT.ZS</t>
  </si>
  <si>
    <t>Multilateral debt (% of total external debt)</t>
  </si>
  <si>
    <t>NY.GDP.MINR.RT.ZS</t>
  </si>
  <si>
    <t>Mineral rents (% of GDP)</t>
  </si>
  <si>
    <t>IQ.SCI.MTHD</t>
  </si>
  <si>
    <t>Methodology assessment of statistical capacity (scale 0 - 100)</t>
  </si>
  <si>
    <t>TM.VAL.MRCH.HI.ZS</t>
  </si>
  <si>
    <t>Merchandise imports from high-income economies (% of total merchandise imports)</t>
  </si>
  <si>
    <t>TM.VAL.MRCH.RS.ZS</t>
  </si>
  <si>
    <t>Merchandise imports by the reporting economy, residual (% of total merchandise imports)</t>
  </si>
  <si>
    <t>TM.VAL.MRCH.WL.CD</t>
  </si>
  <si>
    <t>Merchandise imports by the reporting economy (current US$)</t>
  </si>
  <si>
    <t>TX.VAL.MRCH.HI.ZS</t>
  </si>
  <si>
    <t>Merchandise exports to high-income economies (% of total merchandise exports)</t>
  </si>
  <si>
    <t>TX.VAL.MRCH.RS.ZS</t>
  </si>
  <si>
    <t>Merchandise exports by the reporting economy, residual (% of total merchandise exports)</t>
  </si>
  <si>
    <t>TX.VAL.MRCH.WL.CD</t>
  </si>
  <si>
    <t>Merchandise exports by the reporting economy (current US$)</t>
  </si>
  <si>
    <t>NV.IND.MANF.CD</t>
  </si>
  <si>
    <t>Manufacturing, value added (current US$)</t>
  </si>
  <si>
    <t>NV.IND.MANF.CN</t>
  </si>
  <si>
    <t>Manufacturing, value added (current LCU)</t>
  </si>
  <si>
    <t>NV.IND.MANF.KN</t>
  </si>
  <si>
    <t>Manufacturing, value added (constant LCU)</t>
  </si>
  <si>
    <t>NV.IND.MANF.KD.ZG</t>
  </si>
  <si>
    <t>Manufacturing, value added (annual % growth)</t>
  </si>
  <si>
    <t>NV.IND.MANF.ZS</t>
  </si>
  <si>
    <t>Manufacturing, value added (% of GDP)</t>
  </si>
  <si>
    <t>IC.FRM.CRIM.ZS</t>
  </si>
  <si>
    <t>Losses due to theft, robbery, vandalism, and arson (% sales)</t>
  </si>
  <si>
    <t>SP.DYN.LE00.IN</t>
  </si>
  <si>
    <t>Life expectancy at birth, total (years)</t>
  </si>
  <si>
    <t>SP.DYN.LE00.MA.IN</t>
  </si>
  <si>
    <t>Life expectancy at birth, male (years)</t>
  </si>
  <si>
    <t>SP.DYN.LE00.FE.IN</t>
  </si>
  <si>
    <t>Life expectancy at birth, female (years)</t>
  </si>
  <si>
    <t>FR.INR.LEND</t>
  </si>
  <si>
    <t>Lending interest rate (%)</t>
  </si>
  <si>
    <t>AG.LND.TOTL.K2</t>
  </si>
  <si>
    <t>Land area (sq. km)</t>
  </si>
  <si>
    <t>IC.TAX.LABR.CP.ZS</t>
  </si>
  <si>
    <t>Labor tax and contributions (% of commercial profits)</t>
  </si>
  <si>
    <t>SL.TLF.TERT.ZS</t>
  </si>
  <si>
    <t>Labor force with tertiary education (% of total)</t>
  </si>
  <si>
    <t>SL.TLF.SECO.ZS</t>
  </si>
  <si>
    <t>Labor force with secondary education (% of total)</t>
  </si>
  <si>
    <t>SL.TLF.PRIM.ZS</t>
  </si>
  <si>
    <t>Labor force with primary education (% of total)</t>
  </si>
  <si>
    <t>SL.TLF.CACT.NE.ZS</t>
  </si>
  <si>
    <t>Labor force participation rate, total (% of total population ages 15+) (national estimate)</t>
  </si>
  <si>
    <t>SL.TLF.CACT.MA.NE.ZS</t>
  </si>
  <si>
    <t>Labor force participation rate, male (% of male population ages 15+) (national estimate)</t>
  </si>
  <si>
    <t>SL.TLF.CACT.FE.NE.ZS</t>
  </si>
  <si>
    <t>Labor force participation rate, female (% of female population ages 15+) (national estimate)</t>
  </si>
  <si>
    <t>SL.TLF.ACTI.1524.NE.ZS</t>
  </si>
  <si>
    <t>Labor force participation rate for ages 15-24, total (%) (national estimate)</t>
  </si>
  <si>
    <t>SL.TLF.ACTI.1524.MA.NE.ZS</t>
  </si>
  <si>
    <t>Labor force participation rate for ages 15-24, male (%) (national estimate)</t>
  </si>
  <si>
    <t>SL.TLF.ACTI.1524.FE.NE.ZS</t>
  </si>
  <si>
    <t>Labor force participation rate for ages 15-24, female (%) (national estimate)</t>
  </si>
  <si>
    <t>IE.PPI.TRAN.CD</t>
  </si>
  <si>
    <t>Investment in transport with private participation (current US$)</t>
  </si>
  <si>
    <t>IE.PPI.TELE.CD</t>
  </si>
  <si>
    <t>Investment in telecoms with private participation (current US$)</t>
  </si>
  <si>
    <t>IE.PPI.ENGY.CD</t>
  </si>
  <si>
    <t>Investment in energy with private participation (current US$)</t>
  </si>
  <si>
    <t>IC.FRM.ISOC.ZS</t>
  </si>
  <si>
    <t>Internationally-recognized quality certification (% of firms)</t>
  </si>
  <si>
    <t>VC.IDP.TOTL.HE</t>
  </si>
  <si>
    <t>Internally displaced persons (number, high estimate)</t>
  </si>
  <si>
    <t>FR.INR.LNDP</t>
  </si>
  <si>
    <t>Interest rate spread (lending rate minus deposit rate, %)</t>
  </si>
  <si>
    <t>DT.INT.DECT.CD</t>
  </si>
  <si>
    <t>Interest payments on external debt, total (INT, current US$)</t>
  </si>
  <si>
    <t>DT.INT.DPPG.CD</t>
  </si>
  <si>
    <t>Interest payments on external debt, public and publicly guaranteed (PPG) (INT, current US$)</t>
  </si>
  <si>
    <t>DT.INT.DPNG.CD</t>
  </si>
  <si>
    <t>Interest payments on external debt, private nonguaranteed (PNG) (INT, current US$)</t>
  </si>
  <si>
    <t>DT.INT.DLXF.CD</t>
  </si>
  <si>
    <t>Interest payments on external debt, long-term (INT, current US$)</t>
  </si>
  <si>
    <t>DT.INT.DECT.GN.ZS</t>
  </si>
  <si>
    <t>Interest payments on external debt (% of GNI)</t>
  </si>
  <si>
    <t>DT.INT.DECT.EX.ZS</t>
  </si>
  <si>
    <t>Interest payments on external debt (% of exports of goods, services and primary income)</t>
  </si>
  <si>
    <t>VC.IHR.PSRC.P5</t>
  </si>
  <si>
    <t>Intentional homicides (per 100,000 people)</t>
  </si>
  <si>
    <t>BM.GSR.INSF.ZS</t>
  </si>
  <si>
    <t>Insurance and financial services (% of service imports, BoP)</t>
  </si>
  <si>
    <t>BX.GSR.INSF.ZS</t>
  </si>
  <si>
    <t>Insurance and financial services (% of service exports, BoP)</t>
  </si>
  <si>
    <t>TM.VAL.INSF.ZS.WT</t>
  </si>
  <si>
    <t>Insurance and financial services (% of commercial service imports)</t>
  </si>
  <si>
    <t>TX.VAL.INSF.ZS.WT</t>
  </si>
  <si>
    <t>Insurance and financial services (% of commercial service exports)</t>
  </si>
  <si>
    <t>IC.FRM.CORR.ZS</t>
  </si>
  <si>
    <t>Informal payments to public officials (% of firms)</t>
  </si>
  <si>
    <t>NY.GDP.DEFL.KD.ZG</t>
  </si>
  <si>
    <t>Inflation, GDP deflator (annual %)</t>
  </si>
  <si>
    <t>FP.CPI.TOTL.ZG</t>
  </si>
  <si>
    <t>Inflation, consumer prices (annual %)</t>
  </si>
  <si>
    <t>NV.IND.TOTL.CD</t>
  </si>
  <si>
    <t>Industry, value added (current US$)</t>
  </si>
  <si>
    <t>NV.IND.TOTL.CN</t>
  </si>
  <si>
    <t>Industry, value added (current LCU)</t>
  </si>
  <si>
    <t>NV.IND.TOTL.KN</t>
  </si>
  <si>
    <t>Industry, value added (constant LCU)</t>
  </si>
  <si>
    <t>NV.IND.TOTL.KD.ZG</t>
  </si>
  <si>
    <t>Industry, value added (annual % growth)</t>
  </si>
  <si>
    <t>NV.IND.TOTL.ZS</t>
  </si>
  <si>
    <t>Industry, value added (% of GDP)</t>
  </si>
  <si>
    <t>SI.DST.03RD.20</t>
  </si>
  <si>
    <t>Income share held by third 20%</t>
  </si>
  <si>
    <t>SI.DST.02ND.20</t>
  </si>
  <si>
    <t>Income share held by second 20%</t>
  </si>
  <si>
    <t>SI.DST.FRST.20</t>
  </si>
  <si>
    <t>Income share held by lowest 20%</t>
  </si>
  <si>
    <t>SI.DST.FRST.10</t>
  </si>
  <si>
    <t>Income share held by lowest 10%</t>
  </si>
  <si>
    <t>SI.DST.05TH.20</t>
  </si>
  <si>
    <t>Income share held by highest 20%</t>
  </si>
  <si>
    <t>SI.DST.10TH.10</t>
  </si>
  <si>
    <t>Income share held by highest 10%</t>
  </si>
  <si>
    <t>SI.DST.04TH.20</t>
  </si>
  <si>
    <t>Income share held by fourth 20%</t>
  </si>
  <si>
    <t>BM.GSR.TOTL.CD</t>
  </si>
  <si>
    <t>Imports of goods, services and primary income (BoP, current US$)</t>
  </si>
  <si>
    <t>NE.IMP.GNFS.CD</t>
  </si>
  <si>
    <t>Imports of goods and services (current US$)</t>
  </si>
  <si>
    <t>NE.IMP.GNFS.CN</t>
  </si>
  <si>
    <t>Imports of goods and services (current LCU)</t>
  </si>
  <si>
    <t>NE.IMP.GNFS.KN</t>
  </si>
  <si>
    <t>Imports of goods and services (constant LCU)</t>
  </si>
  <si>
    <t>BM.GSR.GNFS.CD</t>
  </si>
  <si>
    <t>Imports of goods and services (BoP, current US$)</t>
  </si>
  <si>
    <t>NE.IMP.GNFS.KD.ZG</t>
  </si>
  <si>
    <t>Imports of goods and services (annual % growth)</t>
  </si>
  <si>
    <t>NE.IMP.GNFS.ZS</t>
  </si>
  <si>
    <t>Imports of goods and services (% of GDP)</t>
  </si>
  <si>
    <t>DT.TDS.DIMF.CD</t>
  </si>
  <si>
    <t>IMF repurchases and charges (TDS, current US$)</t>
  </si>
  <si>
    <t>DT.AMT.DIMF.CD</t>
  </si>
  <si>
    <t>IMF repurchases (AMT, current US$)</t>
  </si>
  <si>
    <t>DT.DIS.DIMF.CD</t>
  </si>
  <si>
    <t>IMF purchases (DIS, current US$)</t>
  </si>
  <si>
    <t>DT.INT.DIMF.CD</t>
  </si>
  <si>
    <t>IMF charges (INT, current US$)</t>
  </si>
  <si>
    <t>DT.NFL.NIFC.CD</t>
  </si>
  <si>
    <t>IFC, private nonguaranteed (NFL, current US$)</t>
  </si>
  <si>
    <t>IQ.CPA.IRAI.XQ</t>
  </si>
  <si>
    <t>IDA resource allocation index (1=low to 6=high)</t>
  </si>
  <si>
    <t>DT.DIS.IDAG.CD</t>
  </si>
  <si>
    <t>IDA grants (current US$)</t>
  </si>
  <si>
    <t>BX.GSR.CCIS.CD</t>
  </si>
  <si>
    <t>ICT service exports (BoP, current US$)</t>
  </si>
  <si>
    <t>BX.GSR.CCIS.ZS</t>
  </si>
  <si>
    <t>ICT service exports (% of service exports, BoP)</t>
  </si>
  <si>
    <t>DT.DOD.MWBG.CD</t>
  </si>
  <si>
    <t>IBRD loans and IDA credits (DOD, current US$)</t>
  </si>
  <si>
    <t>NE.CON.PRVT.PP.CD</t>
  </si>
  <si>
    <t>Household final consumption expenditure, PPP (current international $)</t>
  </si>
  <si>
    <t>NE.CON.PRVT.PP.KD</t>
  </si>
  <si>
    <t>Household final consumption expenditure, PPP (constant 2011 international $)</t>
  </si>
  <si>
    <t>NE.CON.PETC.CD</t>
  </si>
  <si>
    <t>Household final consumption expenditure, etc. (current US$)</t>
  </si>
  <si>
    <t>NE.CON.PETC.CN</t>
  </si>
  <si>
    <t>Household final consumption expenditure, etc. (current LCU)</t>
  </si>
  <si>
    <t>NE.CON.PETC.KN</t>
  </si>
  <si>
    <t>Household final consumption expenditure, etc. (constant LCU)</t>
  </si>
  <si>
    <t>NE.CON.PETC.KD.ZG</t>
  </si>
  <si>
    <t>Household final consumption expenditure, etc. (annual % growth)</t>
  </si>
  <si>
    <t>NE.CON.PETC.ZS</t>
  </si>
  <si>
    <t>Household final consumption expenditure, etc. (% of GDP)</t>
  </si>
  <si>
    <t>NE.CON.PRVT.CD</t>
  </si>
  <si>
    <t>Household final consumption expenditure (current US$)</t>
  </si>
  <si>
    <t>NE.CON.PRVT.CN</t>
  </si>
  <si>
    <t>Household final consumption expenditure (current LCU)</t>
  </si>
  <si>
    <t>NE.CON.PRVT.KN</t>
  </si>
  <si>
    <t>Household final consumption expenditure (constant LCU)</t>
  </si>
  <si>
    <t>NE.CON.PRVT.KD.ZG</t>
  </si>
  <si>
    <t>Household final consumption expenditure (annual % growth)</t>
  </si>
  <si>
    <t>NY.GDP.FCST.CD</t>
  </si>
  <si>
    <t>Gross value added at factor cost (current US$)</t>
  </si>
  <si>
    <t>NY.GDP.FCST.CN</t>
  </si>
  <si>
    <t>Gross value added at factor cost (current LCU)</t>
  </si>
  <si>
    <t>NY.GDP.FCST.KN</t>
  </si>
  <si>
    <t>Gross value added at factor cost (constant LCU)</t>
  </si>
  <si>
    <t>NY.GNS.ICTR.CD</t>
  </si>
  <si>
    <t>Gross savings (current US$)</t>
  </si>
  <si>
    <t>NY.GNS.ICTR.CN</t>
  </si>
  <si>
    <t>Gross savings (current LCU)</t>
  </si>
  <si>
    <t>NY.GNS.ICTR.GN.ZS</t>
  </si>
  <si>
    <t>Gross savings (% of GNI)</t>
  </si>
  <si>
    <t>NY.GNS.ICTR.ZS</t>
  </si>
  <si>
    <t>Gross savings (% of GDP)</t>
  </si>
  <si>
    <t>NE.DAB.DEFL.ZS</t>
  </si>
  <si>
    <t>Gross national expenditure deflator (base year varies by country)</t>
  </si>
  <si>
    <t>NE.DAB.TOTL.CD</t>
  </si>
  <si>
    <t>Gross national expenditure (current US$)</t>
  </si>
  <si>
    <t>NE.DAB.TOTL.CN</t>
  </si>
  <si>
    <t>Gross national expenditure (current LCU)</t>
  </si>
  <si>
    <t>NE.DAB.TOTL.KN</t>
  </si>
  <si>
    <t>Gross national expenditure (constant LCU)</t>
  </si>
  <si>
    <t>NE.DAB.TOTL.ZS</t>
  </si>
  <si>
    <t>Gross national expenditure (% of GDP)</t>
  </si>
  <si>
    <t>NE.GDI.FPRV.CN</t>
  </si>
  <si>
    <t>Gross fixed capital formation, private sector (current LCU)</t>
  </si>
  <si>
    <t>NE.GDI.FPRV.ZS</t>
  </si>
  <si>
    <t>Gross fixed capital formation, private sector (% of GDP)</t>
  </si>
  <si>
    <t>NE.GDI.FTOT.CD</t>
  </si>
  <si>
    <t>Gross fixed capital formation (current US$)</t>
  </si>
  <si>
    <t>NE.GDI.FTOT.CN</t>
  </si>
  <si>
    <t>Gross fixed capital formation (current LCU)</t>
  </si>
  <si>
    <t>NE.GDI.FTOT.KN</t>
  </si>
  <si>
    <t>Gross fixed capital formation (constant LCU)</t>
  </si>
  <si>
    <t>NE.GDI.FTOT.KD</t>
  </si>
  <si>
    <t>Gross fixed capital formation (constant 2005 US$)</t>
  </si>
  <si>
    <t>NE.GDI.FTOT.KD.ZG</t>
  </si>
  <si>
    <t>Gross fixed capital formation (annual % growth)</t>
  </si>
  <si>
    <t>NE.GDI.FTOT.ZS</t>
  </si>
  <si>
    <t>Gross fixed capital formation (% of GDP)</t>
  </si>
  <si>
    <t>NY.GDS.TOTL.CD</t>
  </si>
  <si>
    <t>Gross domestic savings (current US$)</t>
  </si>
  <si>
    <t>NY.GDS.TOTL.CN</t>
  </si>
  <si>
    <t>Gross domestic savings (current LCU)</t>
  </si>
  <si>
    <t>NY.GDS.TOTL.ZS</t>
  </si>
  <si>
    <t>Gross domestic savings (% of GDP)</t>
  </si>
  <si>
    <t>NY.GDY.TOTL.KN</t>
  </si>
  <si>
    <t>Gross domestic income (constant LCU)</t>
  </si>
  <si>
    <t>NE.GDI.TOTL.CD</t>
  </si>
  <si>
    <t>Gross capital formation (current US$)</t>
  </si>
  <si>
    <t>NE.GDI.TOTL.CN</t>
  </si>
  <si>
    <t>Gross capital formation (current LCU)</t>
  </si>
  <si>
    <t>NE.GDI.TOTL.KN</t>
  </si>
  <si>
    <t>Gross capital formation (constant LCU)</t>
  </si>
  <si>
    <t>NE.GDI.TOTL.KD</t>
  </si>
  <si>
    <t>Gross capital formation (constant 2005 US$)</t>
  </si>
  <si>
    <t>NE.GDI.TOTL.KD.ZG</t>
  </si>
  <si>
    <t>Gross capital formation (annual % growth)</t>
  </si>
  <si>
    <t>NE.GDI.TOTL.ZS</t>
  </si>
  <si>
    <t>Gross capital formation (% of GDP)</t>
  </si>
  <si>
    <t>BX.GRT.EXTA.CD.WD</t>
  </si>
  <si>
    <t>Grants, excluding technical cooperation (BoP, current US$)</t>
  </si>
  <si>
    <t>BM.GSR.MRCH.CD</t>
  </si>
  <si>
    <t>Goods imports (BoP, current US$)</t>
  </si>
  <si>
    <t>BX.GSR.MRCH.CD</t>
  </si>
  <si>
    <t>Goods exports (BoP, current US$)</t>
  </si>
  <si>
    <t>NY.GNP.MKTP.PP.CD</t>
  </si>
  <si>
    <t>GNI, PPP (current international $)</t>
  </si>
  <si>
    <t>NY.GNP.MKTP.PP.KD</t>
  </si>
  <si>
    <t>GNI, PPP (constant 2011 international $)</t>
  </si>
  <si>
    <t>NY.GNP.ATLS.CD</t>
  </si>
  <si>
    <t>GNI, Atlas method (current US$)</t>
  </si>
  <si>
    <t>NY.GNP.PCAP.PP.CD</t>
  </si>
  <si>
    <t>GNI per capita, PPP (current international $)</t>
  </si>
  <si>
    <t>NY.GNP.PCAP.PP.KD</t>
  </si>
  <si>
    <t>GNI per capita, PPP (constant 2011 international $)</t>
  </si>
  <si>
    <t>NY.GNP.PCAP.CD</t>
  </si>
  <si>
    <t>GNI per capita, Atlas method (current US$)</t>
  </si>
  <si>
    <t>NY.GNP.PCAP.KD.ZG</t>
  </si>
  <si>
    <t>GNI per capita growth (annual %)</t>
  </si>
  <si>
    <t>NY.GNP.PCAP.CN</t>
  </si>
  <si>
    <t>GNI per capita (current LCU)</t>
  </si>
  <si>
    <t>NY.GNP.PCAP.KN</t>
  </si>
  <si>
    <t>GNI per capita (constant LCU)</t>
  </si>
  <si>
    <t>NY.GNP.MKTP.KD.ZG</t>
  </si>
  <si>
    <t>GNI growth (annual %)</t>
  </si>
  <si>
    <t>NY.GNP.MKTP.CD</t>
  </si>
  <si>
    <t>GNI (current US$)</t>
  </si>
  <si>
    <t>NY.GNP.MKTP.CN</t>
  </si>
  <si>
    <t>GNI (current LCU)</t>
  </si>
  <si>
    <t>NY.GNP.MKTP.KN</t>
  </si>
  <si>
    <t>GNI (constant LCU)</t>
  </si>
  <si>
    <t>SI.POV.GINI</t>
  </si>
  <si>
    <t>GINI index (World Bank estimate)</t>
  </si>
  <si>
    <t>NE.CON.GOVT.CD</t>
  </si>
  <si>
    <t>General government final consumption expenditure (current US$)</t>
  </si>
  <si>
    <t>NE.CON.GOVT.CN</t>
  </si>
  <si>
    <t>General government final consumption expenditure (current LCU)</t>
  </si>
  <si>
    <t>NE.CON.GOVT.KN</t>
  </si>
  <si>
    <t>General government final consumption expenditure (constant LCU)</t>
  </si>
  <si>
    <t>NE.CON.GOVT.KD</t>
  </si>
  <si>
    <t>General government final consumption expenditure (constant 2005 US$)</t>
  </si>
  <si>
    <t>NE.CON.GOVT.KD.ZG</t>
  </si>
  <si>
    <t>General government final consumption expenditure (annual % growth)</t>
  </si>
  <si>
    <t>NE.CON.GOVT.ZS</t>
  </si>
  <si>
    <t>General government final consumption expenditure (% of GDP)</t>
  </si>
  <si>
    <t>NY.GDP.MKTP.PP.CD</t>
  </si>
  <si>
    <t>GDP, PPP (current international $)</t>
  </si>
  <si>
    <t>NY.GDP.MKTP.PP.KD</t>
  </si>
  <si>
    <t>GDP, PPP (constant 2011 international $)</t>
  </si>
  <si>
    <t>EG.GDP.PUSE.KO.PP</t>
  </si>
  <si>
    <t>GDP per unit of energy use (PPP $ per kg of oil equivalent)</t>
  </si>
  <si>
    <t>EG.GDP.PUSE.KO.PP.KD</t>
  </si>
  <si>
    <t>GDP per unit of energy use (constant 2011 PPP $ per kg of oil equivalent)</t>
  </si>
  <si>
    <t>NY.GDP.PCAP.PP.CD</t>
  </si>
  <si>
    <t>GDP per capita, PPP (current international $)</t>
  </si>
  <si>
    <t>NY.GDP.PCAP.PP.KD</t>
  </si>
  <si>
    <t>GDP per capita, PPP (constant 2011 international $)</t>
  </si>
  <si>
    <t>NY.GDP.PCAP.KD.ZG</t>
  </si>
  <si>
    <t>GDP per capita growth (annual %)</t>
  </si>
  <si>
    <t>NY.GDP.PCAP.CD</t>
  </si>
  <si>
    <t>GDP per capita (current US$)</t>
  </si>
  <si>
    <t>NY.GDP.PCAP.CN</t>
  </si>
  <si>
    <t>GDP per capita (current LCU)</t>
  </si>
  <si>
    <t>NY.GDP.PCAP.KN</t>
  </si>
  <si>
    <t>GDP per capita (constant LCU)</t>
  </si>
  <si>
    <t>NY.GDP.PCAP.KD</t>
  </si>
  <si>
    <t>GDP per capita (constant 2005 US$)</t>
  </si>
  <si>
    <t>NY.GDP.MKTP.KD.ZG</t>
  </si>
  <si>
    <t>GDP growth (annual %)</t>
  </si>
  <si>
    <t>NY.GDP.DEFL.ZS</t>
  </si>
  <si>
    <t>GDP deflator (base year varies by country)</t>
  </si>
  <si>
    <t>NY.GDP.MKTP.CD</t>
  </si>
  <si>
    <t>GDP at market prices (current US$)</t>
  </si>
  <si>
    <t>NY.GDP.MKTP.KD</t>
  </si>
  <si>
    <t>GDP at market prices (constant 2005 US$)</t>
  </si>
  <si>
    <t>NY.GDP.MKTP.CN</t>
  </si>
  <si>
    <t>GDP (current LCU)</t>
  </si>
  <si>
    <t>NY.GDP.MKTP.KN</t>
  </si>
  <si>
    <t>GDP (constant LCU)</t>
  </si>
  <si>
    <t>EG.USE.COMM.FO.ZS</t>
  </si>
  <si>
    <t>Fossil fuel energy consumption (% of total)</t>
  </si>
  <si>
    <t>BM.KLT.DINV.GD.ZS</t>
  </si>
  <si>
    <t>Foreign direct investment, net outflows (% of GDP)</t>
  </si>
  <si>
    <t>BX.KLT.DINV.CD.WD</t>
  </si>
  <si>
    <t>Foreign direct investment, net inflows (BoP, current US$)</t>
  </si>
  <si>
    <t>BX.KLT.DINV.WD.GD.ZS</t>
  </si>
  <si>
    <t>Foreign direct investment, net inflows (% of GDP)</t>
  </si>
  <si>
    <t>BN.KLT.DINV.CD</t>
  </si>
  <si>
    <t>Foreign direct investment, net (BoP, current US$)</t>
  </si>
  <si>
    <t>IC.FRM.FEMM.ZS</t>
  </si>
  <si>
    <t>Firms with female top manager (% of firms)</t>
  </si>
  <si>
    <t>IC.FRM.FEMO.ZS</t>
  </si>
  <si>
    <t>Firms with female participation in ownership (% of firms)</t>
  </si>
  <si>
    <t>IC.FRM.BKWC.ZS</t>
  </si>
  <si>
    <t>Firms using banks to finance working capital (% of firms)</t>
  </si>
  <si>
    <t>IC.FRM.BNKS.ZS</t>
  </si>
  <si>
    <t>Firms using banks to finance investment (% of firms)</t>
  </si>
  <si>
    <t>IC.FRM.TRNG.ZS</t>
  </si>
  <si>
    <t>Firms offering formal training (% of firms)</t>
  </si>
  <si>
    <t>IC.FRM.FREG.ZS</t>
  </si>
  <si>
    <t>Firms formally registered when operations started (% of firms)</t>
  </si>
  <si>
    <t>IC.TAX.GIFT.ZS</t>
  </si>
  <si>
    <t>Firms expected to give gifts in meetings with tax officials (% of firms)</t>
  </si>
  <si>
    <t>IC.FRM.CMPU.ZS</t>
  </si>
  <si>
    <t>Firms competing against unregistered firms (% of firms)</t>
  </si>
  <si>
    <t>NE.CON.TETC.CD</t>
  </si>
  <si>
    <t>Final consumption expenditure, etc. (current US$)</t>
  </si>
  <si>
    <t>NE.CON.TETC.CN</t>
  </si>
  <si>
    <t>Final consumption expenditure, etc. (current LCU)</t>
  </si>
  <si>
    <t>NE.CON.TETC.KN</t>
  </si>
  <si>
    <t>Final consumption expenditure, etc. (constant LCU)</t>
  </si>
  <si>
    <t>NE.CON.TETC.KD.ZG</t>
  </si>
  <si>
    <t>Final consumption expenditure, etc. (annual % growth)</t>
  </si>
  <si>
    <t>NE.CON.TETC.ZS</t>
  </si>
  <si>
    <t>Final consumption expenditure, etc. (% of GDP)</t>
  </si>
  <si>
    <t>NE.CON.TOTL.CD</t>
  </si>
  <si>
    <t>Final consumption expenditure (current US$)</t>
  </si>
  <si>
    <t>NE.CON.TOTL.CN</t>
  </si>
  <si>
    <t>Final consumption expenditure (current LCU)</t>
  </si>
  <si>
    <t>NE.CON.TOTL.KN</t>
  </si>
  <si>
    <t>Final consumption expenditure (constant LCU)</t>
  </si>
  <si>
    <t>SP.DYN.TFRT.IN</t>
  </si>
  <si>
    <t>Fertility rate, total (births per woman)</t>
  </si>
  <si>
    <t>SG.GEN.LSOM.ZS</t>
  </si>
  <si>
    <t>Female legislators, senior officials and managers (% of total)</t>
  </si>
  <si>
    <t>DT.DOD.VTOT.CD</t>
  </si>
  <si>
    <t>External debt stocks, variable rate (DOD, current US$)</t>
  </si>
  <si>
    <t>DT.DOD.DECT.CD</t>
  </si>
  <si>
    <t>External debt stocks, total (DOD, current US$)</t>
  </si>
  <si>
    <t>DT.DOD.DSTC.CD</t>
  </si>
  <si>
    <t>External debt stocks, short-term (DOD, current US$)</t>
  </si>
  <si>
    <t>DT.DOD.DPPG.CD</t>
  </si>
  <si>
    <t>External debt stocks, public and publicly guaranteed (PPG) (DOD, current US$)</t>
  </si>
  <si>
    <t>DT.DOD.DPNG.CD</t>
  </si>
  <si>
    <t>External debt stocks, private nonguaranteed (PNG) (DOD, current US$)</t>
  </si>
  <si>
    <t>DT.DOD.PUBS.CD</t>
  </si>
  <si>
    <t>External debt stocks, long-term public sector (DOD, current US$)</t>
  </si>
  <si>
    <t>DT.DOD.PRVS.CD</t>
  </si>
  <si>
    <t>External debt stocks, long-term private sector (DOD, current US$)</t>
  </si>
  <si>
    <t>DT.DOD.DLXF.CD</t>
  </si>
  <si>
    <t>External debt stocks, long-term (DOD, current US$)</t>
  </si>
  <si>
    <t>DT.DOD.ALLC.CD</t>
  </si>
  <si>
    <t>External debt stocks, concessional (DOD, current US$)</t>
  </si>
  <si>
    <t>DT.DOD.DECT.GN.ZS</t>
  </si>
  <si>
    <t>External debt stocks (% of GNI)</t>
  </si>
  <si>
    <t>DT.DOD.DECT.EX.ZS</t>
  </si>
  <si>
    <t>External debt stocks (% of exports of goods, services and primary income)</t>
  </si>
  <si>
    <t>NE.RSB.GNFS.CD</t>
  </si>
  <si>
    <t>External balance on goods and services (current US$)</t>
  </si>
  <si>
    <t>NE.RSB.GNFS.CN</t>
  </si>
  <si>
    <t>External balance on goods and services (current LCU)</t>
  </si>
  <si>
    <t>NE.RSB.GNFS.ZS</t>
  </si>
  <si>
    <t>External balance on goods and services (% of GDP)</t>
  </si>
  <si>
    <t>BX.GSR.TOTL.CD</t>
  </si>
  <si>
    <t>Exports of goods, services and primary income (BoP, current US$)</t>
  </si>
  <si>
    <t>NE.EXP.GNFS.CD</t>
  </si>
  <si>
    <t>Exports of goods and services (current US$)</t>
  </si>
  <si>
    <t>NE.EXP.GNFS.CN</t>
  </si>
  <si>
    <t>Exports of goods and services (current LCU)</t>
  </si>
  <si>
    <t>NE.EXP.GNFS.KN</t>
  </si>
  <si>
    <t>Exports of goods and services (constant LCU)</t>
  </si>
  <si>
    <t>BX.GSR.GNFS.CD</t>
  </si>
  <si>
    <t>Exports of goods and services (BoP, current US$)</t>
  </si>
  <si>
    <t>NE.EXP.GNFS.KD.ZG</t>
  </si>
  <si>
    <t>Exports of goods and services (annual % growth)</t>
  </si>
  <si>
    <t>NE.EXP.GNFS.ZS</t>
  </si>
  <si>
    <t>Exports of goods and services (% of GDP)</t>
  </si>
  <si>
    <t>NY.EXP.CAPM.KN</t>
  </si>
  <si>
    <t>Exports as a capacity to import (constant LCU)</t>
  </si>
  <si>
    <t>EG.USE.COMM.GD.PP.KD</t>
  </si>
  <si>
    <t>Energy use (kg of oil equivalent) per $1,000 GDP (constant 2011 PPP)</t>
  </si>
  <si>
    <t>EG.USE.PCAP.KG.OE</t>
  </si>
  <si>
    <t>Energy use (kg of oil equivalent per capita)</t>
  </si>
  <si>
    <t>EG.EGY.PRIM.PP.KD</t>
  </si>
  <si>
    <t>Energy intensity level of primary energy (MJ/$2011 PPP GDP)</t>
  </si>
  <si>
    <t>EG.IMP.CONS.ZS</t>
  </si>
  <si>
    <t>Energy imports, net (% of energy use)</t>
  </si>
  <si>
    <t>SL.EMP.1524.SP.NE.ZS</t>
  </si>
  <si>
    <t>Employment to population ratio, ages 15-24, total (%) (national estimate)</t>
  </si>
  <si>
    <t>SL.EMP.1524.SP.MA.NE.ZS</t>
  </si>
  <si>
    <t>Employment to population ratio, ages 15-24, male (%) (national estimate)</t>
  </si>
  <si>
    <t>SL.EMP.1524.SP.FE.NE.ZS</t>
  </si>
  <si>
    <t>Employment to population ratio, ages 15-24, female (%) (national estimate)</t>
  </si>
  <si>
    <t>SL.EMP.TOTL.SP.NE.ZS</t>
  </si>
  <si>
    <t>Employment to population ratio, 15+, total (%) (national estimate)</t>
  </si>
  <si>
    <t>SL.EMP.TOTL.SP.MA.NE.ZS</t>
  </si>
  <si>
    <t>Employment to population ratio, 15+, male (%) (national estimate)</t>
  </si>
  <si>
    <t>SL.EMP.TOTL.SP.FE.NE.ZS</t>
  </si>
  <si>
    <t>Employment to population ratio, 15+, female (%) (national estimate)</t>
  </si>
  <si>
    <t>SL.SRV.EMPL.MA.ZS</t>
  </si>
  <si>
    <t>Employment in services, male (% of male employment)</t>
  </si>
  <si>
    <t>SL.SRV.EMPL.FE.ZS</t>
  </si>
  <si>
    <t>Employment in services, female (% of female employment)</t>
  </si>
  <si>
    <t>SL.SRV.EMPL.ZS</t>
  </si>
  <si>
    <t>Employment in services (% of total employment)</t>
  </si>
  <si>
    <t>SL.IND.EMPL.MA.ZS</t>
  </si>
  <si>
    <t>Employment in industry, male (% of male employment)</t>
  </si>
  <si>
    <t>SL.IND.EMPL.FE.ZS</t>
  </si>
  <si>
    <t>Employment in industry, female (% of female employment)</t>
  </si>
  <si>
    <t>SL.IND.EMPL.ZS</t>
  </si>
  <si>
    <t>Employment in industry (% of total employment)</t>
  </si>
  <si>
    <t>SL.AGR.EMPL.MA.ZS</t>
  </si>
  <si>
    <t>Employment in agriculture, male (% of male employment)</t>
  </si>
  <si>
    <t>SL.AGR.EMPL.FE.ZS</t>
  </si>
  <si>
    <t>Employment in agriculture, female (% of female employment)</t>
  </si>
  <si>
    <t>SL.AGR.EMPL.ZS</t>
  </si>
  <si>
    <t>Employment in agriculture (% of total employment)</t>
  </si>
  <si>
    <t>SL.EMP.MPYR.ZS</t>
  </si>
  <si>
    <t>Employers, total (% of employment)</t>
  </si>
  <si>
    <t>SL.EMP.MPYR.MA.ZS</t>
  </si>
  <si>
    <t>Employers, male (% of employment)</t>
  </si>
  <si>
    <t>SL.EMP.MPYR.FE.ZS</t>
  </si>
  <si>
    <t>Employers, female (% of employment)</t>
  </si>
  <si>
    <t>EG.ELC.RNWX.KH</t>
  </si>
  <si>
    <t>Electricity production from renewable sources, excluding hydroelectric (kWh)</t>
  </si>
  <si>
    <t>EG.ELC.RNWX.ZS</t>
  </si>
  <si>
    <t>Electricity production from renewable sources, excluding hydroelectric (% of total)</t>
  </si>
  <si>
    <t>EG.ELC.FOSL.ZS</t>
  </si>
  <si>
    <t>Electricity production from oil, gas and coal sources (% of total)</t>
  </si>
  <si>
    <t>EG.ELC.PETR.ZS</t>
  </si>
  <si>
    <t>Electricity production from oil sources (% of total)</t>
  </si>
  <si>
    <t>EG.ELC.HYRO.ZS</t>
  </si>
  <si>
    <t>Electricity production from hydroelectric sources (% of total)</t>
  </si>
  <si>
    <t>EG.ELC.COAL.ZS</t>
  </si>
  <si>
    <t>Electricity production from coal sources (% of total)</t>
  </si>
  <si>
    <t>EG.ELC.LOSS.ZS</t>
  </si>
  <si>
    <t>Electric power transmission and distribution losses (% of output)</t>
  </si>
  <si>
    <t>EG.USE.ELEC.KH.PC</t>
  </si>
  <si>
    <t>Electric power consumption (kWh per capita)</t>
  </si>
  <si>
    <t>IC.BUS.EASE.XQ</t>
  </si>
  <si>
    <t>Ease of doing business index (1=most business-friendly regulations)</t>
  </si>
  <si>
    <t>IC.IMP.DOCS</t>
  </si>
  <si>
    <t>Documents to import (number)</t>
  </si>
  <si>
    <t>IC.EXP.DOCS</t>
  </si>
  <si>
    <t>Documents to export (number)</t>
  </si>
  <si>
    <t>IC.BUS.DFRN.XQ</t>
  </si>
  <si>
    <t>Distance to frontier score (0=lowest performance to 100=frontier)</t>
  </si>
  <si>
    <t>NY.GDP.DISC.CN</t>
  </si>
  <si>
    <t>Discrepancy in expenditure estimate of GDP (current LCU)</t>
  </si>
  <si>
    <t>NY.GDP.DISC.KN</t>
  </si>
  <si>
    <t>Discrepancy in expenditure estimate of GDP (constant LCU)</t>
  </si>
  <si>
    <t>DT.DIS.DPPG.CD</t>
  </si>
  <si>
    <t>Disbursements on external debt, public and publicly guaranteed (PPG) (DIS, current US$)</t>
  </si>
  <si>
    <t>DT.DIS.DPNG.CD</t>
  </si>
  <si>
    <t>Disbursements on external debt, private nonguaranteed (PNG) (DIS, current US$)</t>
  </si>
  <si>
    <t>DT.DIS.DLTF.CD</t>
  </si>
  <si>
    <t>Disbursements on external debt, long-term + IMF (DIS, current US$)</t>
  </si>
  <si>
    <t>DT.DIS.DLXF.CD</t>
  </si>
  <si>
    <t>Disbursements on external debt, long-term (DIS, current US$)</t>
  </si>
  <si>
    <t>IC.CRD.INFO.XQ</t>
  </si>
  <si>
    <t>Depth of credit information index (0=low to 8=high)</t>
  </si>
  <si>
    <t>FR.INR.DPST</t>
  </si>
  <si>
    <t>Deposit interest rate (%)</t>
  </si>
  <si>
    <t>IC.ELC.DURS</t>
  </si>
  <si>
    <t>Delay in obtaining an electrical connection (days)</t>
  </si>
  <si>
    <t>PA.NUS.ATLS</t>
  </si>
  <si>
    <t>DEC alternative conversion factor (LCU per US$)</t>
  </si>
  <si>
    <t>DT.TDS.DECT.CD</t>
  </si>
  <si>
    <t>Debt service on external debt, total (TDS, current US$)</t>
  </si>
  <si>
    <t>DT.TDS.DPPG.CD</t>
  </si>
  <si>
    <t>Debt service on external debt, public and publicly guaranteed (PPG) (TDS, current US$)</t>
  </si>
  <si>
    <t>DT.TDS.DPNG.CD</t>
  </si>
  <si>
    <t>Debt service on external debt, private nonguaranteed (PNG) (TDS, current US$)</t>
  </si>
  <si>
    <t>DT.TDS.DLXF.CD</t>
  </si>
  <si>
    <t>Debt service on external debt, long-term (TDS, current US$)</t>
  </si>
  <si>
    <t>DT.TDS.DPPF.XP.ZS</t>
  </si>
  <si>
    <t>Debt service (PPG and IMF only, % of exports of goods, services and primary income)</t>
  </si>
  <si>
    <t>SP.DYN.CDRT.IN</t>
  </si>
  <si>
    <t>Death rate, crude (per 1,000 people)</t>
  </si>
  <si>
    <t>BN.CAB.XOKA.CD</t>
  </si>
  <si>
    <t>Current account balance (BoP, current US$)</t>
  </si>
  <si>
    <t>BN.CAB.XOKA.GD.ZS</t>
  </si>
  <si>
    <t>Current account balance (% of GDP)</t>
  </si>
  <si>
    <t>DT.CUR.USDL.ZS</t>
  </si>
  <si>
    <t>Currency composition of PPG debt, U.S. dollars (%)</t>
  </si>
  <si>
    <t>DT.CUR.EURO.ZS</t>
  </si>
  <si>
    <t>Currency composition of PPG debt, Euro (%)</t>
  </si>
  <si>
    <t>DT.CUR.OTHC.ZS</t>
  </si>
  <si>
    <t>Currency composition of PPG debt, all other currencies (%)</t>
  </si>
  <si>
    <t>IQ.CPA.TRAN.XQ</t>
  </si>
  <si>
    <t>CPIA transparency, accountability, and corruption in the public sector rating (1=low to 6=high)</t>
  </si>
  <si>
    <t>IQ.CPA.TRAD.XQ</t>
  </si>
  <si>
    <t>CPIA trade rating (1=low to 6=high)</t>
  </si>
  <si>
    <t>IQ.CPA.STRC.XQ</t>
  </si>
  <si>
    <t>CPIA structural policies cluster average (1=low to 6=high)</t>
  </si>
  <si>
    <t>IQ.CPA.PROT.XQ</t>
  </si>
  <si>
    <t>CPIA social protection rating (1=low to 6=high)</t>
  </si>
  <si>
    <t>IQ.CPA.PADM.XQ</t>
  </si>
  <si>
    <t>CPIA quality of public administration rating (1=low to 6=high)</t>
  </si>
  <si>
    <t>IQ.CPA.FINQ.XQ</t>
  </si>
  <si>
    <t>CPIA quality of budgetary and financial management rating (1=low to 6=high)</t>
  </si>
  <si>
    <t>IQ.CPA.PUBS.XQ</t>
  </si>
  <si>
    <t>CPIA public sector management and institutions cluster average (1=low to 6=high)</t>
  </si>
  <si>
    <t>IQ.CPA.PROP.XQ</t>
  </si>
  <si>
    <t>CPIA property rights and rule-based governance rating (1=low to 6=high)</t>
  </si>
  <si>
    <t>IQ.CPA.ENVR.XQ</t>
  </si>
  <si>
    <t>CPIA policy and institutions for environmental sustainability rating (1=low to 6=high)</t>
  </si>
  <si>
    <t>IQ.CPA.SOCI.XQ</t>
  </si>
  <si>
    <t>CPIA policies for social inclusion/equity cluster average (1=low to 6=high)</t>
  </si>
  <si>
    <t>IQ.CPA.MACR.XQ</t>
  </si>
  <si>
    <t>CPIA macroeconomic management rating (1=low to 6=high)</t>
  </si>
  <si>
    <t>IQ.CPA.GNDR.XQ</t>
  </si>
  <si>
    <t>CPIA gender equality rating (1=low to 6=high)</t>
  </si>
  <si>
    <t>IQ.CPA.FISP.XQ</t>
  </si>
  <si>
    <t>CPIA fiscal policy rating (1=low to 6=high)</t>
  </si>
  <si>
    <t>IQ.CPA.FINS.XQ</t>
  </si>
  <si>
    <t>CPIA financial sector rating (1=low to 6=high)</t>
  </si>
  <si>
    <t>IQ.CPA.PRES.XQ</t>
  </si>
  <si>
    <t>CPIA equity of public resource use rating (1=low to 6=high)</t>
  </si>
  <si>
    <t>IQ.CPA.REVN.XQ</t>
  </si>
  <si>
    <t>CPIA efficiency of revenue mobilization rating (1=low to 6=high)</t>
  </si>
  <si>
    <t>IQ.CPA.ECON.XQ</t>
  </si>
  <si>
    <t>CPIA economic management cluster average (1=low to 6=high)</t>
  </si>
  <si>
    <t>IQ.CPA.DEBT.XQ</t>
  </si>
  <si>
    <t>CPIA debt policy rating (1=low to 6=high)</t>
  </si>
  <si>
    <t>IQ.CPA.BREG.XQ</t>
  </si>
  <si>
    <t>CPIA business regulatory environment rating (1=low to 6=high)</t>
  </si>
  <si>
    <t>IQ.CPA.HRES.XQ</t>
  </si>
  <si>
    <t>CPIA building human resources rating (1=low to 6=high)</t>
  </si>
  <si>
    <t>per_allsp.cov_pop_tot</t>
  </si>
  <si>
    <t>Coverage (%) -All Social Protection and Labor</t>
  </si>
  <si>
    <t>per_si_allsi.cov_pop_tot</t>
  </si>
  <si>
    <t>Coverage (%) - All Social Insurance</t>
  </si>
  <si>
    <t>per_sa_allsa.cov_pop_tot</t>
  </si>
  <si>
    <t>Coverage (%) - All Social Assistance</t>
  </si>
  <si>
    <t>IC.IMP.COST.CD</t>
  </si>
  <si>
    <t>Cost to import (US$ per container)</t>
  </si>
  <si>
    <t>IC.EXP.COST.CD</t>
  </si>
  <si>
    <t>Cost to export (US$ per container)</t>
  </si>
  <si>
    <t>IC.REG.COST.PC.ZS</t>
  </si>
  <si>
    <t>Cost of business start-up procedures (% of GNI per capita)</t>
  </si>
  <si>
    <t>SL.FAM.WORK.ZS</t>
  </si>
  <si>
    <t>Contributing family workers, total (% of total employed)</t>
  </si>
  <si>
    <t>SL.FAM.WORK.MA.ZS</t>
  </si>
  <si>
    <t>Contributing family workers, male (% of males employed)</t>
  </si>
  <si>
    <t>SL.FAM.WORK.FE.ZS</t>
  </si>
  <si>
    <t>Contributing family workers, female (% of females employed)</t>
  </si>
  <si>
    <t>FP.CPI.TOTL</t>
  </si>
  <si>
    <t>Consumer price index (2010 = 100)</t>
  </si>
  <si>
    <t>DT.DOD.ALLC.ZS</t>
  </si>
  <si>
    <t>Concessional debt (% of total external debt)</t>
  </si>
  <si>
    <t>TM.VAL.OTHR.ZS.WT</t>
  </si>
  <si>
    <t>Computer, communications and other services (% of commercial service imports)</t>
  </si>
  <si>
    <t>TX.VAL.OTHR.ZS.WT</t>
  </si>
  <si>
    <t>Computer, communications and other services (% of commercial service exports)</t>
  </si>
  <si>
    <t>BM.GSR.CMCP.ZS</t>
  </si>
  <si>
    <t>Communications, computer, etc. (% of service imports, BoP)</t>
  </si>
  <si>
    <t>BX.GSR.CMCP.ZS</t>
  </si>
  <si>
    <t>Communications, computer, etc. (% of service exports, BoP)</t>
  </si>
  <si>
    <t>DT.COM.DPPG.CD</t>
  </si>
  <si>
    <t>Commitments, public and publicly guaranteed (COM, current US$)</t>
  </si>
  <si>
    <t>DT.COM.PRVT.CD</t>
  </si>
  <si>
    <t>Commitments, private creditors (COM, current US$)</t>
  </si>
  <si>
    <t>DT.COM.OFFT.CD</t>
  </si>
  <si>
    <t>Commitments, official creditors (COM, current US$)</t>
  </si>
  <si>
    <t>DT.COM.MIDA.CD</t>
  </si>
  <si>
    <t>Commitments, IDA (COM, current US$)</t>
  </si>
  <si>
    <t>TM.VAL.SERV.CD.WT</t>
  </si>
  <si>
    <t>Commercial service imports (current US$)</t>
  </si>
  <si>
    <t>TX.VAL.SERV.CD.WT</t>
  </si>
  <si>
    <t>Commercial service exports (current US$)</t>
  </si>
  <si>
    <t>DT.NFL.PCBO.CD</t>
  </si>
  <si>
    <t>Commercial banks and other lending (PPG + PNG) (NFL, current US$)</t>
  </si>
  <si>
    <t>FB.CBK.BRCH.P5</t>
  </si>
  <si>
    <t>Commercial bank branches (per 100,000 adults)</t>
  </si>
  <si>
    <t>EG.USE.CRNW.ZS</t>
  </si>
  <si>
    <t>Combustible renewables and waste (% of total energy)</t>
  </si>
  <si>
    <t>NY.GDP.COAL.RT.ZS</t>
  </si>
  <si>
    <t>Coal rents (% of GDP)</t>
  </si>
  <si>
    <t>EN.CO2.TRAN.ZS</t>
  </si>
  <si>
    <t>CO2 emissions from transport (% of total fuel combustion)</t>
  </si>
  <si>
    <t>EN.CO2.BLDG.ZS</t>
  </si>
  <si>
    <t>CO2 emissions from residential buildings and commercial and public services (% of total fuel combustion)</t>
  </si>
  <si>
    <t>EN.CO2.OTHX.ZS</t>
  </si>
  <si>
    <t>CO2 emissions from other sectors, excluding residential buildings and commercial and public services (% of total fuel combustion)</t>
  </si>
  <si>
    <t>EN.CO2.MANF.ZS</t>
  </si>
  <si>
    <t>CO2 emissions from manufacturing industries and construction (% of total fuel combustion)</t>
  </si>
  <si>
    <t>EN.CO2.ETOT.ZS</t>
  </si>
  <si>
    <t>CO2 emissions from electricity and heat production, total (% of total fuel combustion)</t>
  </si>
  <si>
    <t>BX.GSR.ROYL.CD</t>
  </si>
  <si>
    <t>Charges for the use of intellectual property, receipts (BoP, current US$)</t>
  </si>
  <si>
    <t>BM.GSR.ROYL.CD</t>
  </si>
  <si>
    <t>Charges for the use of intellectual property, payments (BoP, current US$)</t>
  </si>
  <si>
    <t>NE.GDI.STKB.CD</t>
  </si>
  <si>
    <t>Changes in inventories (current US$)</t>
  </si>
  <si>
    <t>NE.GDI.STKB.CN</t>
  </si>
  <si>
    <t>Changes in inventories (current LCU)</t>
  </si>
  <si>
    <t>NE.GDI.STKB.KN</t>
  </si>
  <si>
    <t>Changes in inventories (constant LCU)</t>
  </si>
  <si>
    <t>IC.BUS.DISC.XQ</t>
  </si>
  <si>
    <t>Business extent of disclosure index (0=less disclosure to 10=more disclosure)</t>
  </si>
  <si>
    <t>IC.FRM.BRIB.ZS</t>
  </si>
  <si>
    <t>Bribery incidence (% of firms experiencing at least one bribe payment request)</t>
  </si>
  <si>
    <t>FB.CBK.BRWR.P3</t>
  </si>
  <si>
    <t>Borrowers from commercial banks (per 1,000 adults)</t>
  </si>
  <si>
    <t>SP.DYN.CBRT.IN</t>
  </si>
  <si>
    <t>Birth rate, crude (per 1,000 people)</t>
  </si>
  <si>
    <t>per_allsp.ben_q1_tot</t>
  </si>
  <si>
    <t>Benefits incidence in poorest quintile (%) -All Social Protection and Labor</t>
  </si>
  <si>
    <t>per_si_allsi.ben_q1_tot</t>
  </si>
  <si>
    <t>Benefits incidence in poorest quintile (%) - All Social Insurance</t>
  </si>
  <si>
    <t>per_sa_allsa.ben_q1_tot</t>
  </si>
  <si>
    <t>Benefits incidence in poorest quintile (%) - All Social Assistance</t>
  </si>
  <si>
    <t>FB.AST.NPER.ZS</t>
  </si>
  <si>
    <t>Bank nonperforming loans to total gross loans (%)</t>
  </si>
  <si>
    <t>FB.BNK.CAPA.ZS</t>
  </si>
  <si>
    <t>Bank capital to assets ratio (%)</t>
  </si>
  <si>
    <t>IC.CUS.DURS.EX</t>
  </si>
  <si>
    <t>Average time to clear exports through customs (days)</t>
  </si>
  <si>
    <t>DT.MAT.PRVT</t>
  </si>
  <si>
    <t>Average maturity on new external debt commitments, private (years)</t>
  </si>
  <si>
    <t>DT.MAT.OFFT</t>
  </si>
  <si>
    <t>Average maturity on new external debt commitments, official (years)</t>
  </si>
  <si>
    <t>DT.MAT.DPPG</t>
  </si>
  <si>
    <t>Average maturity on new external debt commitments (years)</t>
  </si>
  <si>
    <t>DT.INR.PRVT</t>
  </si>
  <si>
    <t>Average interest on new external debt commitments, private (%)</t>
  </si>
  <si>
    <t>DT.INR.OFFT</t>
  </si>
  <si>
    <t>Average interest on new external debt commitments, official (%)</t>
  </si>
  <si>
    <t>DT.INR.DPPG</t>
  </si>
  <si>
    <t>Average interest on new external debt commitments (%)</t>
  </si>
  <si>
    <t>DT.GRE.PRVT</t>
  </si>
  <si>
    <t>Average grant element on new external debt commitments, private (%)</t>
  </si>
  <si>
    <t>DT.GRE.OFFT</t>
  </si>
  <si>
    <t>Average grant element on new external debt commitments, official (%)</t>
  </si>
  <si>
    <t>DT.GRE.DPPG</t>
  </si>
  <si>
    <t>Average grant element on new external debt commitments (%)</t>
  </si>
  <si>
    <t>DT.GPA.PRVT</t>
  </si>
  <si>
    <t>Average grace period on new external debt commitments, private (years)</t>
  </si>
  <si>
    <t>DT.GPA.OFFT</t>
  </si>
  <si>
    <t>Average grace period on new external debt commitments, official (years)</t>
  </si>
  <si>
    <t>DT.GPA.DPPG</t>
  </si>
  <si>
    <t>Average grace period on new external debt commitments (years)</t>
  </si>
  <si>
    <t>FB.ATM.TOTL.P5</t>
  </si>
  <si>
    <t>Automated teller machines (ATMs) (per 100,000 adults)</t>
  </si>
  <si>
    <t>MS.MIL.MPRT.KD</t>
  </si>
  <si>
    <t>Arms imports (SIPRI trend indicator values)</t>
  </si>
  <si>
    <t>AG.LND.ARBL.HA</t>
  </si>
  <si>
    <t>Arable land (hectares)</t>
  </si>
  <si>
    <t>AG.LND.ARBL.HA.PC</t>
  </si>
  <si>
    <t>Arable land (hectares per person)</t>
  </si>
  <si>
    <t>AG.LND.ARBL.ZS</t>
  </si>
  <si>
    <t>Arable land (% of land area)</t>
  </si>
  <si>
    <t>EG.USE.COMM.CL.ZS</t>
  </si>
  <si>
    <t>Alternative and nuclear energy (% of total energy use)</t>
  </si>
  <si>
    <t>NV.AGR.TOTL.CD</t>
  </si>
  <si>
    <t>Agriculture, value added (current US$)</t>
  </si>
  <si>
    <t>NV.AGR.TOTL.CN</t>
  </si>
  <si>
    <t>Agriculture, value added (current LCU)</t>
  </si>
  <si>
    <t>NV.AGR.TOTL.KN</t>
  </si>
  <si>
    <t>Agriculture, value added (constant LCU)</t>
  </si>
  <si>
    <t>NV.AGR.TOTL.KD.ZG</t>
  </si>
  <si>
    <t>Agriculture, value added (annual % growth)</t>
  </si>
  <si>
    <t>NV.AGR.TOTL.ZS</t>
  </si>
  <si>
    <t>Agriculture, value added (% of GDP)</t>
  </si>
  <si>
    <t>AG.LND.AGRI.K2</t>
  </si>
  <si>
    <t>Agricultural land (sq. km)</t>
  </si>
  <si>
    <t>AG.LND.AGRI.ZS</t>
  </si>
  <si>
    <t>Agricultural land (% of land area)</t>
  </si>
  <si>
    <t>SP.POP.DPND.YG</t>
  </si>
  <si>
    <t>Age dependency ratio, young (% of working-age population)</t>
  </si>
  <si>
    <t>SP.POP.DPND.OL</t>
  </si>
  <si>
    <t>Age dependency ratio, old (% of working-age population)</t>
  </si>
  <si>
    <t>SP.POP.DPND</t>
  </si>
  <si>
    <t>Age dependency ratio (% of working-age population)</t>
  </si>
  <si>
    <t>NY.ADJ.NNAT.CD</t>
  </si>
  <si>
    <t>Adjusted savings: net national savings (current US$)</t>
  </si>
  <si>
    <t>NY.ADJ.NNAT.GN.ZS</t>
  </si>
  <si>
    <t>Adjusted savings: net national savings (% of GNI)</t>
  </si>
  <si>
    <t>NY.ADJ.DMIN.CD</t>
  </si>
  <si>
    <t>Adjusted savings: mineral depletion (current US$)</t>
  </si>
  <si>
    <t>NY.ADJ.DMIN.GN.ZS</t>
  </si>
  <si>
    <t>Adjusted savings: mineral depletion (% of GNI)</t>
  </si>
  <si>
    <t>NY.ADJ.ICTR.GN.ZS</t>
  </si>
  <si>
    <t>Adjusted savings: gross savings (% of GNI)</t>
  </si>
  <si>
    <t>NY.ADJ.DNGY.CD</t>
  </si>
  <si>
    <t>Adjusted savings: energy depletion (current US$)</t>
  </si>
  <si>
    <t>NY.ADJ.DNGY.GN.ZS</t>
  </si>
  <si>
    <t>Adjusted savings: energy depletion (% of GNI)</t>
  </si>
  <si>
    <t>NY.ADJ.DKAP.CD</t>
  </si>
  <si>
    <t>Adjusted savings: consumption of fixed capital (current US$)</t>
  </si>
  <si>
    <t>NY.ADJ.DKAP.GN.ZS</t>
  </si>
  <si>
    <t>Adjusted savings: consumption of fixed capital (% of GNI)</t>
  </si>
  <si>
    <t>per_sa_allsa.adq_pop_tot</t>
  </si>
  <si>
    <t>Adequacy of social safety net programs (% of total welfare of beneficiary households)</t>
  </si>
  <si>
    <t>per_allsp.adq_pop_tot</t>
  </si>
  <si>
    <t>Adequacy of social protection and labor programs (% of total welfare of beneficiary households)</t>
  </si>
  <si>
    <t>per_si_allsi.adq_pop_tot</t>
  </si>
  <si>
    <t>Adequacy of social insurance programs (% of total welfare of beneficiary households)</t>
  </si>
  <si>
    <t>EG.ELC.ACCS.UR.ZS</t>
  </si>
  <si>
    <t>Access to electricity, urban (% of urban population)</t>
  </si>
  <si>
    <t>EG.ELC.ACCS.RU.ZS</t>
  </si>
  <si>
    <t>Access to electricity, rural (% of rural population)</t>
  </si>
  <si>
    <t>EG.ELC.ACCS.ZS</t>
  </si>
  <si>
    <t>Access to electricity (% of population)</t>
  </si>
  <si>
    <t>Series Code</t>
  </si>
  <si>
    <t>Series Name</t>
  </si>
  <si>
    <t>Country Code</t>
  </si>
  <si>
    <t>Country Name</t>
  </si>
  <si>
    <t>Employment Rates for Males and Females</t>
  </si>
  <si>
    <t>GDP per Capital (% change)</t>
  </si>
  <si>
    <t>Useful?</t>
  </si>
  <si>
    <t>1B</t>
  </si>
  <si>
    <t>Income Share of poorest 10/20%</t>
  </si>
  <si>
    <t>1A</t>
  </si>
  <si>
    <t>Poverty Headcount at $1.90 per day</t>
  </si>
  <si>
    <t>Last Updated: 01/19/2016</t>
  </si>
  <si>
    <t>Data from database: Gender Statistics</t>
  </si>
  <si>
    <t>WP14910.2</t>
  </si>
  <si>
    <t>Used the Internet to pay bills or buy things, male (% age 15+) [w2]</t>
  </si>
  <si>
    <t>WP14910.3</t>
  </si>
  <si>
    <t>Used the Internet to pay bills or buy things, female (% age 15+) [w2]</t>
  </si>
  <si>
    <t>WP11633.2</t>
  </si>
  <si>
    <t>Used electronic payments to make payments, male (% age 15+) [w1]</t>
  </si>
  <si>
    <t>WP11633.3</t>
  </si>
  <si>
    <t>Used electronic payments to make payments, female (% age 15+) [w1]</t>
  </si>
  <si>
    <t>WP11632.2</t>
  </si>
  <si>
    <t>Used checks to make payments, male (% age 15+) [w1]</t>
  </si>
  <si>
    <t>WP11632.3</t>
  </si>
  <si>
    <t>Used checks to make payments, female (% age 15+) [w1]</t>
  </si>
  <si>
    <t>WP14944_3.2</t>
  </si>
  <si>
    <t>Used an account to receive wages, male (% age 15+) [w2]</t>
  </si>
  <si>
    <t>WP14944_3.3</t>
  </si>
  <si>
    <t>Used an account to receive wages, female (% age 15+) [w2]</t>
  </si>
  <si>
    <t>WP15177_3.2</t>
  </si>
  <si>
    <t>Used an account to receive government transfers, male (% age 15+) [w2]</t>
  </si>
  <si>
    <t>WP15177_3.3</t>
  </si>
  <si>
    <t>Used an account to receive government transfers, female (% age 15+) [w2]</t>
  </si>
  <si>
    <t>WP15161_1.2</t>
  </si>
  <si>
    <t>Used an account to make a transaction through a mobile phone, male (% age 15+) [w2]</t>
  </si>
  <si>
    <t>WP15161_1.3</t>
  </si>
  <si>
    <t>Used an account to make a transaction through a mobile phone, female (% age 15+) [w2]</t>
  </si>
  <si>
    <t>WP11637.2</t>
  </si>
  <si>
    <t>Used an account at a financial institution to send remittances, male (% age 15+) [w1]</t>
  </si>
  <si>
    <t>WP11637.3</t>
  </si>
  <si>
    <t>Used an account at a financial institution to send remittances, female (% age 15+) [w1]</t>
  </si>
  <si>
    <t>WP11634.2</t>
  </si>
  <si>
    <t>Used an account at a financial institution to receive wages, male (% age 15+) [w1]</t>
  </si>
  <si>
    <t>WP11634.3</t>
  </si>
  <si>
    <t>Used an account at a financial institution to receive wages, female (% age 15+) [w1]</t>
  </si>
  <si>
    <t>WP11636.2</t>
  </si>
  <si>
    <t>Used an account at a financial institution to receive remittances, male (% age 15+) [w1]</t>
  </si>
  <si>
    <t>WP11636.3</t>
  </si>
  <si>
    <t>Used an account at a financial institution to receive remittances, female (% age 15+) [w1]</t>
  </si>
  <si>
    <t>WP11635.2</t>
  </si>
  <si>
    <t>Used an account at a financial institution to receive government transfers, male (% age 15+) [w1]</t>
  </si>
  <si>
    <t>WP11635.3</t>
  </si>
  <si>
    <t>Used an account at a financial institution to receive government transfers, female (% age 15+) [w1]</t>
  </si>
  <si>
    <t>WP14940_3.2</t>
  </si>
  <si>
    <t>Used an account at a financial institution to pay utility bills, male (% age 15+) [w2]</t>
  </si>
  <si>
    <t>WP14940_3.3</t>
  </si>
  <si>
    <t>Used an account at a financial institution to pay utility bills, female (% age 15+) [w2]</t>
  </si>
  <si>
    <t>WP15172_3.2</t>
  </si>
  <si>
    <t>Used an account at a financial institution to pay for school fees, male (% age 15+) [w2]</t>
  </si>
  <si>
    <t>WP15172_3.3</t>
  </si>
  <si>
    <t>Used an account at a financial institution to pay for school fees, female (% age 15+) [w2]</t>
  </si>
  <si>
    <t>WP11625.2</t>
  </si>
  <si>
    <t>Used an account at a financial institution for business purposes, male (% age 15+) [w1]</t>
  </si>
  <si>
    <t>WP11625.3</t>
  </si>
  <si>
    <t>Used an account at a financial institution for business purposes, female (% age 15+) [w1]</t>
  </si>
  <si>
    <t>WP14928.2</t>
  </si>
  <si>
    <t>Sent domestic remittances in the past year, male (% age 15+) [w2]</t>
  </si>
  <si>
    <t>WP14928.3</t>
  </si>
  <si>
    <t>Sent domestic remittances in the past year, female (% age 15+) [w2]</t>
  </si>
  <si>
    <t>WP_time_05.2</t>
  </si>
  <si>
    <t>Saved using a savings club or a person outside the family, male (% age 15+) [ts]</t>
  </si>
  <si>
    <t>WP_time_05.3</t>
  </si>
  <si>
    <t>Saved using a savings club or a person outside the family, female (% age 15+) [ts]</t>
  </si>
  <si>
    <t>WP14911.2</t>
  </si>
  <si>
    <t>Saved to start, operate, or expand a farm or business, male (% age 15+) [w2]</t>
  </si>
  <si>
    <t>WP14911.3</t>
  </si>
  <si>
    <t>Saved to start, operate, or expand a farm or business, female (% age 15+) [w2]</t>
  </si>
  <si>
    <t>WP14912.2</t>
  </si>
  <si>
    <t>Saved for old age, male (% age 15+) [w2]</t>
  </si>
  <si>
    <t>WP14912.3</t>
  </si>
  <si>
    <t>Saved for old age, female (% age 15+) [w2]</t>
  </si>
  <si>
    <t>WP11646.2</t>
  </si>
  <si>
    <t>Saved for future expenses, male (% age 15+) [w1]</t>
  </si>
  <si>
    <t>WP11646.3</t>
  </si>
  <si>
    <t>Saved for future expenses, female (% age 15+) [w1]</t>
  </si>
  <si>
    <t>WP11647.2</t>
  </si>
  <si>
    <t>Saved for emergencies, male (% age 15+) [w1]</t>
  </si>
  <si>
    <t>WP11647.3</t>
  </si>
  <si>
    <t>Saved for emergencies, female (% age 15+) [w1]</t>
  </si>
  <si>
    <t>WP15164.2</t>
  </si>
  <si>
    <t>Saved for education or school fees, male (% age 15+) [w2]</t>
  </si>
  <si>
    <t>WP15164.3</t>
  </si>
  <si>
    <t>Saved for education or school fees, female (% age 15+) [w2]</t>
  </si>
  <si>
    <t>WP_time_04.2</t>
  </si>
  <si>
    <t>Saved at a financial institution, male (% age 15+) [ts]</t>
  </si>
  <si>
    <t>WP_time_04.3</t>
  </si>
  <si>
    <t>Saved at a financial institution, female (% age 15+) [ts]</t>
  </si>
  <si>
    <t>WP14914_6.2</t>
  </si>
  <si>
    <t>Saved any money in the past year, male (% age 15+) [w2]</t>
  </si>
  <si>
    <t>WP11645.2</t>
  </si>
  <si>
    <t>Saved any money in the past year, male (% age 15+)</t>
  </si>
  <si>
    <t>WP14914_6.3</t>
  </si>
  <si>
    <t>Saved any money in the past year, female (% age 15+) [w2]</t>
  </si>
  <si>
    <t>WP11645.3</t>
  </si>
  <si>
    <t>Saved any money in the past year, female (% age 15+)</t>
  </si>
  <si>
    <t>WP14944.2</t>
  </si>
  <si>
    <t>Received wages in the past year, male (% age 15+) [w2]</t>
  </si>
  <si>
    <t>WP14944.3</t>
  </si>
  <si>
    <t>Received wages in the past year, female (% age 15+) [w2]</t>
  </si>
  <si>
    <t>WP15184.2</t>
  </si>
  <si>
    <t>Received payments for agricultural products in the past year, male (% age 15+) [w2]</t>
  </si>
  <si>
    <t>WP15184.3</t>
  </si>
  <si>
    <t>Received payments for agricultural products in the past year, female (% age 15+) [w2]</t>
  </si>
  <si>
    <t>WP15177.2</t>
  </si>
  <si>
    <t>Received government transfers in the past year, male (% age 15+) [w2]</t>
  </si>
  <si>
    <t>WP15177.3</t>
  </si>
  <si>
    <t>Received government transfers in the past year, female (% age 15+) [w2]</t>
  </si>
  <si>
    <t>WP14934.2</t>
  </si>
  <si>
    <t>Received domestic remittances in the past year, male (% age 15+) [w2]</t>
  </si>
  <si>
    <t>WP14934.3</t>
  </si>
  <si>
    <t>Received domestic remittances in the past year, female (% age 15+) [w2]</t>
  </si>
  <si>
    <t>SL.UEM.1524.FM.NE.ZS</t>
  </si>
  <si>
    <t>Ratio of female to male youth unemployment rate (%) (national estimate)</t>
  </si>
  <si>
    <t>Poverty headcount ratio of $1.90 a day (2011PPP) % of populatioin</t>
  </si>
  <si>
    <t>Poverty headcount ratio at national poverty line (% of population)</t>
  </si>
  <si>
    <t>SP.POP.TOTL.FE.IN</t>
  </si>
  <si>
    <t>Population, female</t>
  </si>
  <si>
    <t>SP.POP.65UP.FE.IN</t>
  </si>
  <si>
    <t>Population ages 65 and above, female</t>
  </si>
  <si>
    <t>SP.POP.1564.TO</t>
  </si>
  <si>
    <t>Population ages 15-64, total</t>
  </si>
  <si>
    <t>SP.POP.1564.MA.IN</t>
  </si>
  <si>
    <t>Population ages 15-64, male</t>
  </si>
  <si>
    <t>SP.POP.1564.FE.IN</t>
  </si>
  <si>
    <t>Population ages 15-64, female</t>
  </si>
  <si>
    <t>Population ages 15-64 (% of total)</t>
  </si>
  <si>
    <t>SP.POP.0014.FE.IN</t>
  </si>
  <si>
    <t>Population ages 0-14, female</t>
  </si>
  <si>
    <t>Population ages 0-14 (% of total)</t>
  </si>
  <si>
    <t>WP11658.2</t>
  </si>
  <si>
    <t>Personally paid for health insurance, male (% age 15+)</t>
  </si>
  <si>
    <t>WP11658.3</t>
  </si>
  <si>
    <t>Personally paid for health insurance, female (% age 15+)</t>
  </si>
  <si>
    <t>Percentage of firms with female participation in ownership (average reported by firms)</t>
  </si>
  <si>
    <t>WP14940.2</t>
  </si>
  <si>
    <t>Paid utility bills in the past year, male (% age 15+) [w2]</t>
  </si>
  <si>
    <t>WP14940.3</t>
  </si>
  <si>
    <t>Paid utility bills in the past year, female (% age 15+) [w2]</t>
  </si>
  <si>
    <t>WP15172.2</t>
  </si>
  <si>
    <t>Paid school fees in the past year, male (% age 15+) [w2]</t>
  </si>
  <si>
    <t>WP15172.3</t>
  </si>
  <si>
    <t>Paid school fees in the past year, female (% age 15+) [w2]</t>
  </si>
  <si>
    <t>SL.EMP.OWAC.MA.ZS</t>
  </si>
  <si>
    <t>Own-account workers, male (% of males employed)</t>
  </si>
  <si>
    <t>SL.EMP.OWAC.FE.ZS</t>
  </si>
  <si>
    <t>Own-account workers, female (% of females employed)</t>
  </si>
  <si>
    <t>WP15167.2</t>
  </si>
  <si>
    <t>Outstanding mortgage, male (% age 15+) [w2]</t>
  </si>
  <si>
    <t>WP15167.3</t>
  </si>
  <si>
    <t>Outstanding mortgage, female (% age 15+) [w2]</t>
  </si>
  <si>
    <t>WP11656.2</t>
  </si>
  <si>
    <t>Outstanding loan to purchase a home, male (% age 15+)</t>
  </si>
  <si>
    <t>WP11656.3</t>
  </si>
  <si>
    <t>Outstanding loan to purchase a home, female (% age 15+)</t>
  </si>
  <si>
    <t>WP11669.2</t>
  </si>
  <si>
    <t>Outstanding loan to pay school fees, male (% age 15+)</t>
  </si>
  <si>
    <t>WP11669.3</t>
  </si>
  <si>
    <t>Outstanding loan to pay school fees, female (% age 15+)</t>
  </si>
  <si>
    <t>WP11668.2</t>
  </si>
  <si>
    <t>Outstanding loan for home construction, male (% age 15+)</t>
  </si>
  <si>
    <t>WP11668.3</t>
  </si>
  <si>
    <t>Outstanding loan for home construction, female (% age 15+)</t>
  </si>
  <si>
    <t>WP11670.2</t>
  </si>
  <si>
    <t>Outstanding loan for health or emergencies, male (% age 15+)</t>
  </si>
  <si>
    <t>WP11670.3</t>
  </si>
  <si>
    <t>Outstanding loan for health or emergencies, female (% age 15+)</t>
  </si>
  <si>
    <t>WP11671.2</t>
  </si>
  <si>
    <t>Outstanding loan for funerals or weddings, male (% age 15+)</t>
  </si>
  <si>
    <t>WP11671.3</t>
  </si>
  <si>
    <t>Outstanding loan for funerals or weddings, female (% age 15+)</t>
  </si>
  <si>
    <t>SG.JOB.NOPN.EQ</t>
  </si>
  <si>
    <t>Nonpregnant and nonnursing women can do the same jobs as men (1=yes; 0=no)</t>
  </si>
  <si>
    <t>SG.NOD.CONS</t>
  </si>
  <si>
    <t>Nondiscrimination clause mentions gender in the constitution (1=yes; 0=no)</t>
  </si>
  <si>
    <t>SG.MMR.LEVE.EP</t>
  </si>
  <si>
    <t>Mothers are guaranteed an equivalent position after maternity leave (1=yes; 0=no)</t>
  </si>
  <si>
    <t>WP11673.2</t>
  </si>
  <si>
    <t>Mobile phone used to send money, male (% age 15+)</t>
  </si>
  <si>
    <t>WP11673.3</t>
  </si>
  <si>
    <t>Mobile phone used to send money, female (% age 15+)</t>
  </si>
  <si>
    <t>WP11674.2</t>
  </si>
  <si>
    <t>Mobile phone used to receive money, male (% age 15+)</t>
  </si>
  <si>
    <t>WP11674.3</t>
  </si>
  <si>
    <t>Mobile phone used to receive money, female (% age 15+)</t>
  </si>
  <si>
    <t>WP11672.2</t>
  </si>
  <si>
    <t>Mobile phone used to pay bills, male (% age 15+)</t>
  </si>
  <si>
    <t>WP11672.3</t>
  </si>
  <si>
    <t>Mobile phone used to pay bills, female (% age 15+)</t>
  </si>
  <si>
    <t>SH.MMR.WAGE.ZS</t>
  </si>
  <si>
    <t>Maternity leave benefits (% of wages paid)</t>
  </si>
  <si>
    <t>SH.MMR.LEVE</t>
  </si>
  <si>
    <t>Maternity leave (days paid)</t>
  </si>
  <si>
    <t>SG.OBT.IDCD.MR</t>
  </si>
  <si>
    <t>Married women can obtain a national ID card in the same way as married men (1=yes; 0=no)</t>
  </si>
  <si>
    <t>SG.OWN.PRRT.MR</t>
  </si>
  <si>
    <t>Married men and married women have equal ownership rights to property (1=yes; 0=no)</t>
  </si>
  <si>
    <t>WP11651_5.2</t>
  </si>
  <si>
    <t>Loan in the past year, male (% age 15+)</t>
  </si>
  <si>
    <t>WP11651_5.3</t>
  </si>
  <si>
    <t>Loan in the past year, female (% age 15+)</t>
  </si>
  <si>
    <t>SG.LEG.SXHR</t>
  </si>
  <si>
    <t>Legislation specifically addresses sexual harassment (1=yes; 0=no)</t>
  </si>
  <si>
    <t>SG.LEG.DVAW</t>
  </si>
  <si>
    <t>Legislation exists on domestic violence (1=yes; 0=no)</t>
  </si>
  <si>
    <t>SG.LAW.CHMR</t>
  </si>
  <si>
    <t>Law prohibits or invalidates child or early marriage (1=yes; 0=no)</t>
  </si>
  <si>
    <t>SG.LAW.LEVE.PU</t>
  </si>
  <si>
    <t>Law mandates paid or unpaid maternity leave (1=yes; 0=no)</t>
  </si>
  <si>
    <t>SG.LAW.NODC.HR</t>
  </si>
  <si>
    <t>Law mandates nondiscrimination based on gender in hiring (1=yes; 0=no)</t>
  </si>
  <si>
    <t>SG.LAW.EQRM.WK</t>
  </si>
  <si>
    <t>Law mandates equal remuneration for females and males for work of equal value (1=yes; 0=no)</t>
  </si>
  <si>
    <t>Labour force participation rates for 15-24, total (% of ages 15-24) (national estimate)</t>
  </si>
  <si>
    <t>Labour force participation rates for 15-24, male (% ages 15-24) (national estimate)</t>
  </si>
  <si>
    <t>Labour force participation rates for 15-24, female (% ages 15-24) (national estimate)</t>
  </si>
  <si>
    <t>Labor participation rate, total (% of total population ages 15+) (national estimate)</t>
  </si>
  <si>
    <t>Labor participation rate, male (% of male population ges 15+) (national estimate)</t>
  </si>
  <si>
    <t>Labor participation rate, female (% of female population ages 15+) (national estimate)</t>
  </si>
  <si>
    <t>Labor force with tertiary education, total (% of total labor force)</t>
  </si>
  <si>
    <t>Labor force with secondary education (% of total labor force)</t>
  </si>
  <si>
    <t>Labor force with primary education, total (% of total labor force)</t>
  </si>
  <si>
    <t>GDP per capita (Current US$)</t>
  </si>
  <si>
    <t>GDP growth (annual%)</t>
  </si>
  <si>
    <t>GDP (current US$)</t>
  </si>
  <si>
    <t>Firms with female top manager (%)</t>
  </si>
  <si>
    <t>WP_time_02.2</t>
  </si>
  <si>
    <t>Debit card, male (% age 15+) [ts]</t>
  </si>
  <si>
    <t>WP_time_02.3</t>
  </si>
  <si>
    <t>Debit card, female (% age 15+) [ts]</t>
  </si>
  <si>
    <t>WP14890.2</t>
  </si>
  <si>
    <t>Debit card used in the past year, male (% age 15+) [w2]</t>
  </si>
  <si>
    <t>WP14890.3</t>
  </si>
  <si>
    <t>Debit card used in the past year, female (% age 15+) [w2]</t>
  </si>
  <si>
    <t>WP14889.2</t>
  </si>
  <si>
    <t>Debit card in own name, male (% age 15+) [w2]</t>
  </si>
  <si>
    <t>WP14889.3</t>
  </si>
  <si>
    <t>Debit card in own name, female (% age 15+) [w2]</t>
  </si>
  <si>
    <t>WP_time_03.2</t>
  </si>
  <si>
    <t>Credit card, male (% age 15+) [ts]</t>
  </si>
  <si>
    <t>WP_time_03.3</t>
  </si>
  <si>
    <t>Credit card, female (% age 15+) [ts]</t>
  </si>
  <si>
    <t>WP14892.2</t>
  </si>
  <si>
    <t>Credit card used in the past year, male (% age 15+) [w2]</t>
  </si>
  <si>
    <t>WP14892.3</t>
  </si>
  <si>
    <t>Credit card used in the past year, female (% age 15+) [w2]</t>
  </si>
  <si>
    <t>WP14926.1.2</t>
  </si>
  <si>
    <t>Coming up with emergency funds: very possible, male (% age 15+) [w2]</t>
  </si>
  <si>
    <t>WP14926.1.3</t>
  </si>
  <si>
    <t>Coming up with emergency funds: very possible, female (% age 15+) [w2]</t>
  </si>
  <si>
    <t>WP14926.2.2</t>
  </si>
  <si>
    <t>Coming up with emergency funds: somewhat possible, male (% age 15+) [w2]</t>
  </si>
  <si>
    <t>WP14926.2.3</t>
  </si>
  <si>
    <t>Coming up with emergency funds: somewhat possible, female (% age 15+) [w2]</t>
  </si>
  <si>
    <t>WP14926.3.2</t>
  </si>
  <si>
    <t>Coming up with emergency funds: not very possible, male (% age 15+) [w2]</t>
  </si>
  <si>
    <t>WP14926.3.3</t>
  </si>
  <si>
    <t>Coming up with emergency funds: not very possible, female (% age 15+) [w2]</t>
  </si>
  <si>
    <t>WP14926.4.2</t>
  </si>
  <si>
    <t>Coming up with emergency funds: not at all possible, male (% age 15+) [w2]</t>
  </si>
  <si>
    <t>WP14926.4.3</t>
  </si>
  <si>
    <t>Coming up with emergency funds: not at all possible, female (% age 15+) [w2]</t>
  </si>
  <si>
    <t>WP14923.2</t>
  </si>
  <si>
    <t>Borrowed to start, operate, or expand a farm or business, male (% age 15+) [w2]</t>
  </si>
  <si>
    <t>WP14923.3</t>
  </si>
  <si>
    <t>Borrowed to start, operate, or expand a farm or business, female (% age 15+) [w2]</t>
  </si>
  <si>
    <t>WP_time_08.2</t>
  </si>
  <si>
    <t>Borrowed from family or friends, male (% age 15+) [ts]</t>
  </si>
  <si>
    <t>WP_time_08.3</t>
  </si>
  <si>
    <t>Borrowed from family or friends, female (% age 15+) [ts]</t>
  </si>
  <si>
    <t>WP11654.2</t>
  </si>
  <si>
    <t>Borrowed from an employer, male (% age 15+) [w1]</t>
  </si>
  <si>
    <t>WP11654.3</t>
  </si>
  <si>
    <t>Borrowed from an employer, female (% age 15+) [w1]</t>
  </si>
  <si>
    <t>WP14918.2</t>
  </si>
  <si>
    <t>Borrowed from a store by buying on credit, male (% age 15+) [w2]</t>
  </si>
  <si>
    <t>WP11652.2</t>
  </si>
  <si>
    <t>Borrowed from a store by buying on credit, male (% age 15+) [w1]</t>
  </si>
  <si>
    <t>WP14918.3</t>
  </si>
  <si>
    <t>Borrowed from a store by buying on credit, female (% age 15+) [w2]</t>
  </si>
  <si>
    <t>WP11652.3</t>
  </si>
  <si>
    <t>Borrowed from a store by buying on credit, female (% age 15+) [w1]</t>
  </si>
  <si>
    <t>WP_time_09.2</t>
  </si>
  <si>
    <t>Borrowed from a private informal lender, male (% age 15+) [ts]</t>
  </si>
  <si>
    <t>WP_time_09.3</t>
  </si>
  <si>
    <t>Borrowed from a private informal lender, female (% age 15+) [ts]</t>
  </si>
  <si>
    <t>WP_time_06.2</t>
  </si>
  <si>
    <t>Borrowed from a financial institution, male (% age 15+) [ts]</t>
  </si>
  <si>
    <t>WP_time_06.3</t>
  </si>
  <si>
    <t>Borrowed from a financial institution, female (% age 15+) [ts]</t>
  </si>
  <si>
    <t>WP14922.2</t>
  </si>
  <si>
    <t>Borrowed for health or medical purposes, male (% age 15+) [w2]</t>
  </si>
  <si>
    <t>WP14922.3</t>
  </si>
  <si>
    <t>Borrowed for health or medical purposes, female (% age 15+) [w2]</t>
  </si>
  <si>
    <t>WP14921.2</t>
  </si>
  <si>
    <t>Borrowed for education or school fees, male (% age 15+) [w2]</t>
  </si>
  <si>
    <t>WP14921.3</t>
  </si>
  <si>
    <t>Borrowed for education or school fees, female (% age 15+) [w2]</t>
  </si>
  <si>
    <t>WP14924_8.2</t>
  </si>
  <si>
    <t>Borrowed any money in the past year, male (% age 15+) [w2]</t>
  </si>
  <si>
    <t>WP14924_8.3</t>
  </si>
  <si>
    <t>Borrowed any money in the past year, female (% age 15+) [w2]</t>
  </si>
  <si>
    <t>SP.POP.AG05.MA.IN</t>
  </si>
  <si>
    <t>Age population, age 05, male, interpolated</t>
  </si>
  <si>
    <t>SP.POP.AG05.FE.IN</t>
  </si>
  <si>
    <t>Age population, age 05, female, interpolated</t>
  </si>
  <si>
    <t>SP.POP.AG04.MA.IN</t>
  </si>
  <si>
    <t>Age population, age 04, male, interpolated</t>
  </si>
  <si>
    <t>SP.POP.AG04.FE.IN</t>
  </si>
  <si>
    <t>Age population, age 04, female, interpolated</t>
  </si>
  <si>
    <t>SP.POP.AG03.MA.IN</t>
  </si>
  <si>
    <t>Age population, age 03, male, interpolated</t>
  </si>
  <si>
    <t>SP.POP.AG03.FE.IN</t>
  </si>
  <si>
    <t>Age population, age 03, female, interpolated</t>
  </si>
  <si>
    <t>SP.POP.AG02.MA.IN</t>
  </si>
  <si>
    <t>Age population, age 02, male, interpolated</t>
  </si>
  <si>
    <t>SP.POP.AG02.FE.IN</t>
  </si>
  <si>
    <t>Age population, age 02, female, interpolated</t>
  </si>
  <si>
    <t>SP.POP.AG01.MA.IN</t>
  </si>
  <si>
    <t>Age population, age 01, male, interpolated</t>
  </si>
  <si>
    <t>SP.POP.AG01.FE.IN</t>
  </si>
  <si>
    <t>Age population, age 01, female, interpolated</t>
  </si>
  <si>
    <t>SP.POP.AG00.MA.IN</t>
  </si>
  <si>
    <t>Age population, age 0, male, interpolated</t>
  </si>
  <si>
    <t>SP.POP.AG00.FE.IN</t>
  </si>
  <si>
    <t>Age population, age 0, female, interpolated</t>
  </si>
  <si>
    <t>WP_time_01.2</t>
  </si>
  <si>
    <t>Account at a financial institution, male (% age 15+) [ts]</t>
  </si>
  <si>
    <t>WP_time_01.3</t>
  </si>
  <si>
    <t>Account at a financial institution, female (% age 15+) [ts]</t>
  </si>
  <si>
    <t>Check</t>
  </si>
  <si>
    <t>2015 [YR2015]</t>
  </si>
  <si>
    <t>2014 [YR2014]</t>
  </si>
  <si>
    <t>2013 [YR2013]</t>
  </si>
  <si>
    <t>2012 [YR2012]</t>
  </si>
  <si>
    <t>2011 [YR2011]</t>
  </si>
  <si>
    <t>2010 [YR2010]</t>
  </si>
  <si>
    <t>2009 [YR2009]</t>
  </si>
  <si>
    <t>2008 [YR2008]</t>
  </si>
  <si>
    <t>2007 [YR2007]</t>
  </si>
  <si>
    <t>2006 [YR2006]</t>
  </si>
  <si>
    <t>2005 [YR2005]</t>
  </si>
  <si>
    <t>2004 [YR2004]</t>
  </si>
  <si>
    <t>2003 [YR2003]</t>
  </si>
  <si>
    <t>2002 [YR2002]</t>
  </si>
  <si>
    <t>2001 [YR2001]</t>
  </si>
  <si>
    <t>Last Updated: 11/15/2015</t>
  </si>
  <si>
    <t>Data from database: Millennium Development Goals</t>
  </si>
  <si>
    <t>SH.MLR.NETS.ZS</t>
  </si>
  <si>
    <t>Use of insecticide-treated bed nets (% of under-5 population)</t>
  </si>
  <si>
    <t>SP.UWT.TFRT</t>
  </si>
  <si>
    <t>Unmet need for contraception (% of married women ages 15-49)</t>
  </si>
  <si>
    <t>SH.TBS.CURE.ZS</t>
  </si>
  <si>
    <t>Tuberculosis treatment success rate (% of new cases)</t>
  </si>
  <si>
    <t>SH.TBS.MORT</t>
  </si>
  <si>
    <t>Tuberculosis death rate (per 100,000 people)</t>
  </si>
  <si>
    <t>SH.TBS.DTEC.ZS</t>
  </si>
  <si>
    <t>Tuberculosis case detection rate (%, all forms)</t>
  </si>
  <si>
    <t>DC.ODA.COMM.SA.CD</t>
  </si>
  <si>
    <t>Total bilateral sector allocable ODA commitments (current US$)</t>
  </si>
  <si>
    <t>DC.ODA.COMM.CD</t>
  </si>
  <si>
    <t>Total bilateral ODA commitments (current US$)</t>
  </si>
  <si>
    <t>ER.LND.PTLD.ZS</t>
  </si>
  <si>
    <t>Terrestrial protected areas (% of total land area)</t>
  </si>
  <si>
    <t>DT.HPC.STTS</t>
  </si>
  <si>
    <t>Status under enhanced HIPC initiative</t>
  </si>
  <si>
    <t>SL.EMP.INSV.FE.ZS</t>
  </si>
  <si>
    <t>Share of women in wage employment in the nonagricultural sector (% of total nonagricultural employment)</t>
  </si>
  <si>
    <t>SE.ENR.TERT.FM.ZS</t>
  </si>
  <si>
    <t>School enrollment, tertiary (gross), gender parity index (GPI)</t>
  </si>
  <si>
    <t>SE.ENR.SECO.FM.ZS</t>
  </si>
  <si>
    <t>School enrollment, secondary (gross), gender parity index (GPI)</t>
  </si>
  <si>
    <t>SE.ENR.PRSC.FM.ZS</t>
  </si>
  <si>
    <t>School enrollment, primary and secondary (gross), gender parity index (GPI)</t>
  </si>
  <si>
    <t>SE.ENR.PRIM.FM.ZS</t>
  </si>
  <si>
    <t>School enrollment, primary (gross), gender parity index (GPI)</t>
  </si>
  <si>
    <t>SE.PRM.NENR</t>
  </si>
  <si>
    <t>School enrollment, primary (% net)</t>
  </si>
  <si>
    <t>ER.H2O.INTR.PC</t>
  </si>
  <si>
    <t>Renewable internal freshwater resources per capita (cubic meters)</t>
  </si>
  <si>
    <t>SE.ENR.ORPH</t>
  </si>
  <si>
    <t>Ratio of school attendance of orphans to school attendance of non-orphans ages 10-14</t>
  </si>
  <si>
    <t>SG.GEN.PARL.ZS</t>
  </si>
  <si>
    <t>Proportion of seats held by women in national parliaments (%)</t>
  </si>
  <si>
    <t>SE.PRM.CMPT.ZS</t>
  </si>
  <si>
    <t>Primary completion rate, total (% of relevant age group)</t>
  </si>
  <si>
    <t>SH.STA.MALN.ZS</t>
  </si>
  <si>
    <t>Prevalence of underweight, weight for age (% of children under 5)</t>
  </si>
  <si>
    <t>SN.ITK.DEFC.ZS</t>
  </si>
  <si>
    <t>Prevalence of undernourishment (% of population)</t>
  </si>
  <si>
    <t>SH.DYN.AIDS.ZS</t>
  </si>
  <si>
    <t>Prevalence of HIV, total (% of population ages 15-49)</t>
  </si>
  <si>
    <t>SH.HIV.1524.MA.ZS</t>
  </si>
  <si>
    <t>Prevalence of HIV, male (% ages 15-24)</t>
  </si>
  <si>
    <t>SH.HIV.1524.FE.ZS</t>
  </si>
  <si>
    <t>Prevalence of HIV, female (% ages 15-24)</t>
  </si>
  <si>
    <t>SH.STA.ANV4.ZS</t>
  </si>
  <si>
    <t>Pregnant women receiving prenatal care of at least four visits (% of pregnant women)</t>
  </si>
  <si>
    <t>SH.STA.ANVC.ZS</t>
  </si>
  <si>
    <t>Pregnant women receiving prenatal care (%)</t>
  </si>
  <si>
    <t>EN.POP.SLUM.UR.ZS</t>
  </si>
  <si>
    <t>Population living in slums (% of urban population)</t>
  </si>
  <si>
    <t>SE.PRM.PRSL.ZS</t>
  </si>
  <si>
    <t>Persistence to last grade of primary, total (% of cohort)</t>
  </si>
  <si>
    <t>SE.PRM.PRSL.MA.ZS</t>
  </si>
  <si>
    <t>Persistence to last grade of primary, male (% of cohort)</t>
  </si>
  <si>
    <t>SE.PRM.PRSL.FE.ZS</t>
  </si>
  <si>
    <t>Persistence to last grade of primary, female (% of cohort)</t>
  </si>
  <si>
    <t>SH.HIV.KNOW.MA.ZS</t>
  </si>
  <si>
    <t>Percentage of males ages 15-49 having comprehensive correct knowledge about HIV (2 prevent ways and reject 3 misconceptions) (%)</t>
  </si>
  <si>
    <t>SH.HIV.KNOW.FE.ZS</t>
  </si>
  <si>
    <t>Percentage of females ages 15-49 having comprehensive correct knowledge about HIV (2 prevent ways and reject 3 misconceptions) (%)</t>
  </si>
  <si>
    <t>DC.ODA.TOTL.CD</t>
  </si>
  <si>
    <t>Net ODA provided, total (current US$)</t>
  </si>
  <si>
    <t>DC.ODA.TOTL.KD</t>
  </si>
  <si>
    <t>Net ODA provided, total (constant 2012 US$)</t>
  </si>
  <si>
    <t>DC.ODA.TOTL.GN.ZS</t>
  </si>
  <si>
    <t>Net ODA provided, total (% of GNI)</t>
  </si>
  <si>
    <t>DC.ODA.TLDC.CD</t>
  </si>
  <si>
    <t>Net ODA provided, to the least developed countries (current US$)</t>
  </si>
  <si>
    <t>DC.ODA.TLDC.GN.ZS</t>
  </si>
  <si>
    <t>Net ODA provided to the least developed countries (% of GNI)</t>
  </si>
  <si>
    <t>SH.DYN.MORT</t>
  </si>
  <si>
    <t>Mortality rate, under-5 (per 1,000 live births)</t>
  </si>
  <si>
    <t>SP.DYN.IMRT.IN</t>
  </si>
  <si>
    <t>Mortality rate, infant (per 1,000 live births)</t>
  </si>
  <si>
    <t>IT.CEL.SETS.P2</t>
  </si>
  <si>
    <t>Mobile cellular subscriptions (per 100 people)</t>
  </si>
  <si>
    <t>SH.STA.MMRT</t>
  </si>
  <si>
    <t>Maternal mortality ratio (modeled estimate, per 100,000 live births)</t>
  </si>
  <si>
    <t>ER.MRN.PTMR.ZS</t>
  </si>
  <si>
    <t>Marine protected areas (% of territorial waters)</t>
  </si>
  <si>
    <t>SH.STA.MALR</t>
  </si>
  <si>
    <t>Malaria cases reported</t>
  </si>
  <si>
    <t>SE.ADT.1524.LT.ZS</t>
  </si>
  <si>
    <t>Literacy rate, youth total (% of people ages 15-24)</t>
  </si>
  <si>
    <t>SE.ADT.1524.LT.MA.ZS</t>
  </si>
  <si>
    <t>Literacy rate, youth male (% of males ages 15-24)</t>
  </si>
  <si>
    <t>SE.ADT.1524.LT.FE.ZS</t>
  </si>
  <si>
    <t>Literacy rate, youth female (% of females ages 15-24)</t>
  </si>
  <si>
    <t>SE.ADT.LITR.ZS</t>
  </si>
  <si>
    <t>Literacy rate, adult total (% of people ages 15 and above)</t>
  </si>
  <si>
    <t>IT.NET.USER.P2</t>
  </si>
  <si>
    <t>Internet users (per 100 people)</t>
  </si>
  <si>
    <t>SH.TBS.INCD</t>
  </si>
  <si>
    <t>Incidence of tuberculosis (per 100,000 people)</t>
  </si>
  <si>
    <t>SH.H2O.SAFE.ZS</t>
  </si>
  <si>
    <t>Improved water source (% of population with access)</t>
  </si>
  <si>
    <t>SH.STA.ACSN</t>
  </si>
  <si>
    <t>Improved sanitation facilities (% of population with access)</t>
  </si>
  <si>
    <t>SH.IMM.MEAS</t>
  </si>
  <si>
    <t>Immunization, measles (% of children ages 12-23 months)</t>
  </si>
  <si>
    <t>TM.MRC.NOTX.LD.ZS</t>
  </si>
  <si>
    <t>Goods (excluding arms) admitted free of tariffs from least developed countries (% total merchandise imports excluding arms)</t>
  </si>
  <si>
    <t>TM.MRC.NOTX.DV.ZS</t>
  </si>
  <si>
    <t>Goods (excluding arms) admitted free of tariffs from developing countries (% total merchandise imports excluding arms)</t>
  </si>
  <si>
    <t>SL.GDP.PCAP.EM.KD</t>
  </si>
  <si>
    <t>GDP per person employed (constant 1990 PPP $)</t>
  </si>
  <si>
    <t>AG.LND.FRST.K2</t>
  </si>
  <si>
    <t>Forest area (sq. km)</t>
  </si>
  <si>
    <t>AG.LND.FRST.ZS</t>
  </si>
  <si>
    <t>Forest area (% of land area)</t>
  </si>
  <si>
    <t>IT.MLT.MAIN.P2</t>
  </si>
  <si>
    <t>Fixed telephone subscriptions (per 100 people)</t>
  </si>
  <si>
    <t>SL.EMP.1524.SP.ZS</t>
  </si>
  <si>
    <t>Employment to population ratio, ages 15-24, total (%) (modeled ILO estimate)</t>
  </si>
  <si>
    <t>SL.EMP.1524.SP.MA.ZS</t>
  </si>
  <si>
    <t>Employment to population ratio, ages 15-24, male (%) (modeled ILO estimate)</t>
  </si>
  <si>
    <t>SL.EMP.1524.SP.FE.ZS</t>
  </si>
  <si>
    <t>Employment to population ratio, ages 15-24, female (%) (modeled ILO estimate)</t>
  </si>
  <si>
    <t>SL.EMP.TOTL.SP.ZS</t>
  </si>
  <si>
    <t>Employment to population ratio, 15+, total (%) (modeled ILO estimate)</t>
  </si>
  <si>
    <t>SL.EMP.TOTL.SP.MA.ZS</t>
  </si>
  <si>
    <t>Employment to population ratio, 15+, male (%) (modeled ILO estimate)</t>
  </si>
  <si>
    <t>SL.EMP.TOTL.SP.FE.ZS</t>
  </si>
  <si>
    <t>Employment to population ratio, 15+, female (%) (modeled ILO estimate)</t>
  </si>
  <si>
    <t>DT.HPC.MDRI.PV</t>
  </si>
  <si>
    <t>Debt relief delivered in full under MDRI initiative, cumulative US$ in end-2009 NPV terms</t>
  </si>
  <si>
    <t>DT.HPC.COMR.PV</t>
  </si>
  <si>
    <t>Debt relief committed under HIPC initiative, cumulative US$ in end-2009 NPV terms</t>
  </si>
  <si>
    <t>DT.HPC.TOTL.PV</t>
  </si>
  <si>
    <t>Debt relief committed under HIPC and MDRI initiatives, cumulative US$ in end-2009 NPV terms</t>
  </si>
  <si>
    <t>SP.DYN.CONU.ZS</t>
  </si>
  <si>
    <t>Contraceptive prevalence (% of women ages 15-49)</t>
  </si>
  <si>
    <t>SH.CON.1524.MA.ZS</t>
  </si>
  <si>
    <t>Condom use, population ages 15-24, male (% of males ages 15-24)</t>
  </si>
  <si>
    <t>SH.CON.1524.FE.ZS</t>
  </si>
  <si>
    <t>Condom use, population ages 15-24, female (% of females ages 15-24)</t>
  </si>
  <si>
    <t>SH.CON.AIDS.MA.ZS</t>
  </si>
  <si>
    <t>Condom use at last high-risk sex, adult male (% ages 15-49)</t>
  </si>
  <si>
    <t>SH.CON.AIDS.FE.ZS</t>
  </si>
  <si>
    <t>Condom use at last high-risk sex, adult female (% ages 15-49)</t>
  </si>
  <si>
    <t>SH.HIV.1524.KW.MA.ZS</t>
  </si>
  <si>
    <t>Comprehensive correct knowledge of HIV/AIDS, ages 15-24, male (2 prevent ways and reject 3 misconceptions)</t>
  </si>
  <si>
    <t>SH.HIV.1524.KW.FE.ZS</t>
  </si>
  <si>
    <t>Comprehensive correct knowledge of HIV/AIDS, ages 15-24, female (2 prevent ways and reject 3 misconceptions)</t>
  </si>
  <si>
    <t>EN.ATM.CO2E.PC</t>
  </si>
  <si>
    <t>CO2 emissions (metric tons per capita)</t>
  </si>
  <si>
    <t>EN.ATM.CO2E.KT</t>
  </si>
  <si>
    <t>CO2 emissions (kt)</t>
  </si>
  <si>
    <t>EN.ATM.CO2E.PP.GD</t>
  </si>
  <si>
    <t>CO2 emissions (kg per PPP $ of GDP)</t>
  </si>
  <si>
    <t>SH.MLR.TRET.ZS</t>
  </si>
  <si>
    <t>Children with fever receiving antimalarial drugs (% of children under age 5 with fever)</t>
  </si>
  <si>
    <t>SH.HIV.ORPH</t>
  </si>
  <si>
    <t>Children orphaned by HIV/AIDS</t>
  </si>
  <si>
    <t>SH.STA.BRTC.ZS</t>
  </si>
  <si>
    <t>Births attended by skilled health staff (% of total)</t>
  </si>
  <si>
    <t>DC.ODA.SOCL.CD</t>
  </si>
  <si>
    <t>Bilateral, sector-allocable ODA to basic social services (current US$)</t>
  </si>
  <si>
    <t>DC.ODA.SOCL.ZS</t>
  </si>
  <si>
    <t>Bilateral, sector-allocable ODA to basic social services (% of bilateral ODA commitments)</t>
  </si>
  <si>
    <t>DC.ODA.UNTD.CD</t>
  </si>
  <si>
    <t>Bilateral ODA commitments that is untied (current US$)</t>
  </si>
  <si>
    <t>DC.ODA.UNTD.ZS</t>
  </si>
  <si>
    <t>Bilateral ODA commitments that is untied (% of bilateral ODA commitments)</t>
  </si>
  <si>
    <t>TM.TAX.TXTL.CD.LD</t>
  </si>
  <si>
    <t>Average tariffs imposed by developed countries on textile products from least developed countries (%)</t>
  </si>
  <si>
    <t>TM.TAX.TXTL.CD.DV</t>
  </si>
  <si>
    <t>Average tariffs imposed by developed countries on textile products from developing countries (%)</t>
  </si>
  <si>
    <t>TM.TAX.CLTH.CD.LD</t>
  </si>
  <si>
    <t>Average tariffs imposed by developed countries on clothing products from least developed countries (%)</t>
  </si>
  <si>
    <t>TM.TAX.CLTH.CD.DV</t>
  </si>
  <si>
    <t>Average tariffs imposed by developed countries on clothing products from developing countries (%)</t>
  </si>
  <si>
    <t>TM.TAX.AGRI.CD.LD</t>
  </si>
  <si>
    <t>Average tariffs imposed by developed countries on agricultural products from least developed countries (%)</t>
  </si>
  <si>
    <t>TM.TAX.AGRI.CD.DV</t>
  </si>
  <si>
    <t>Average tariffs imposed by developed countries on agricultural products from developing countries (%)</t>
  </si>
  <si>
    <t>SH.STA.ARIC.ZS</t>
  </si>
  <si>
    <t>ARI treatment (% of children under 5 taken to a health provider)</t>
  </si>
  <si>
    <t>SH.HIV.ARTC.ZS</t>
  </si>
  <si>
    <t>Antiretroviral therapy coverage (% of people living with HIV)</t>
  </si>
  <si>
    <t>ER.H2O.FWTL.ZS</t>
  </si>
  <si>
    <t>Annual freshwater withdrawals, total (% of internal resources)</t>
  </si>
  <si>
    <t>SH.DYN.AIDS.DH</t>
  </si>
  <si>
    <t>AIDS estimated deaths (UNAIDS estimates)</t>
  </si>
  <si>
    <t>NY.AGR.SUBS.GD.ZS</t>
  </si>
  <si>
    <t>Agricultural support estimate (% of GDP)</t>
  </si>
  <si>
    <t>SP.ADO.TFRT</t>
  </si>
  <si>
    <t>Adolescent fertility rate (births per 1,000 women ages 15-19)</t>
  </si>
  <si>
    <t>SE.PRM.TENR</t>
  </si>
  <si>
    <t>Adjusted net enrollment rate, primary (% of primary school age children)</t>
  </si>
  <si>
    <t>http://masht.rks-gov.net/en/statistikat?page=1</t>
  </si>
  <si>
    <t>Millenium Development Goals</t>
  </si>
  <si>
    <t>Primary Indicator</t>
  </si>
  <si>
    <t>2nd Indicator</t>
  </si>
  <si>
    <t>3rd Indicator</t>
  </si>
  <si>
    <t>Target 1A: Halve, between 1990 and 2015, the proportion of people living on less than $1.25 a day[9]
Target 1B: Achieve Decent Employment for Women, Men, and Young People
Target 1C: Halve, between 1990 and 2015, the proportion of people who suffer from hunger</t>
  </si>
  <si>
    <t>Target 5A: Reduce by three quarters, between 1990 and 2015, the maternal mortality ratio
Target 5B: Achieve, by 2015, universal access to reproductive health</t>
  </si>
  <si>
    <t>Target 6A: Have halted by 2015 and begun to reverse the spread of HIV/AIDS
Target 6B: Achieve, by 2010, universal access to treatment for HIV/AIDS for all those who need it
Target 6C: Have halted by 2015 and begun to reverse the incidence of malaria and other major diseases</t>
  </si>
  <si>
    <t>Target 7A: Integrate the principles of sustainable development into country policies and programs; reverse loss of environmental resources
Target 7B: Reduce biodiversity loss, achieving, by 2010, a significant reduction in the rate of loss
Target 7C: Halve, by 2015, the proportion of the population without sustainable access to safe drinking water and basic sanitation
Target 7D: By 2020, to have achieved a significant improvement in the lives of at least 100 million slum-dwellers</t>
  </si>
  <si>
    <t>Target 8A: Develop further an open, rule-based, predictable, non-discriminatory trading and financial system
Target 8B: Address the Special Needs of the Least Developed Countries (LDCs)
Target 8C: Address the special needs of landlocked developing countries and small island developing States
Target 8D: Deal comprehensively with the debt problems of developing countries through national and international measures in order to make debt sustainable in the long term
Target 8E: In co-operation with pharmaceutical companies, provide access to affordable, essential drugs in developing countries
Target 8F: In co-operation with the private sector, make available the benefits of new technologies, especially information and communications</t>
  </si>
  <si>
    <t>Employment to population ratio, 15+, female (%) (national estimate)
Employment to population ratio, 15+, male (%) (national estimate)
Employment to population ratio, 15+, total (%) (national estimate)</t>
  </si>
  <si>
    <t>Proposed Indicators</t>
  </si>
  <si>
    <t>Download URL:</t>
  </si>
  <si>
    <t>Eurostat</t>
  </si>
  <si>
    <t>Source:</t>
  </si>
  <si>
    <t/>
  </si>
  <si>
    <t>units</t>
  </si>
  <si>
    <t>XK</t>
  </si>
  <si>
    <t>Kosovo (under United Nations Security Council Resolution 1244/99)</t>
  </si>
  <si>
    <t>PERIMORRT</t>
  </si>
  <si>
    <t>Late foetal mortality rate</t>
  </si>
  <si>
    <t>LFOEMORRT</t>
  </si>
  <si>
    <t>Early neonatal mortality rate</t>
  </si>
  <si>
    <t>ENEOMORRT</t>
  </si>
  <si>
    <t>Neonatal mortality rate</t>
  </si>
  <si>
    <t>NEOMORRT</t>
  </si>
  <si>
    <t>Infant mortality rate</t>
  </si>
  <si>
    <t>INFMORRT</t>
  </si>
  <si>
    <t>Units</t>
  </si>
  <si>
    <t>Scale</t>
  </si>
  <si>
    <t>geo RegionId</t>
  </si>
  <si>
    <t>geo Name</t>
  </si>
  <si>
    <t>geo</t>
  </si>
  <si>
    <t>indic_de Name</t>
  </si>
  <si>
    <t>indic_de</t>
  </si>
  <si>
    <t>Maternal Mortality</t>
  </si>
  <si>
    <t>Births</t>
  </si>
  <si>
    <t>Maternal Deaths</t>
  </si>
  <si>
    <t>Year</t>
  </si>
  <si>
    <t>Deaths per 100,000 births (calculated)</t>
  </si>
  <si>
    <t>Deaths per 100,000 births (reported)</t>
  </si>
  <si>
    <t>http://www.ncbi.nlm.nih.gov/pmc/articles/PMC3633379/</t>
  </si>
  <si>
    <t xml:space="preserve">Kosovo has about 1 800 species of flora classified into 139 kingdoms, 63 phyla, 35 orders and 20 classes. More recent data shows there could be as many as 2 500 species. What makes Kosovo flora and fauna important and attractive is the large number (over 200) of endemic, endemic‐relict and sub‐endemic species. Especially important is a local endemic group of 13 plant species, found only on the mountains. There are also about 250 species of wild vertebrates. Although data is sparse for invertebrate species, about 200 species of butterflies and 500 species of aquatic macrobentos have been recorded. The richest areas with fauna are in Malet e Sharrit and Bjeshkët e Nemuna where it is estimated that there are 8 fish species, 13 terraqueos, 12 species of elusory, 180 bird species, 37 species of mammals and 147 butterfly species. </t>
  </si>
  <si>
    <t>Biodiversity and Environment</t>
  </si>
  <si>
    <t>Afforestation</t>
  </si>
  <si>
    <t>Area (ha)</t>
  </si>
  <si>
    <t>Cumulative</t>
  </si>
  <si>
    <t>Total</t>
  </si>
  <si>
    <t>Internet Penetration</t>
  </si>
  <si>
    <t>Albania</t>
  </si>
  <si>
    <t>Bosnia and Herzegovina</t>
  </si>
  <si>
    <t>Montenegro</t>
  </si>
  <si>
    <t>Serbia</t>
  </si>
  <si>
    <t>Preschool</t>
  </si>
  <si>
    <t>Pre-Primary</t>
  </si>
  <si>
    <t>Primary + Lower Secondary</t>
  </si>
  <si>
    <t>2014-15</t>
  </si>
  <si>
    <t>2013-14</t>
  </si>
  <si>
    <t>2012-13</t>
  </si>
  <si>
    <t>2011-12</t>
  </si>
  <si>
    <t>2010-11</t>
  </si>
  <si>
    <t>2009-10</t>
  </si>
  <si>
    <t>2007-08</t>
  </si>
  <si>
    <t>2008-09</t>
  </si>
  <si>
    <t>2006-07</t>
  </si>
  <si>
    <t>Male</t>
  </si>
  <si>
    <t>Female</t>
  </si>
  <si>
    <t>High Secondary</t>
  </si>
  <si>
    <t>Pre-University</t>
  </si>
  <si>
    <t>2005-06</t>
  </si>
  <si>
    <t>2004-05</t>
  </si>
  <si>
    <t>Ratio</t>
  </si>
  <si>
    <t>Level</t>
  </si>
  <si>
    <t>Gender Parity</t>
  </si>
  <si>
    <t>Gross Enrolments</t>
  </si>
  <si>
    <t>Lower Secondary</t>
  </si>
  <si>
    <t>Primary</t>
  </si>
  <si>
    <t>Preschool+Pre-Primary</t>
  </si>
  <si>
    <t>#</t>
  </si>
  <si>
    <t>Indicators</t>
  </si>
  <si>
    <t>Goals</t>
  </si>
  <si>
    <t>Life Expectancy by gender</t>
  </si>
  <si>
    <t>Education Stats</t>
  </si>
  <si>
    <t>Infant Mortality</t>
  </si>
  <si>
    <t>Country</t>
  </si>
  <si>
    <t>HIV Cases</t>
  </si>
  <si>
    <t>AIDS/HIV</t>
  </si>
  <si>
    <t>AIDS</t>
  </si>
  <si>
    <t>Age</t>
  </si>
  <si>
    <t>TB incidence</t>
  </si>
  <si>
    <t>Renewable electricity output (% of total electricity output)
Renewable energy consumption (% of total final energy consumption)</t>
  </si>
  <si>
    <t>Other</t>
  </si>
  <si>
    <t>Biodiversity Stats (static data)</t>
  </si>
  <si>
    <t>Maternal Mortality (2000-2010)</t>
  </si>
  <si>
    <t>HIV cases (2010-2014)</t>
  </si>
  <si>
    <t>Infant mortality rate (2002-2012)</t>
  </si>
  <si>
    <t>Labor Participation by Gender (2004-05 to 2014-15)</t>
  </si>
  <si>
    <t>Gender enrolment ratios (2004-05 to 2014-15)</t>
  </si>
  <si>
    <t>Gross Enrolments (% of eligible age group, 2009-10 to 2013-14)</t>
  </si>
  <si>
    <t>Gross Enrolments (numbers of students, 2004-05 to 2014-15)</t>
  </si>
  <si>
    <t>Neonatal mortality rate (2002-2011)</t>
  </si>
  <si>
    <t>Perinatal mortality rate (2002-2007)</t>
  </si>
  <si>
    <t>Reproductive Health</t>
  </si>
  <si>
    <t>Prevalence of Contraception</t>
  </si>
  <si>
    <t>15-19</t>
  </si>
  <si>
    <t>20-24</t>
  </si>
  <si>
    <t>25-29</t>
  </si>
  <si>
    <t>30-34</t>
  </si>
  <si>
    <t>35-39</t>
  </si>
  <si>
    <t>40-44</t>
  </si>
  <si>
    <t>45-49</t>
  </si>
  <si>
    <t>Current Use of Contraception</t>
  </si>
  <si>
    <t>Knowledge of Contraception - Knows any modern method</t>
  </si>
  <si>
    <t>Prevalence of contraception (2003 and 2009 only)</t>
  </si>
  <si>
    <t>3A</t>
  </si>
  <si>
    <t>8D</t>
  </si>
  <si>
    <t>http://appsso.eurostat.ec.europa.eu/nui/show.do</t>
  </si>
  <si>
    <t xml:space="preserve">Source: </t>
  </si>
  <si>
    <t>http://www.unaids.org/sites/default/files/country/documents/KOSOVO_narrative_report_2015.pdf</t>
  </si>
  <si>
    <t>Kosovo Environmental Strategy and National Environmental Action Plan</t>
  </si>
  <si>
    <t>Afforested Area (2004-2013)</t>
  </si>
  <si>
    <t>Forest coverage by municipality (as a % of total area)</t>
  </si>
  <si>
    <t>https://ask.rks-gov.net/ENG/enviroment/publications/doc_download/1295-some-facts-on-the-environment-2015</t>
  </si>
  <si>
    <t>Biodiversity Statistics</t>
  </si>
  <si>
    <t>http://www.lr.undp.org/content/dam/kosovo/docs/Mozaik/Kosovo_Mosaic_2012_Eng_735317.pdf</t>
  </si>
  <si>
    <t>Growth Rate</t>
  </si>
  <si>
    <t>Forest Cover by Municipality</t>
  </si>
  <si>
    <t>Municipality</t>
  </si>
  <si>
    <t>Agricultural Land</t>
  </si>
  <si>
    <t>Forest Cover</t>
  </si>
  <si>
    <t>Irrigated Land</t>
  </si>
  <si>
    <t>Other land</t>
  </si>
  <si>
    <t>Total Area</t>
  </si>
  <si>
    <t xml:space="preserve">Gjakove </t>
  </si>
  <si>
    <t xml:space="preserve">Glogovc </t>
  </si>
  <si>
    <t xml:space="preserve">Gjilan </t>
  </si>
  <si>
    <t xml:space="preserve">Dragash </t>
  </si>
  <si>
    <t xml:space="preserve">Istog </t>
  </si>
  <si>
    <t xml:space="preserve">Kaçanik </t>
  </si>
  <si>
    <t xml:space="preserve">Kline </t>
  </si>
  <si>
    <t xml:space="preserve">Kamenice </t>
  </si>
  <si>
    <t xml:space="preserve">Mitrovice </t>
  </si>
  <si>
    <t xml:space="preserve">Leposaviç </t>
  </si>
  <si>
    <t xml:space="preserve">Lipljan </t>
  </si>
  <si>
    <t xml:space="preserve">Novoberde </t>
  </si>
  <si>
    <t xml:space="preserve">Obiliç </t>
  </si>
  <si>
    <t xml:space="preserve">Rahovec </t>
  </si>
  <si>
    <t xml:space="preserve">Peje </t>
  </si>
  <si>
    <t xml:space="preserve">Podujeve </t>
  </si>
  <si>
    <t xml:space="preserve">Prishtine </t>
  </si>
  <si>
    <t xml:space="preserve">Prizren </t>
  </si>
  <si>
    <t xml:space="preserve">Skenderaj </t>
  </si>
  <si>
    <t xml:space="preserve">Shtime </t>
  </si>
  <si>
    <t xml:space="preserve">Shterpce </t>
  </si>
  <si>
    <t xml:space="preserve">Ferizaj </t>
  </si>
  <si>
    <t xml:space="preserve">Viti </t>
  </si>
  <si>
    <t xml:space="preserve">Vushtrri </t>
  </si>
  <si>
    <t xml:space="preserve">Zvečan </t>
  </si>
  <si>
    <t xml:space="preserve">Malisheve </t>
  </si>
  <si>
    <t xml:space="preserve">Fushe Kosove </t>
  </si>
  <si>
    <t xml:space="preserve">Zubin Potok </t>
  </si>
  <si>
    <t xml:space="preserve">Suha Reke </t>
  </si>
  <si>
    <t>Deçan 15860 19028 341 1991 37220</t>
  </si>
  <si>
    <t>Gjakove 23296 26753 896 7885 58830</t>
  </si>
  <si>
    <t>Glogovc 15512 10474 142 1469 27597</t>
  </si>
  <si>
    <t>Gjilan 24843 24237 491 1988 51559</t>
  </si>
  <si>
    <t>Dragash 34430 6434 201 1578 42643</t>
  </si>
  <si>
    <t>Istog 23233 20692 324 1191 45440</t>
  </si>
  <si>
    <t>Kaçanik 10497 17293 315 1351 29456</t>
  </si>
  <si>
    <t>Kline 17767 11566 377 1231 30941</t>
  </si>
  <si>
    <t>FusheKosove 7128 1382 100 929 9539</t>
  </si>
  <si>
    <t>Kamenice 29006 20395 1030 1894 52325</t>
  </si>
  <si>
    <t>Mitrovice 16894 14354 461 1950 33659</t>
  </si>
  <si>
    <t>Leposaviç 23273 27512 521 2664 53970</t>
  </si>
  <si>
    <t>Lipljan 24686 12962 326 2198 40172</t>
  </si>
  <si>
    <t>Novoberde 4998 2781 47 308 8134</t>
  </si>
  <si>
    <t>Obiliç 8575 1153 132 634 10494</t>
  </si>
  <si>
    <t>Rahovec 18344 7610 492 1195 27641</t>
  </si>
  <si>
    <t>Peje 31274 25715 841 2533 60363</t>
  </si>
  <si>
    <t>Podujeve 34193 25968 617 2555 63333</t>
  </si>
  <si>
    <t>Prishtine 25259 28359 378 3268 57264</t>
  </si>
  <si>
    <t>Prizren 34574 24800 784 3411 63569</t>
  </si>
  <si>
    <t>Skenderaj 20553 15224 247 1465 37489</t>
  </si>
  <si>
    <t>Shtime 6449 6377 106 525 13457</t>
  </si>
  <si>
    <t>Shterpce 13651 10332 201 608 24792</t>
  </si>
  <si>
    <t>SuhaReke 19373 15070 444 1255 36142</t>
  </si>
  <si>
    <t>Ferizaj 19769 12824 176 1743 34512</t>
  </si>
  <si>
    <t>Viti 17854 9937 310 1271 29372</t>
  </si>
  <si>
    <t>Vushtrri 21756 10431 718 1618 34523</t>
  </si>
  <si>
    <t>ZubinPotok 10133 20773 1037 1434 33377</t>
  </si>
  <si>
    <t>Zvečan 5379 5970 129 837 12315</t>
  </si>
  <si>
    <t>Malisheve 15672 13842 159 1004 30677</t>
  </si>
  <si>
    <t>Total 574231 450249 12344 53979 1090803</t>
  </si>
  <si>
    <t>https://ask.rks-gov.net/ENG/enviroment/publications/doc_download/990-some-facts-on-environment-2011</t>
  </si>
  <si>
    <t>Raw</t>
  </si>
  <si>
    <t>Checksum</t>
  </si>
  <si>
    <t>Deçan</t>
  </si>
  <si>
    <t>Disease</t>
  </si>
  <si>
    <t>HIV and AIDS</t>
  </si>
  <si>
    <t>FYR Macedonia</t>
  </si>
  <si>
    <t>Greece</t>
  </si>
  <si>
    <t>Croatia</t>
  </si>
  <si>
    <t>Slovenia</t>
  </si>
  <si>
    <t>Rate of Tuberculosis (per 100,000)</t>
  </si>
  <si>
    <t>UNKT Table for Kosovo, World Bank World Development Indicatorsfor all other countries</t>
  </si>
  <si>
    <t xml:space="preserve">Demographic, Social and Reproductive Health Survey in Kosovo </t>
  </si>
  <si>
    <t>Tuberculosis Cases (2013 - multiple countries)</t>
  </si>
  <si>
    <t>Internet usage (2003-2015 with interpolation/extrapolation)</t>
  </si>
  <si>
    <t>KOSOVO[1] DATA</t>
  </si>
  <si>
    <t>MDG and MCC Indicators  / Methodology</t>
  </si>
  <si>
    <t>Percentage of population below the absolute poverty</t>
  </si>
  <si>
    <t>Line</t>
  </si>
  <si>
    <t>MDG 1.</t>
  </si>
  <si>
    <r>
      <t>Kosovo Agency of Statistics, Consumption Poverty  2011 and 2010</t>
    </r>
    <r>
      <rPr>
        <u/>
        <sz val="9"/>
        <color rgb="FFFF0000"/>
        <rFont val="Times New Roman"/>
      </rPr>
      <t xml:space="preserve"> (p.3)</t>
    </r>
  </si>
  <si>
    <t>Percentage of population below the extreme poverty</t>
  </si>
  <si>
    <r>
      <t>Kosovo Agency of Statistics, Consumption Poverty 2011 and 2010</t>
    </r>
    <r>
      <rPr>
        <u/>
        <sz val="9"/>
        <color rgb="FFFF0000"/>
        <rFont val="Times New Roman"/>
      </rPr>
      <t xml:space="preserve"> (p. 3)</t>
    </r>
  </si>
  <si>
    <t>General government net lending/borrowing as a percent of GDP, averaged over a three-year period. Net lending/borrowing is calculated as revenue minus total expenditure.</t>
  </si>
  <si>
    <t>-2.5 (estimate)</t>
  </si>
  <si>
    <t>CPI, period average</t>
  </si>
  <si>
    <t>0.4  (IMF estimate)</t>
  </si>
  <si>
    <t>Depth of Credit Info index = 6/8</t>
  </si>
  <si>
    <t>Strength of Legal Rights Index = 8/12</t>
  </si>
  <si>
    <t>Simple Average = 7</t>
  </si>
  <si>
    <t>Business start up</t>
  </si>
  <si>
    <t>Days to Start a Business: This component measures the number of calendar days it takes to comply with all procedures that are officially required for an entrepreneur to start up and formally operate an industrial or commercial business. These include obtaining all necessary licenses and permits and completing any required notifications, verifications or inscriptions for the company and employees with relevant authorities.</t>
  </si>
  <si>
    <t>Days to start a business = 58</t>
  </si>
  <si>
    <t>%of income per capita to</t>
  </si>
  <si>
    <t>start a business = 27</t>
  </si>
  <si>
    <t>Days to start a business = 52</t>
  </si>
  <si>
    <t>start a business = 23</t>
  </si>
  <si>
    <t>Days to start a business = 30</t>
  </si>
  <si>
    <t>start a business = 22</t>
  </si>
  <si>
    <t>0.961 (86%)</t>
  </si>
  <si>
    <t>Days to start a business = 11</t>
  </si>
  <si>
    <t>start a business = 1.2</t>
  </si>
  <si>
    <t>(LFS, 2012, p.10)</t>
  </si>
  <si>
    <t>41.6% (KAS Labour Force Survey 2014 p.10)</t>
  </si>
  <si>
    <t xml:space="preserve">Employment rate, </t>
  </si>
  <si>
    <t>12.5% for females</t>
  </si>
  <si>
    <t>41.3% for males</t>
  </si>
  <si>
    <t>26.9% total</t>
  </si>
  <si>
    <t>(KAS Labour Force Survey 2014 p.10)</t>
  </si>
  <si>
    <t>Unemployment rate</t>
  </si>
  <si>
    <t>41.6% for females</t>
  </si>
  <si>
    <t>33.1% for males</t>
  </si>
  <si>
    <t>35.3% total</t>
  </si>
  <si>
    <t>Share of vulnerable in total employment</t>
  </si>
  <si>
    <r>
      <t>Kosovo Agency of Statistics Labour Force Survey 2009, 2012, 2014</t>
    </r>
    <r>
      <rPr>
        <u/>
        <sz val="9"/>
        <color rgb="FFFF0000"/>
        <rFont val="Times New Roman"/>
      </rPr>
      <t xml:space="preserve"> (p10)</t>
    </r>
  </si>
  <si>
    <t>18.9 for females</t>
  </si>
  <si>
    <t>26.7 for males</t>
  </si>
  <si>
    <t>24.9 total</t>
  </si>
  <si>
    <t>Education Indicators, MEST, 2009/2010, 2010/2011, 2011/2012 , (p.82)</t>
  </si>
  <si>
    <t>UNICEF Public Expenditure on Primary Education for Kosovo 2015 (p.3)</t>
  </si>
  <si>
    <t>p.82</t>
  </si>
  <si>
    <t>4.8  (UNICEF 2015; p.3)</t>
  </si>
  <si>
    <t xml:space="preserve">Primary and Lower Secondary Education Expenditures </t>
  </si>
  <si>
    <t>(grades 0-9)</t>
  </si>
  <si>
    <t xml:space="preserve">WB Kosovo Public Finance Review 2014       [ Figure 5.10 – Expenditures by Level of Education, % GDP] </t>
  </si>
  <si>
    <t>1.32 (UNICEF 2015; p.3)</t>
  </si>
  <si>
    <t>Primary schools comprise of grades 1-5 (typically for ages 6-10 years)</t>
  </si>
  <si>
    <t>; Lower secondary includes grades 6-9 (typically for ages 11-14 years)</t>
  </si>
  <si>
    <t>Education Indicators, MEST, 2009/2010, 2010/2011, 2011/2012 (p.86)</t>
  </si>
  <si>
    <t>2013-2014 (UNICEF/ KAS)  (p11)</t>
  </si>
  <si>
    <t>p.86</t>
  </si>
  <si>
    <t>98% Primary school net attendance ratio (adjusted)</t>
  </si>
  <si>
    <t>99.8% Transition rate to secondary school</t>
  </si>
  <si>
    <t>Education Indicators, MEST, 2009/2010, 2010/2011, 2011/2012, 2013/2014 (p11)</t>
  </si>
  <si>
    <t xml:space="preserve">2013-2014 (UNICEF/ KAS)  </t>
  </si>
  <si>
    <t>89% Transition rate upper secondary/ girls</t>
  </si>
  <si>
    <t>91.5% Transition to upper secondary</t>
  </si>
  <si>
    <t>0.96 Gender parity index/ upper sec.</t>
  </si>
  <si>
    <t>Net attendance rates for primary and secondary schools</t>
  </si>
  <si>
    <t>2013-2014 (p.11)</t>
  </si>
  <si>
    <t xml:space="preserve">95.4 % The female lower secondary school net attendance ratio (adjusted); </t>
  </si>
  <si>
    <t xml:space="preserve">80.4% The female upper secondary school net attendance ratio (adjusted); </t>
  </si>
  <si>
    <t xml:space="preserve">89% The female secondary school net attendance ratio (adjusted) </t>
  </si>
  <si>
    <t>KHDR, 2014, 2012, 2010</t>
  </si>
  <si>
    <t>MDG 3/ MCC</t>
  </si>
  <si>
    <t>Good governance</t>
  </si>
  <si>
    <t>[1] All references to Kosovo on this document shall be understood in the context of UN Security Council Resolution 1244 (1999)</t>
  </si>
  <si>
    <t>Original UNKT Provided Data</t>
  </si>
  <si>
    <t>Education in Kosova' reports (Ministry of Education, Science and Technology)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</si>
</sst>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0;0.00;@"/>
    <numFmt numFmtId="165" formatCode="0.0"/>
    <numFmt numFmtId="166" formatCode="0.0%"/>
    <numFmt numFmtId="167" formatCode="0.000%"/>
    <numFmt numFmtId="168" formatCode="#,##0.0"/>
  </numFmts>
  <fonts count="36"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9"/>
      <color rgb="FF425168"/>
      <name val="Times New Roman,Bold"/>
    </font>
    <font>
      <sz val="9"/>
      <color rgb="FFFF0000"/>
      <name val="Times New Roman"/>
    </font>
    <font>
      <sz val="10"/>
      <color theme="1"/>
      <name val="Calibri"/>
      <scheme val="minor"/>
    </font>
    <font>
      <b/>
      <sz val="9"/>
      <color rgb="FF44546A"/>
      <name val="Times New Roman"/>
    </font>
    <font>
      <b/>
      <sz val="9"/>
      <color rgb="FFFF0000"/>
      <name val="Times New Roman"/>
    </font>
    <font>
      <i/>
      <sz val="9"/>
      <color rgb="FFFF0000"/>
      <name val="Times New Roman"/>
    </font>
    <font>
      <u/>
      <sz val="12"/>
      <color theme="10"/>
      <name val="Calibri"/>
      <family val="2"/>
      <scheme val="minor"/>
    </font>
    <font>
      <sz val="11"/>
      <color theme="1"/>
      <name val="Calibri"/>
      <scheme val="minor"/>
    </font>
    <font>
      <sz val="10"/>
      <color rgb="FF44546A"/>
      <name val="Calibri"/>
      <scheme val="minor"/>
    </font>
    <font>
      <b/>
      <sz val="11"/>
      <color theme="1"/>
      <name val="Calibri"/>
      <family val="2"/>
      <scheme val="minor"/>
    </font>
    <font>
      <u/>
      <sz val="12"/>
      <color theme="11"/>
      <name val="Calibri"/>
      <family val="2"/>
      <scheme val="minor"/>
    </font>
    <font>
      <b/>
      <sz val="22"/>
      <color theme="1"/>
      <name val="Calibri"/>
      <scheme val="minor"/>
    </font>
    <font>
      <b/>
      <sz val="12"/>
      <color rgb="FF000000"/>
      <name val="Calibri"/>
    </font>
    <font>
      <sz val="12"/>
      <color rgb="FF000000"/>
      <name val="Calibri"/>
    </font>
    <font>
      <b/>
      <sz val="16"/>
      <color theme="1"/>
      <name val="Calibri"/>
      <scheme val="minor"/>
    </font>
    <font>
      <b/>
      <sz val="24"/>
      <color theme="1"/>
      <name val="Calibri"/>
      <scheme val="minor"/>
    </font>
    <font>
      <sz val="12"/>
      <color theme="0"/>
      <name val="Calibri"/>
      <family val="2"/>
      <scheme val="minor"/>
    </font>
    <font>
      <sz val="11"/>
      <color indexed="8"/>
      <name val="Calibri"/>
      <family val="2"/>
      <scheme val="minor"/>
    </font>
    <font>
      <i/>
      <sz val="11"/>
      <color rgb="FF0000FF"/>
      <name val="Calibri"/>
      <scheme val="minor"/>
    </font>
    <font>
      <b/>
      <i/>
      <sz val="12"/>
      <color theme="1"/>
      <name val="Calibri"/>
      <scheme val="minor"/>
    </font>
    <font>
      <i/>
      <sz val="12"/>
      <color theme="1"/>
      <name val="Calibri"/>
      <scheme val="minor"/>
    </font>
    <font>
      <i/>
      <sz val="10"/>
      <color theme="1"/>
      <name val="Calibri"/>
      <scheme val="minor"/>
    </font>
    <font>
      <b/>
      <sz val="12"/>
      <color rgb="FF000000"/>
      <name val="Calibri"/>
      <family val="2"/>
      <scheme val="minor"/>
    </font>
    <font>
      <b/>
      <i/>
      <sz val="12"/>
      <color rgb="FF000000"/>
      <name val="Calibri"/>
      <scheme val="minor"/>
    </font>
    <font>
      <sz val="12"/>
      <color rgb="FF000000"/>
      <name val="Calibri"/>
      <family val="2"/>
      <scheme val="minor"/>
    </font>
    <font>
      <sz val="12"/>
      <name val="Calibri"/>
      <scheme val="minor"/>
    </font>
    <font>
      <b/>
      <sz val="16"/>
      <color rgb="FF000000"/>
      <name val="Calibri"/>
    </font>
    <font>
      <i/>
      <sz val="12"/>
      <color rgb="FF0000FF"/>
      <name val="Calibri"/>
      <scheme val="minor"/>
    </font>
    <font>
      <i/>
      <sz val="10"/>
      <color theme="0" tint="-0.499984740745262"/>
      <name val="Calibri"/>
      <scheme val="minor"/>
    </font>
    <font>
      <u/>
      <sz val="9"/>
      <color rgb="FFFF0000"/>
      <name val="Times New Roman"/>
    </font>
    <font>
      <sz val="10"/>
      <color rgb="FFFF0000"/>
      <name val="Calibri"/>
      <scheme val="minor"/>
    </font>
    <font>
      <u/>
      <sz val="10"/>
      <color rgb="FFFF0000"/>
      <name val="Calibri"/>
      <scheme val="minor"/>
    </font>
  </fonts>
  <fills count="12">
    <fill>
      <patternFill patternType="none"/>
    </fill>
    <fill>
      <patternFill patternType="gray125"/>
    </fill>
    <fill>
      <patternFill patternType="solid">
        <fgColor rgb="FFFFE599"/>
        <bgColor indexed="64"/>
      </patternFill>
    </fill>
    <fill>
      <patternFill patternType="solid">
        <fgColor rgb="FFE7E6E6"/>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8"/>
      </patternFill>
    </fill>
    <fill>
      <patternFill patternType="solid">
        <fgColor rgb="FFDAEEF3"/>
        <bgColor rgb="FF000000"/>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5">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81">
    <xf numFmtId="0" fontId="0" fillId="0" borderId="0"/>
    <xf numFmtId="0" fontId="10" fillId="0" borderId="0" applyNumberFormat="0" applyFill="0" applyBorder="0" applyAlignment="0" applyProtection="0"/>
    <xf numFmtId="0" fontId="11" fillId="0" borderId="0"/>
    <xf numFmtId="0" fontId="14" fillId="0" borderId="0" applyNumberFormat="0" applyFill="0" applyBorder="0" applyAlignment="0" applyProtection="0"/>
    <xf numFmtId="43" fontId="2"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164" fontId="16"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9" fontId="1" fillId="0" borderId="0" applyFont="0" applyFill="0" applyBorder="0" applyAlignment="0" applyProtection="0"/>
    <xf numFmtId="0" fontId="20" fillId="7" borderId="0" applyNumberFormat="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66">
    <xf numFmtId="0" fontId="0" fillId="0" borderId="0" xfId="0"/>
    <xf numFmtId="0" fontId="7" fillId="0" borderId="3" xfId="0" applyFont="1" applyBorder="1" applyAlignment="1">
      <alignment vertical="center" wrapText="1"/>
    </xf>
    <xf numFmtId="0" fontId="5" fillId="0" borderId="6" xfId="0" applyFont="1" applyBorder="1" applyAlignment="1">
      <alignment vertical="center" wrapText="1"/>
    </xf>
    <xf numFmtId="0" fontId="7" fillId="0" borderId="2" xfId="0" applyFont="1" applyBorder="1" applyAlignment="1">
      <alignment vertical="center" wrapText="1"/>
    </xf>
    <xf numFmtId="0" fontId="5" fillId="0" borderId="5" xfId="0" applyFont="1" applyBorder="1" applyAlignment="1">
      <alignment vertical="center" wrapText="1"/>
    </xf>
    <xf numFmtId="0" fontId="10" fillId="0" borderId="5" xfId="1" applyBorder="1" applyAlignment="1">
      <alignment vertical="center" wrapText="1"/>
    </xf>
    <xf numFmtId="0" fontId="5" fillId="3" borderId="5" xfId="0" applyFont="1" applyFill="1" applyBorder="1" applyAlignment="1">
      <alignment vertical="center" wrapText="1"/>
    </xf>
    <xf numFmtId="0" fontId="0" fillId="3" borderId="5" xfId="0" applyFill="1" applyBorder="1" applyAlignment="1">
      <alignment vertical="top" wrapText="1"/>
    </xf>
    <xf numFmtId="0" fontId="0" fillId="3" borderId="6" xfId="0" applyFill="1" applyBorder="1" applyAlignment="1">
      <alignment vertical="top" wrapText="1"/>
    </xf>
    <xf numFmtId="0" fontId="10" fillId="3" borderId="5" xfId="1" applyFill="1" applyBorder="1" applyAlignment="1">
      <alignment vertical="center" wrapText="1"/>
    </xf>
    <xf numFmtId="0" fontId="5" fillId="3" borderId="6" xfId="0" applyFont="1" applyFill="1" applyBorder="1" applyAlignment="1">
      <alignment vertical="center" wrapText="1"/>
    </xf>
    <xf numFmtId="0" fontId="0" fillId="0" borderId="5" xfId="0" applyBorder="1" applyAlignment="1">
      <alignment vertical="top" wrapText="1"/>
    </xf>
    <xf numFmtId="0" fontId="0" fillId="0" borderId="6" xfId="0" applyBorder="1" applyAlignment="1">
      <alignment vertical="top" wrapText="1"/>
    </xf>
    <xf numFmtId="0" fontId="10" fillId="0" borderId="6" xfId="1" applyBorder="1" applyAlignment="1">
      <alignment vertical="center" wrapText="1"/>
    </xf>
    <xf numFmtId="0" fontId="10" fillId="3" borderId="6" xfId="1" applyFill="1" applyBorder="1" applyAlignment="1">
      <alignment vertical="center" wrapText="1"/>
    </xf>
    <xf numFmtId="9" fontId="5" fillId="0" borderId="6" xfId="0" applyNumberFormat="1" applyFont="1" applyBorder="1" applyAlignment="1">
      <alignment vertical="center" wrapText="1"/>
    </xf>
    <xf numFmtId="9" fontId="5" fillId="3" borderId="5" xfId="0" applyNumberFormat="1" applyFont="1" applyFill="1" applyBorder="1" applyAlignment="1">
      <alignment vertical="center" wrapText="1"/>
    </xf>
    <xf numFmtId="3" fontId="5" fillId="0" borderId="5" xfId="0" applyNumberFormat="1" applyFont="1" applyBorder="1" applyAlignment="1">
      <alignment vertical="center" wrapText="1"/>
    </xf>
    <xf numFmtId="0" fontId="4" fillId="0" borderId="0" xfId="0" applyFont="1" applyAlignment="1">
      <alignment horizontal="left"/>
    </xf>
    <xf numFmtId="0" fontId="0" fillId="0" borderId="0" xfId="0" applyAlignment="1">
      <alignment horizontal="left"/>
    </xf>
    <xf numFmtId="0" fontId="6" fillId="0" borderId="0" xfId="0" applyFont="1" applyFill="1" applyBorder="1"/>
    <xf numFmtId="0" fontId="12" fillId="0" borderId="0" xfId="0" applyFont="1" applyFill="1" applyBorder="1" applyAlignment="1">
      <alignment horizontal="left" vertical="center" wrapText="1"/>
    </xf>
    <xf numFmtId="0" fontId="3" fillId="4" borderId="13" xfId="0" applyFont="1" applyFill="1" applyBorder="1"/>
    <xf numFmtId="0" fontId="11" fillId="0" borderId="0" xfId="2"/>
    <xf numFmtId="0" fontId="11" fillId="0" borderId="0" xfId="2" applyAlignment="1">
      <alignment horizontal="right"/>
    </xf>
    <xf numFmtId="0" fontId="13" fillId="0" borderId="0" xfId="2" applyFont="1"/>
    <xf numFmtId="0" fontId="13" fillId="4" borderId="12" xfId="2" applyFont="1" applyFill="1" applyBorder="1"/>
    <xf numFmtId="0" fontId="11" fillId="5" borderId="0" xfId="2" applyFill="1"/>
    <xf numFmtId="0" fontId="11" fillId="5" borderId="0" xfId="2" applyFill="1" applyAlignment="1">
      <alignment horizontal="right"/>
    </xf>
    <xf numFmtId="0" fontId="13" fillId="4" borderId="12" xfId="2" applyFont="1" applyFill="1" applyBorder="1" applyAlignment="1">
      <alignment horizontal="center"/>
    </xf>
    <xf numFmtId="0" fontId="11" fillId="0" borderId="0" xfId="2" applyAlignment="1">
      <alignment horizontal="center"/>
    </xf>
    <xf numFmtId="0" fontId="11" fillId="5" borderId="0" xfId="2" applyFill="1" applyAlignment="1">
      <alignment horizontal="center"/>
    </xf>
    <xf numFmtId="0" fontId="15" fillId="0" borderId="0" xfId="0" applyFont="1"/>
    <xf numFmtId="0" fontId="6" fillId="0" borderId="0" xfId="0" applyFont="1" applyAlignment="1">
      <alignment vertical="center"/>
    </xf>
    <xf numFmtId="0" fontId="6" fillId="0" borderId="0" xfId="0" applyFont="1" applyAlignment="1">
      <alignment vertical="center" wrapText="1"/>
    </xf>
    <xf numFmtId="0" fontId="6" fillId="0" borderId="0" xfId="2" applyFont="1" applyAlignment="1">
      <alignment vertical="center" wrapText="1"/>
    </xf>
    <xf numFmtId="43" fontId="0" fillId="0" borderId="0" xfId="4" applyFont="1"/>
    <xf numFmtId="0" fontId="3" fillId="6" borderId="12" xfId="0" applyFont="1" applyFill="1" applyBorder="1"/>
    <xf numFmtId="164" fontId="16" fillId="0" borderId="0" xfId="23" applyAlignment="1">
      <alignment horizontal="left"/>
    </xf>
    <xf numFmtId="164" fontId="17" fillId="0" borderId="0" xfId="23" applyNumberFormat="1" applyFont="1"/>
    <xf numFmtId="165" fontId="0" fillId="0" borderId="0" xfId="0" applyNumberFormat="1"/>
    <xf numFmtId="3" fontId="0" fillId="0" borderId="0" xfId="0" applyNumberFormat="1"/>
    <xf numFmtId="0" fontId="10" fillId="0" borderId="0" xfId="1"/>
    <xf numFmtId="0" fontId="3" fillId="4" borderId="12" xfId="0" applyFont="1" applyFill="1" applyBorder="1" applyAlignment="1">
      <alignment horizontal="left" wrapText="1"/>
    </xf>
    <xf numFmtId="0" fontId="3" fillId="4" borderId="12" xfId="0" applyFont="1" applyFill="1" applyBorder="1" applyAlignment="1">
      <alignment horizontal="right" wrapText="1"/>
    </xf>
    <xf numFmtId="3" fontId="0" fillId="0" borderId="0" xfId="0" applyNumberFormat="1" applyAlignment="1">
      <alignment horizontal="right"/>
    </xf>
    <xf numFmtId="0" fontId="3" fillId="0" borderId="0" xfId="0" applyFont="1"/>
    <xf numFmtId="0" fontId="18" fillId="0" borderId="0" xfId="0" applyFont="1"/>
    <xf numFmtId="0" fontId="19" fillId="0" borderId="0" xfId="0" applyFont="1"/>
    <xf numFmtId="0" fontId="3" fillId="0" borderId="0" xfId="0" applyFont="1" applyAlignment="1">
      <alignment horizontal="right"/>
    </xf>
    <xf numFmtId="10" fontId="0" fillId="0" borderId="0" xfId="0" applyNumberFormat="1"/>
    <xf numFmtId="2" fontId="21" fillId="0" borderId="0" xfId="0" applyNumberFormat="1" applyFont="1" applyFill="1" applyBorder="1" applyAlignment="1">
      <alignment horizontal="right" vertical="center" wrapText="1"/>
    </xf>
    <xf numFmtId="2" fontId="22" fillId="0" borderId="0" xfId="0" applyNumberFormat="1" applyFont="1" applyFill="1" applyBorder="1" applyAlignment="1">
      <alignment horizontal="right" vertical="center" wrapText="1"/>
    </xf>
    <xf numFmtId="3" fontId="0" fillId="0" borderId="0" xfId="0" applyNumberFormat="1" applyFont="1"/>
    <xf numFmtId="3" fontId="24" fillId="0" borderId="0" xfId="0" applyNumberFormat="1" applyFont="1"/>
    <xf numFmtId="0" fontId="24" fillId="0" borderId="0" xfId="0" applyFont="1"/>
    <xf numFmtId="0" fontId="6" fillId="4" borderId="0" xfId="0" applyFont="1" applyFill="1"/>
    <xf numFmtId="166" fontId="25" fillId="4" borderId="0" xfId="34" applyNumberFormat="1" applyFont="1" applyFill="1"/>
    <xf numFmtId="0" fontId="23" fillId="6" borderId="0" xfId="0" applyFont="1" applyFill="1" applyAlignment="1">
      <alignment horizontal="right"/>
    </xf>
    <xf numFmtId="0" fontId="3" fillId="6" borderId="0" xfId="0" applyFont="1" applyFill="1"/>
    <xf numFmtId="0" fontId="26" fillId="8" borderId="0" xfId="0" applyFont="1" applyFill="1"/>
    <xf numFmtId="0" fontId="27" fillId="8" borderId="0" xfId="0" applyFont="1" applyFill="1" applyAlignment="1">
      <alignment horizontal="right"/>
    </xf>
    <xf numFmtId="10" fontId="0" fillId="0" borderId="0" xfId="34" applyNumberFormat="1" applyFont="1"/>
    <xf numFmtId="0" fontId="6" fillId="0" borderId="0" xfId="0" applyFont="1" applyFill="1" applyAlignment="1">
      <alignment vertical="center"/>
    </xf>
    <xf numFmtId="10" fontId="28" fillId="0" borderId="14" xfId="0" applyNumberFormat="1" applyFont="1" applyBorder="1"/>
    <xf numFmtId="0" fontId="0" fillId="0" borderId="0" xfId="0" applyBorder="1"/>
    <xf numFmtId="0" fontId="0" fillId="0" borderId="13" xfId="0" applyBorder="1"/>
    <xf numFmtId="164" fontId="17" fillId="0" borderId="0" xfId="23" applyNumberFormat="1" applyFont="1" applyAlignment="1">
      <alignment horizontal="right"/>
    </xf>
    <xf numFmtId="164" fontId="16" fillId="4" borderId="12" xfId="23" applyNumberFormat="1" applyFont="1" applyFill="1" applyBorder="1"/>
    <xf numFmtId="0" fontId="16" fillId="4" borderId="12" xfId="23" applyNumberFormat="1" applyFont="1" applyFill="1" applyBorder="1" applyAlignment="1">
      <alignment horizontal="right"/>
    </xf>
    <xf numFmtId="0" fontId="17" fillId="0" borderId="0" xfId="23" applyNumberFormat="1" applyFont="1" applyAlignment="1">
      <alignment horizontal="right"/>
    </xf>
    <xf numFmtId="0" fontId="3" fillId="4" borderId="12" xfId="0" applyFont="1" applyFill="1" applyBorder="1"/>
    <xf numFmtId="0" fontId="29" fillId="0" borderId="0" xfId="35" applyFont="1" applyFill="1" applyBorder="1" applyAlignment="1">
      <alignment vertical="center" wrapText="1"/>
    </xf>
    <xf numFmtId="0" fontId="3" fillId="4" borderId="12" xfId="0" applyFont="1" applyFill="1" applyBorder="1" applyAlignment="1">
      <alignment horizontal="right"/>
    </xf>
    <xf numFmtId="167" fontId="0" fillId="0" borderId="0" xfId="34" applyNumberFormat="1" applyFont="1"/>
    <xf numFmtId="0" fontId="6" fillId="0" borderId="0" xfId="2" applyFont="1" applyAlignment="1">
      <alignment vertical="center"/>
    </xf>
    <xf numFmtId="0" fontId="11" fillId="9" borderId="0" xfId="2" applyFill="1"/>
    <xf numFmtId="0" fontId="11" fillId="9" borderId="0" xfId="2" applyFill="1" applyAlignment="1">
      <alignment horizontal="right"/>
    </xf>
    <xf numFmtId="0" fontId="11" fillId="9" borderId="0" xfId="2" applyFill="1" applyAlignment="1">
      <alignment horizontal="center"/>
    </xf>
    <xf numFmtId="0" fontId="6" fillId="10" borderId="0" xfId="0" applyFont="1" applyFill="1" applyAlignment="1">
      <alignment vertical="center"/>
    </xf>
    <xf numFmtId="164" fontId="17" fillId="0" borderId="0" xfId="23" applyFont="1" applyAlignment="1">
      <alignment horizontal="left"/>
    </xf>
    <xf numFmtId="164" fontId="16" fillId="0" borderId="0" xfId="23" applyFont="1" applyAlignment="1">
      <alignment horizontal="left"/>
    </xf>
    <xf numFmtId="164" fontId="30" fillId="0" borderId="0" xfId="23" applyFont="1" applyAlignment="1">
      <alignment horizontal="left"/>
    </xf>
    <xf numFmtId="0" fontId="16" fillId="4" borderId="12" xfId="23" applyNumberFormat="1" applyFont="1" applyFill="1" applyBorder="1" applyAlignment="1">
      <alignment horizontal="left"/>
    </xf>
    <xf numFmtId="166" fontId="17" fillId="0" borderId="0" xfId="34" applyNumberFormat="1" applyFont="1" applyAlignment="1">
      <alignment horizontal="right"/>
    </xf>
    <xf numFmtId="166" fontId="16" fillId="0" borderId="0" xfId="34" applyNumberFormat="1" applyFont="1" applyAlignment="1">
      <alignment horizontal="right"/>
    </xf>
    <xf numFmtId="0" fontId="11" fillId="6" borderId="0" xfId="2" applyFill="1"/>
    <xf numFmtId="0" fontId="11" fillId="6" borderId="0" xfId="2" applyFill="1" applyAlignment="1">
      <alignment horizontal="right"/>
    </xf>
    <xf numFmtId="0" fontId="11" fillId="6" borderId="0" xfId="2" applyFill="1" applyAlignment="1">
      <alignment horizontal="center"/>
    </xf>
    <xf numFmtId="0" fontId="11" fillId="11" borderId="0" xfId="2" applyFill="1"/>
    <xf numFmtId="0" fontId="11" fillId="11" borderId="0" xfId="2" applyFill="1" applyAlignment="1">
      <alignment horizontal="right"/>
    </xf>
    <xf numFmtId="0" fontId="11" fillId="11" borderId="0" xfId="2" applyFill="1" applyAlignment="1">
      <alignment horizontal="center"/>
    </xf>
    <xf numFmtId="164" fontId="10" fillId="0" borderId="0" xfId="1" applyNumberFormat="1" applyAlignment="1">
      <alignment horizontal="left"/>
    </xf>
    <xf numFmtId="168" fontId="21" fillId="0" borderId="0" xfId="34" applyNumberFormat="1" applyFont="1" applyFill="1" applyBorder="1" applyAlignment="1">
      <alignment horizontal="right" vertical="center" wrapText="1"/>
    </xf>
    <xf numFmtId="168" fontId="31" fillId="0" borderId="0" xfId="34" applyNumberFormat="1" applyFont="1"/>
    <xf numFmtId="168" fontId="21" fillId="0" borderId="0" xfId="0" applyNumberFormat="1" applyFont="1" applyFill="1" applyBorder="1" applyAlignment="1">
      <alignment horizontal="right" vertical="center" wrapText="1"/>
    </xf>
    <xf numFmtId="0" fontId="32" fillId="0" borderId="0" xfId="35" applyFont="1" applyFill="1" applyBorder="1" applyAlignment="1">
      <alignment vertical="center"/>
    </xf>
    <xf numFmtId="165" fontId="32" fillId="0" borderId="0" xfId="0" applyNumberFormat="1" applyFont="1" applyFill="1" applyBorder="1" applyAlignment="1">
      <alignment horizontal="right" vertical="center" wrapText="1"/>
    </xf>
    <xf numFmtId="166" fontId="32" fillId="0" borderId="0" xfId="34" applyNumberFormat="1" applyFont="1" applyFill="1" applyBorder="1" applyAlignment="1">
      <alignment horizontal="right" vertical="center" wrapText="1"/>
    </xf>
    <xf numFmtId="0" fontId="32" fillId="0" borderId="0" xfId="0" applyFont="1"/>
    <xf numFmtId="3" fontId="32" fillId="0" borderId="0" xfId="0" applyNumberFormat="1" applyFont="1"/>
    <xf numFmtId="3" fontId="3" fillId="0" borderId="0" xfId="0" applyNumberFormat="1" applyFont="1"/>
    <xf numFmtId="0" fontId="3" fillId="4" borderId="0" xfId="0" applyFont="1" applyFill="1"/>
    <xf numFmtId="3" fontId="0" fillId="0" borderId="0" xfId="0" applyNumberFormat="1" applyBorder="1"/>
    <xf numFmtId="0" fontId="7" fillId="2" borderId="1" xfId="0" applyFont="1" applyFill="1" applyBorder="1" applyAlignment="1">
      <alignment vertical="center" wrapText="1"/>
    </xf>
    <xf numFmtId="0" fontId="10" fillId="2" borderId="2" xfId="1" applyFill="1" applyBorder="1" applyAlignment="1">
      <alignment vertical="center" wrapText="1"/>
    </xf>
    <xf numFmtId="0" fontId="7" fillId="2" borderId="3" xfId="0" applyFont="1" applyFill="1" applyBorder="1" applyAlignment="1">
      <alignment vertical="center" wrapText="1"/>
    </xf>
    <xf numFmtId="0" fontId="7" fillId="2" borderId="4" xfId="0" applyFont="1" applyFill="1" applyBorder="1" applyAlignment="1">
      <alignment vertical="center" wrapText="1"/>
    </xf>
    <xf numFmtId="0" fontId="7" fillId="2" borderId="5" xfId="0" applyFont="1" applyFill="1" applyBorder="1" applyAlignment="1">
      <alignment vertical="center" wrapText="1"/>
    </xf>
    <xf numFmtId="0" fontId="0" fillId="2" borderId="6" xfId="0" applyFill="1" applyBorder="1" applyAlignment="1">
      <alignment vertical="top" wrapText="1"/>
    </xf>
    <xf numFmtId="10" fontId="5" fillId="0" borderId="5" xfId="0" applyNumberFormat="1" applyFont="1" applyBorder="1" applyAlignment="1">
      <alignment vertical="center" wrapText="1"/>
    </xf>
    <xf numFmtId="0" fontId="7" fillId="3" borderId="2" xfId="0" applyFont="1" applyFill="1" applyBorder="1" applyAlignment="1">
      <alignment vertical="center" wrapText="1"/>
    </xf>
    <xf numFmtId="0" fontId="7" fillId="3" borderId="3" xfId="0" applyFont="1" applyFill="1" applyBorder="1" applyAlignment="1">
      <alignment vertical="center" wrapText="1"/>
    </xf>
    <xf numFmtId="0" fontId="34" fillId="3" borderId="6" xfId="0" applyFont="1" applyFill="1" applyBorder="1" applyAlignment="1">
      <alignment vertical="center" wrapText="1"/>
    </xf>
    <xf numFmtId="0" fontId="0" fillId="0" borderId="2" xfId="0" applyBorder="1" applyAlignment="1">
      <alignment vertical="top" wrapText="1"/>
    </xf>
    <xf numFmtId="0" fontId="0" fillId="0" borderId="3" xfId="0" applyBorder="1" applyAlignment="1">
      <alignment vertical="top" wrapText="1"/>
    </xf>
    <xf numFmtId="9" fontId="5" fillId="3" borderId="6" xfId="0" applyNumberFormat="1" applyFont="1" applyFill="1" applyBorder="1" applyAlignment="1">
      <alignment vertical="center" wrapText="1"/>
    </xf>
    <xf numFmtId="0" fontId="35" fillId="3" borderId="6" xfId="0" applyFont="1" applyFill="1" applyBorder="1" applyAlignment="1">
      <alignment vertical="center" wrapText="1"/>
    </xf>
    <xf numFmtId="0" fontId="10" fillId="0" borderId="0" xfId="1" applyAlignment="1">
      <alignment vertical="center"/>
    </xf>
    <xf numFmtId="0" fontId="10" fillId="0" borderId="0" xfId="1" quotePrefix="1"/>
    <xf numFmtId="0" fontId="8" fillId="2" borderId="10" xfId="0" applyFont="1" applyFill="1" applyBorder="1" applyAlignment="1">
      <alignment vertical="center" wrapText="1"/>
    </xf>
    <xf numFmtId="0" fontId="8" fillId="2" borderId="11" xfId="0" applyFont="1" applyFill="1" applyBorder="1" applyAlignment="1">
      <alignment vertical="center" wrapText="1"/>
    </xf>
    <xf numFmtId="0" fontId="8" fillId="2" borderId="4" xfId="0" applyFont="1" applyFill="1" applyBorder="1" applyAlignment="1">
      <alignment vertical="center" wrapText="1"/>
    </xf>
    <xf numFmtId="0" fontId="8" fillId="2" borderId="7" xfId="0" applyFont="1" applyFill="1" applyBorder="1" applyAlignment="1">
      <alignment vertical="center" wrapText="1"/>
    </xf>
    <xf numFmtId="0" fontId="8" fillId="2" borderId="0" xfId="0" applyFont="1" applyFill="1" applyBorder="1" applyAlignment="1">
      <alignment vertical="center" wrapText="1"/>
    </xf>
    <xf numFmtId="0" fontId="8" fillId="2" borderId="5" xfId="0" applyFont="1" applyFill="1" applyBorder="1" applyAlignment="1">
      <alignment vertical="center" wrapText="1"/>
    </xf>
    <xf numFmtId="0" fontId="8" fillId="2" borderId="8" xfId="0" applyFont="1" applyFill="1" applyBorder="1" applyAlignment="1">
      <alignment vertical="center" wrapText="1"/>
    </xf>
    <xf numFmtId="0" fontId="8" fillId="2" borderId="9" xfId="0" applyFont="1" applyFill="1" applyBorder="1" applyAlignment="1">
      <alignment vertical="center" wrapText="1"/>
    </xf>
    <xf numFmtId="0" fontId="8" fillId="2" borderId="6" xfId="0" applyFont="1" applyFill="1" applyBorder="1" applyAlignment="1">
      <alignment vertical="center" wrapText="1"/>
    </xf>
    <xf numFmtId="0" fontId="7" fillId="3" borderId="1" xfId="0" applyFont="1" applyFill="1" applyBorder="1" applyAlignment="1">
      <alignment vertical="center" wrapText="1"/>
    </xf>
    <xf numFmtId="0" fontId="7" fillId="3" borderId="3" xfId="0" applyFont="1" applyFill="1" applyBorder="1" applyAlignment="1">
      <alignment vertical="center" wrapText="1"/>
    </xf>
    <xf numFmtId="0" fontId="35" fillId="3" borderId="1" xfId="0" applyFont="1" applyFill="1" applyBorder="1" applyAlignment="1">
      <alignment vertical="center" wrapText="1"/>
    </xf>
    <xf numFmtId="0" fontId="35" fillId="3" borderId="3" xfId="0" applyFont="1" applyFill="1" applyBorder="1" applyAlignment="1">
      <alignment vertical="center" wrapText="1"/>
    </xf>
    <xf numFmtId="0" fontId="10" fillId="3" borderId="1" xfId="1" applyFill="1" applyBorder="1" applyAlignment="1">
      <alignment vertical="center" wrapText="1"/>
    </xf>
    <xf numFmtId="0" fontId="10" fillId="3" borderId="3" xfId="1" applyFill="1" applyBorder="1" applyAlignment="1">
      <alignment vertical="center" wrapText="1"/>
    </xf>
    <xf numFmtId="0" fontId="5" fillId="3" borderId="1" xfId="0" applyFont="1" applyFill="1" applyBorder="1" applyAlignment="1">
      <alignment vertical="center" wrapText="1"/>
    </xf>
    <xf numFmtId="0" fontId="5" fillId="3" borderId="3" xfId="0" applyFont="1" applyFill="1" applyBorder="1" applyAlignment="1">
      <alignment vertical="center" wrapText="1"/>
    </xf>
    <xf numFmtId="0" fontId="5" fillId="0" borderId="1" xfId="0" applyFont="1" applyBorder="1" applyAlignment="1">
      <alignment vertical="center" wrapText="1"/>
    </xf>
    <xf numFmtId="0" fontId="5" fillId="0" borderId="3" xfId="0" applyFont="1" applyBorder="1" applyAlignment="1">
      <alignment vertical="center" wrapText="1"/>
    </xf>
    <xf numFmtId="0" fontId="7" fillId="0" borderId="1" xfId="0" applyFont="1" applyBorder="1" applyAlignment="1">
      <alignment vertical="center" wrapText="1"/>
    </xf>
    <xf numFmtId="0" fontId="7" fillId="0" borderId="2" xfId="0" applyFont="1" applyBorder="1" applyAlignment="1">
      <alignment vertical="center" wrapText="1"/>
    </xf>
    <xf numFmtId="0" fontId="7" fillId="0" borderId="3" xfId="0" applyFont="1" applyBorder="1" applyAlignment="1">
      <alignment vertical="center" wrapText="1"/>
    </xf>
    <xf numFmtId="0" fontId="5" fillId="0" borderId="2" xfId="0" applyFont="1" applyBorder="1" applyAlignment="1">
      <alignment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7" fillId="3" borderId="2" xfId="0" applyFont="1" applyFill="1" applyBorder="1" applyAlignment="1">
      <alignment vertical="center" wrapText="1"/>
    </xf>
    <xf numFmtId="0" fontId="5" fillId="3" borderId="2" xfId="0" applyFont="1" applyFill="1" applyBorder="1" applyAlignment="1">
      <alignment vertical="center" wrapText="1"/>
    </xf>
    <xf numFmtId="9" fontId="5" fillId="3" borderId="1" xfId="0" applyNumberFormat="1" applyFont="1" applyFill="1" applyBorder="1" applyAlignment="1">
      <alignment vertical="center" wrapText="1"/>
    </xf>
    <xf numFmtId="9" fontId="5" fillId="3" borderId="3" xfId="0" applyNumberFormat="1" applyFont="1" applyFill="1" applyBorder="1" applyAlignment="1">
      <alignment vertical="center" wrapText="1"/>
    </xf>
    <xf numFmtId="0" fontId="10" fillId="0" borderId="1" xfId="1" applyBorder="1" applyAlignment="1">
      <alignment vertical="center" wrapText="1"/>
    </xf>
    <xf numFmtId="0" fontId="10" fillId="0" borderId="2" xfId="1" applyBorder="1" applyAlignment="1">
      <alignment vertical="center" wrapText="1"/>
    </xf>
    <xf numFmtId="0" fontId="10" fillId="0" borderId="3" xfId="1" applyBorder="1" applyAlignment="1">
      <alignment vertical="center" wrapText="1"/>
    </xf>
    <xf numFmtId="10" fontId="5" fillId="0" borderId="1" xfId="0" applyNumberFormat="1" applyFont="1" applyBorder="1" applyAlignment="1">
      <alignment vertical="center" wrapText="1"/>
    </xf>
    <xf numFmtId="10" fontId="5" fillId="0" borderId="3" xfId="0" applyNumberFormat="1" applyFont="1" applyBorder="1" applyAlignment="1">
      <alignment vertical="center" wrapText="1"/>
    </xf>
    <xf numFmtId="10" fontId="5" fillId="0" borderId="2" xfId="0" applyNumberFormat="1" applyFont="1" applyBorder="1" applyAlignment="1">
      <alignment vertical="center" wrapText="1"/>
    </xf>
    <xf numFmtId="0" fontId="10" fillId="3" borderId="2" xfId="1" applyFill="1" applyBorder="1" applyAlignment="1">
      <alignment vertical="center" wrapText="1"/>
    </xf>
    <xf numFmtId="0" fontId="33" fillId="3" borderId="1" xfId="0" applyFont="1" applyFill="1" applyBorder="1" applyAlignment="1">
      <alignment vertical="center" wrapText="1"/>
    </xf>
    <xf numFmtId="0" fontId="33" fillId="3" borderId="3" xfId="0" applyFont="1" applyFill="1" applyBorder="1" applyAlignment="1">
      <alignment vertical="center" wrapText="1"/>
    </xf>
    <xf numFmtId="0" fontId="7" fillId="2" borderId="1" xfId="0" applyFont="1" applyFill="1" applyBorder="1" applyAlignment="1">
      <alignment vertical="center" wrapText="1"/>
    </xf>
    <xf numFmtId="0" fontId="7" fillId="2" borderId="2" xfId="0" applyFont="1" applyFill="1" applyBorder="1" applyAlignment="1">
      <alignment vertical="center" wrapText="1"/>
    </xf>
    <xf numFmtId="0" fontId="7" fillId="2" borderId="3" xfId="0" applyFont="1" applyFill="1" applyBorder="1" applyAlignment="1">
      <alignment vertical="center" wrapText="1"/>
    </xf>
    <xf numFmtId="9" fontId="5" fillId="0" borderId="1" xfId="0" applyNumberFormat="1" applyFont="1" applyBorder="1" applyAlignment="1">
      <alignment vertical="center" wrapText="1"/>
    </xf>
    <xf numFmtId="9" fontId="5" fillId="0" borderId="2" xfId="0" applyNumberFormat="1" applyFont="1" applyBorder="1" applyAlignment="1">
      <alignment vertical="center" wrapText="1"/>
    </xf>
    <xf numFmtId="9" fontId="5" fillId="0" borderId="3" xfId="0" applyNumberFormat="1" applyFont="1" applyBorder="1" applyAlignment="1">
      <alignment vertical="center" wrapText="1"/>
    </xf>
    <xf numFmtId="0" fontId="11" fillId="0" borderId="0" xfId="0" applyFont="1" applyAlignment="1">
      <alignment horizontal="left" vertical="top" wrapText="1"/>
    </xf>
  </cellXfs>
  <cellStyles count="81">
    <cellStyle name="Accent5" xfId="35" builtinId="45"/>
    <cellStyle name="Comma" xfId="4" builtinId="3"/>
    <cellStyle name="Followed Hyperlink" xfId="3"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Hyperlink" xfId="1" builtinId="8"/>
    <cellStyle name="Normal" xfId="0" builtinId="0"/>
    <cellStyle name="Normal 2" xfId="2"/>
    <cellStyle name="Normal 3" xfId="23"/>
    <cellStyle name="Percent" xfId="34" builtinId="5"/>
  </cellStyles>
  <dxfs count="12">
    <dxf>
      <border outline="0">
        <top style="thin">
          <color auto="1"/>
        </top>
      </border>
    </dxf>
    <dxf>
      <border outline="0">
        <bottom style="thin">
          <color auto="1"/>
        </bottom>
      </border>
    </dxf>
    <dxf>
      <font>
        <b/>
        <i val="0"/>
        <strike val="0"/>
        <condense val="0"/>
        <extend val="0"/>
        <outline val="0"/>
        <shadow val="0"/>
        <u val="none"/>
        <vertAlign val="baseline"/>
        <sz val="12"/>
        <color theme="1"/>
        <name val="Calibri"/>
        <scheme val="minor"/>
      </font>
      <fill>
        <patternFill patternType="solid">
          <fgColor indexed="64"/>
          <bgColor theme="0" tint="-4.9989318521683403E-2"/>
        </patternFill>
      </fill>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border>
        <bottom style="thin">
          <color indexed="64"/>
        </bottom>
      </border>
    </dxf>
    <dxf>
      <font>
        <b/>
        <i val="0"/>
        <strike val="0"/>
        <condense val="0"/>
        <extend val="0"/>
        <outline val="0"/>
        <shadow val="0"/>
        <u val="none"/>
        <vertAlign val="baseline"/>
        <sz val="12"/>
        <color theme="1"/>
        <name val="Calibri"/>
        <scheme val="minor"/>
      </font>
      <fill>
        <patternFill patternType="solid">
          <fgColor indexed="64"/>
          <bgColor theme="8" tint="0.79998168889431442"/>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'Education Stats'!$B$8</c:f>
              <c:strCache>
                <c:ptCount val="1"/>
                <c:pt idx="0">
                  <c:v>Preschool</c:v>
                </c:pt>
              </c:strCache>
            </c:strRef>
          </c:tx>
          <c:marker>
            <c:symbol val="none"/>
          </c:marker>
          <c:cat>
            <c:strRef>
              <c:f>'Education Stats'!$D$5:$N$5</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Stats'!$D$8:$N$8</c:f>
              <c:numCache>
                <c:formatCode>0.0%</c:formatCode>
                <c:ptCount val="11"/>
                <c:pt idx="0">
                  <c:v>0.485019785189373</c:v>
                </c:pt>
                <c:pt idx="1">
                  <c:v>0.504894283476899</c:v>
                </c:pt>
                <c:pt idx="2">
                  <c:v>0.467828152841022</c:v>
                </c:pt>
                <c:pt idx="3">
                  <c:v>0.448654244306418</c:v>
                </c:pt>
                <c:pt idx="4">
                  <c:v>0.459241799253585</c:v>
                </c:pt>
                <c:pt idx="5">
                  <c:v>0.453809711804185</c:v>
                </c:pt>
                <c:pt idx="6">
                  <c:v>0.479433449747769</c:v>
                </c:pt>
                <c:pt idx="7">
                  <c:v>0.474550029030385</c:v>
                </c:pt>
                <c:pt idx="8">
                  <c:v>0.46761922434589</c:v>
                </c:pt>
                <c:pt idx="9">
                  <c:v>0.487940630797774</c:v>
                </c:pt>
                <c:pt idx="10">
                  <c:v>0.480657127715951</c:v>
                </c:pt>
              </c:numCache>
            </c:numRef>
          </c:val>
          <c:smooth val="0"/>
        </c:ser>
        <c:ser>
          <c:idx val="1"/>
          <c:order val="1"/>
          <c:tx>
            <c:strRef>
              <c:f>'Education Stats'!$B$11</c:f>
              <c:strCache>
                <c:ptCount val="1"/>
                <c:pt idx="0">
                  <c:v>Pre-Primary</c:v>
                </c:pt>
              </c:strCache>
            </c:strRef>
          </c:tx>
          <c:marker>
            <c:symbol val="none"/>
          </c:marker>
          <c:cat>
            <c:strRef>
              <c:f>'Education Stats'!$D$5:$N$5</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Stats'!$D$11:$N$11</c:f>
              <c:numCache>
                <c:formatCode>0.0%</c:formatCode>
                <c:ptCount val="11"/>
                <c:pt idx="0">
                  <c:v>0.476244601045692</c:v>
                </c:pt>
                <c:pt idx="1">
                  <c:v>0.480048192771084</c:v>
                </c:pt>
                <c:pt idx="2">
                  <c:v>0.483806723884489</c:v>
                </c:pt>
                <c:pt idx="3">
                  <c:v>0.511259890444309</c:v>
                </c:pt>
                <c:pt idx="4">
                  <c:v>0.471841008437532</c:v>
                </c:pt>
                <c:pt idx="5">
                  <c:v>0.490938792179284</c:v>
                </c:pt>
                <c:pt idx="6">
                  <c:v>0.484964622641509</c:v>
                </c:pt>
                <c:pt idx="7">
                  <c:v>0.491865509761388</c:v>
                </c:pt>
                <c:pt idx="8">
                  <c:v>0.488507161490377</c:v>
                </c:pt>
                <c:pt idx="9">
                  <c:v>0.480007482579619</c:v>
                </c:pt>
                <c:pt idx="10">
                  <c:v>0.485149408684662</c:v>
                </c:pt>
              </c:numCache>
            </c:numRef>
          </c:val>
          <c:smooth val="0"/>
        </c:ser>
        <c:ser>
          <c:idx val="2"/>
          <c:order val="2"/>
          <c:tx>
            <c:strRef>
              <c:f>'Education Stats'!$B$14</c:f>
              <c:strCache>
                <c:ptCount val="1"/>
                <c:pt idx="0">
                  <c:v>Primary + Lower Secondary</c:v>
                </c:pt>
              </c:strCache>
            </c:strRef>
          </c:tx>
          <c:marker>
            <c:symbol val="none"/>
          </c:marker>
          <c:cat>
            <c:strRef>
              <c:f>'Education Stats'!$D$5:$N$5</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Stats'!$D$14:$N$14</c:f>
              <c:numCache>
                <c:formatCode>0.0%</c:formatCode>
                <c:ptCount val="11"/>
                <c:pt idx="0">
                  <c:v>0.478492208296277</c:v>
                </c:pt>
                <c:pt idx="1">
                  <c:v>0.480253274567012</c:v>
                </c:pt>
                <c:pt idx="2">
                  <c:v>0.48121769239774</c:v>
                </c:pt>
                <c:pt idx="3">
                  <c:v>0.482207695672522</c:v>
                </c:pt>
                <c:pt idx="4">
                  <c:v>0.475792243981732</c:v>
                </c:pt>
                <c:pt idx="5">
                  <c:v>0.478652355779101</c:v>
                </c:pt>
                <c:pt idx="6">
                  <c:v>0.482662544861121</c:v>
                </c:pt>
                <c:pt idx="7">
                  <c:v>0.483730666829258</c:v>
                </c:pt>
                <c:pt idx="8">
                  <c:v>0.483730666829258</c:v>
                </c:pt>
                <c:pt idx="9">
                  <c:v>0.481942370642623</c:v>
                </c:pt>
                <c:pt idx="10">
                  <c:v>0.484127477169659</c:v>
                </c:pt>
              </c:numCache>
            </c:numRef>
          </c:val>
          <c:smooth val="0"/>
        </c:ser>
        <c:ser>
          <c:idx val="3"/>
          <c:order val="3"/>
          <c:tx>
            <c:strRef>
              <c:f>'Education Stats'!$B$17</c:f>
              <c:strCache>
                <c:ptCount val="1"/>
                <c:pt idx="0">
                  <c:v>High Secondary</c:v>
                </c:pt>
              </c:strCache>
            </c:strRef>
          </c:tx>
          <c:marker>
            <c:symbol val="none"/>
          </c:marker>
          <c:cat>
            <c:strRef>
              <c:f>'Education Stats'!$D$5:$N$5</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Stats'!$D$17:$N$17</c:f>
              <c:numCache>
                <c:formatCode>0.0%</c:formatCode>
                <c:ptCount val="11"/>
                <c:pt idx="0">
                  <c:v>0.441800458715596</c:v>
                </c:pt>
                <c:pt idx="1">
                  <c:v>0.430617402816223</c:v>
                </c:pt>
                <c:pt idx="2">
                  <c:v>0.435004679166996</c:v>
                </c:pt>
                <c:pt idx="3">
                  <c:v>0.442947886527653</c:v>
                </c:pt>
                <c:pt idx="4">
                  <c:v>0.450183005448571</c:v>
                </c:pt>
                <c:pt idx="5">
                  <c:v>0.445167366630467</c:v>
                </c:pt>
                <c:pt idx="6">
                  <c:v>0.454341401369197</c:v>
                </c:pt>
                <c:pt idx="7">
                  <c:v>0.459491336622078</c:v>
                </c:pt>
                <c:pt idx="8">
                  <c:v>0.460313806728814</c:v>
                </c:pt>
                <c:pt idx="9">
                  <c:v>0.465544598204423</c:v>
                </c:pt>
                <c:pt idx="10">
                  <c:v>0.469985551031131</c:v>
                </c:pt>
              </c:numCache>
            </c:numRef>
          </c:val>
          <c:smooth val="0"/>
        </c:ser>
        <c:dLbls>
          <c:showLegendKey val="0"/>
          <c:showVal val="0"/>
          <c:showCatName val="0"/>
          <c:showSerName val="0"/>
          <c:showPercent val="0"/>
          <c:showBubbleSize val="0"/>
        </c:dLbls>
        <c:marker val="1"/>
        <c:smooth val="0"/>
        <c:axId val="2094393016"/>
        <c:axId val="2094389832"/>
      </c:lineChart>
      <c:catAx>
        <c:axId val="2094393016"/>
        <c:scaling>
          <c:orientation val="minMax"/>
        </c:scaling>
        <c:delete val="0"/>
        <c:axPos val="b"/>
        <c:majorTickMark val="out"/>
        <c:minorTickMark val="none"/>
        <c:tickLblPos val="nextTo"/>
        <c:crossAx val="2094389832"/>
        <c:crosses val="autoZero"/>
        <c:auto val="1"/>
        <c:lblAlgn val="ctr"/>
        <c:lblOffset val="100"/>
        <c:noMultiLvlLbl val="0"/>
      </c:catAx>
      <c:valAx>
        <c:axId val="2094389832"/>
        <c:scaling>
          <c:orientation val="minMax"/>
        </c:scaling>
        <c:delete val="0"/>
        <c:axPos val="l"/>
        <c:majorGridlines/>
        <c:numFmt formatCode="0%" sourceLinked="0"/>
        <c:majorTickMark val="out"/>
        <c:minorTickMark val="none"/>
        <c:tickLblPos val="nextTo"/>
        <c:crossAx val="2094393016"/>
        <c:crosses val="autoZero"/>
        <c:crossBetween val="between"/>
      </c:valAx>
    </c:plotArea>
    <c:legend>
      <c:legendPos val="b"/>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'Reproductive Health'!$B$6:$B$16</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'Reproductive Health'!$E$6:$E$16</c:f>
              <c:numCache>
                <c:formatCode>0.0</c:formatCode>
                <c:ptCount val="11"/>
                <c:pt idx="0">
                  <c:v>29.90927519856436</c:v>
                </c:pt>
                <c:pt idx="1">
                  <c:v>12.63328111577139</c:v>
                </c:pt>
                <c:pt idx="2">
                  <c:v>19.77903986889322</c:v>
                </c:pt>
                <c:pt idx="3">
                  <c:v>21.92158336464988</c:v>
                </c:pt>
                <c:pt idx="4">
                  <c:v>9.697753353806367</c:v>
                </c:pt>
                <c:pt idx="5">
                  <c:v>6.883259911894272</c:v>
                </c:pt>
                <c:pt idx="6">
                  <c:v>7.041261794113505</c:v>
                </c:pt>
                <c:pt idx="7">
                  <c:v>10.7696726019529</c:v>
                </c:pt>
                <c:pt idx="8">
                  <c:v>28.39094328909078</c:v>
                </c:pt>
                <c:pt idx="9">
                  <c:v>43.29316689515837</c:v>
                </c:pt>
                <c:pt idx="10">
                  <c:v>7.26823418250536</c:v>
                </c:pt>
              </c:numCache>
            </c:numRef>
          </c:val>
          <c:smooth val="0"/>
        </c:ser>
        <c:dLbls>
          <c:showLegendKey val="0"/>
          <c:showVal val="0"/>
          <c:showCatName val="0"/>
          <c:showSerName val="0"/>
          <c:showPercent val="0"/>
          <c:showBubbleSize val="0"/>
        </c:dLbls>
        <c:marker val="1"/>
        <c:smooth val="0"/>
        <c:axId val="2094347960"/>
        <c:axId val="2094344872"/>
      </c:lineChart>
      <c:catAx>
        <c:axId val="2094347960"/>
        <c:scaling>
          <c:orientation val="minMax"/>
        </c:scaling>
        <c:delete val="0"/>
        <c:axPos val="b"/>
        <c:numFmt formatCode="General" sourceLinked="1"/>
        <c:majorTickMark val="out"/>
        <c:minorTickMark val="none"/>
        <c:tickLblPos val="nextTo"/>
        <c:crossAx val="2094344872"/>
        <c:crosses val="autoZero"/>
        <c:auto val="1"/>
        <c:lblAlgn val="ctr"/>
        <c:lblOffset val="100"/>
        <c:noMultiLvlLbl val="0"/>
      </c:catAx>
      <c:valAx>
        <c:axId val="2094344872"/>
        <c:scaling>
          <c:orientation val="minMax"/>
        </c:scaling>
        <c:delete val="0"/>
        <c:axPos val="l"/>
        <c:majorGridlines/>
        <c:numFmt formatCode="0.0" sourceLinked="1"/>
        <c:majorTickMark val="out"/>
        <c:minorTickMark val="none"/>
        <c:tickLblPos val="nextTo"/>
        <c:crossAx val="2094347960"/>
        <c:crosses val="autoZero"/>
        <c:crossBetween val="between"/>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'Reproductive Health'!$I$19:$S$19</c:f>
              <c:numCache>
                <c:formatCode>General</c:formatCode>
                <c:ptCount val="11"/>
                <c:pt idx="0">
                  <c:v>2002.0</c:v>
                </c:pt>
                <c:pt idx="1">
                  <c:v>2003.0</c:v>
                </c:pt>
                <c:pt idx="2">
                  <c:v>2004.0</c:v>
                </c:pt>
                <c:pt idx="3">
                  <c:v>2005.0</c:v>
                </c:pt>
                <c:pt idx="4">
                  <c:v>2006.0</c:v>
                </c:pt>
                <c:pt idx="5">
                  <c:v>2007.0</c:v>
                </c:pt>
                <c:pt idx="6">
                  <c:v>2008.0</c:v>
                </c:pt>
                <c:pt idx="7">
                  <c:v>2009.0</c:v>
                </c:pt>
                <c:pt idx="8">
                  <c:v>2010.0</c:v>
                </c:pt>
                <c:pt idx="9">
                  <c:v>2011.0</c:v>
                </c:pt>
                <c:pt idx="10">
                  <c:v>2012.0</c:v>
                </c:pt>
              </c:numCache>
            </c:numRef>
          </c:cat>
          <c:val>
            <c:numRef>
              <c:f>'Reproductive Health'!$I$20:$S$20</c:f>
              <c:numCache>
                <c:formatCode>General</c:formatCode>
                <c:ptCount val="11"/>
                <c:pt idx="0">
                  <c:v>11.2</c:v>
                </c:pt>
                <c:pt idx="1">
                  <c:v>15.1</c:v>
                </c:pt>
                <c:pt idx="2">
                  <c:v>11.8</c:v>
                </c:pt>
                <c:pt idx="3">
                  <c:v>9.6</c:v>
                </c:pt>
                <c:pt idx="4">
                  <c:v>12.0</c:v>
                </c:pt>
                <c:pt idx="5">
                  <c:v>11.1</c:v>
                </c:pt>
                <c:pt idx="6">
                  <c:v>9.7</c:v>
                </c:pt>
                <c:pt idx="7">
                  <c:v>9.9</c:v>
                </c:pt>
                <c:pt idx="8">
                  <c:v>8.8</c:v>
                </c:pt>
                <c:pt idx="9">
                  <c:v>13.1</c:v>
                </c:pt>
                <c:pt idx="10">
                  <c:v>11.4</c:v>
                </c:pt>
              </c:numCache>
            </c:numRef>
          </c:val>
          <c:smooth val="0"/>
        </c:ser>
        <c:dLbls>
          <c:showLegendKey val="0"/>
          <c:showVal val="0"/>
          <c:showCatName val="0"/>
          <c:showSerName val="0"/>
          <c:showPercent val="0"/>
          <c:showBubbleSize val="0"/>
        </c:dLbls>
        <c:marker val="1"/>
        <c:smooth val="0"/>
        <c:axId val="2093460104"/>
        <c:axId val="2093457080"/>
      </c:lineChart>
      <c:catAx>
        <c:axId val="2093460104"/>
        <c:scaling>
          <c:orientation val="minMax"/>
        </c:scaling>
        <c:delete val="0"/>
        <c:axPos val="b"/>
        <c:numFmt formatCode="General" sourceLinked="1"/>
        <c:majorTickMark val="out"/>
        <c:minorTickMark val="none"/>
        <c:tickLblPos val="nextTo"/>
        <c:crossAx val="2093457080"/>
        <c:crosses val="autoZero"/>
        <c:auto val="1"/>
        <c:lblAlgn val="ctr"/>
        <c:lblOffset val="100"/>
        <c:noMultiLvlLbl val="0"/>
      </c:catAx>
      <c:valAx>
        <c:axId val="2093457080"/>
        <c:scaling>
          <c:orientation val="minMax"/>
        </c:scaling>
        <c:delete val="0"/>
        <c:axPos val="l"/>
        <c:majorGridlines/>
        <c:numFmt formatCode="General" sourceLinked="1"/>
        <c:majorTickMark val="out"/>
        <c:minorTickMark val="none"/>
        <c:tickLblPos val="nextTo"/>
        <c:crossAx val="2093460104"/>
        <c:crosses val="autoZero"/>
        <c:crossBetween val="between"/>
      </c:valAx>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Disease!$C$14</c:f>
              <c:strCache>
                <c:ptCount val="1"/>
                <c:pt idx="0">
                  <c:v>Rate of Tuberculosis (per 100,000)</c:v>
                </c:pt>
              </c:strCache>
            </c:strRef>
          </c:tx>
          <c:invertIfNegative val="0"/>
          <c:cat>
            <c:strRef>
              <c:f>Disease!$B$15:$B$23</c:f>
              <c:strCache>
                <c:ptCount val="9"/>
                <c:pt idx="0">
                  <c:v>Kosovo</c:v>
                </c:pt>
                <c:pt idx="1">
                  <c:v>Bosnia and Herzegovina</c:v>
                </c:pt>
                <c:pt idx="2">
                  <c:v>Serbia</c:v>
                </c:pt>
                <c:pt idx="3">
                  <c:v>Montenegro</c:v>
                </c:pt>
                <c:pt idx="4">
                  <c:v>Albania</c:v>
                </c:pt>
                <c:pt idx="5">
                  <c:v>FYR Macedonia</c:v>
                </c:pt>
                <c:pt idx="6">
                  <c:v>Croatia</c:v>
                </c:pt>
                <c:pt idx="7">
                  <c:v>Slovenia</c:v>
                </c:pt>
                <c:pt idx="8">
                  <c:v>Greece</c:v>
                </c:pt>
              </c:strCache>
            </c:strRef>
          </c:cat>
          <c:val>
            <c:numRef>
              <c:f>Disease!$C$15:$C$23</c:f>
              <c:numCache>
                <c:formatCode>General</c:formatCode>
                <c:ptCount val="9"/>
                <c:pt idx="0">
                  <c:v>51.0</c:v>
                </c:pt>
                <c:pt idx="1">
                  <c:v>47.0</c:v>
                </c:pt>
                <c:pt idx="2">
                  <c:v>27.0</c:v>
                </c:pt>
                <c:pt idx="3">
                  <c:v>22.0</c:v>
                </c:pt>
                <c:pt idx="4">
                  <c:v>18.0</c:v>
                </c:pt>
                <c:pt idx="5">
                  <c:v>17.0</c:v>
                </c:pt>
                <c:pt idx="6">
                  <c:v>14.0</c:v>
                </c:pt>
                <c:pt idx="7">
                  <c:v>8.0</c:v>
                </c:pt>
                <c:pt idx="8">
                  <c:v>5.0</c:v>
                </c:pt>
              </c:numCache>
            </c:numRef>
          </c:val>
        </c:ser>
        <c:dLbls>
          <c:showLegendKey val="0"/>
          <c:showVal val="0"/>
          <c:showCatName val="0"/>
          <c:showSerName val="0"/>
          <c:showPercent val="0"/>
          <c:showBubbleSize val="0"/>
        </c:dLbls>
        <c:gapWidth val="150"/>
        <c:axId val="2094320008"/>
        <c:axId val="2094317048"/>
      </c:barChart>
      <c:catAx>
        <c:axId val="2094320008"/>
        <c:scaling>
          <c:orientation val="minMax"/>
        </c:scaling>
        <c:delete val="0"/>
        <c:axPos val="b"/>
        <c:majorTickMark val="out"/>
        <c:minorTickMark val="none"/>
        <c:tickLblPos val="nextTo"/>
        <c:crossAx val="2094317048"/>
        <c:crosses val="autoZero"/>
        <c:auto val="1"/>
        <c:lblAlgn val="ctr"/>
        <c:lblOffset val="100"/>
        <c:noMultiLvlLbl val="0"/>
      </c:catAx>
      <c:valAx>
        <c:axId val="2094317048"/>
        <c:scaling>
          <c:orientation val="minMax"/>
        </c:scaling>
        <c:delete val="0"/>
        <c:axPos val="l"/>
        <c:majorGridlines/>
        <c:numFmt formatCode="General" sourceLinked="1"/>
        <c:majorTickMark val="out"/>
        <c:minorTickMark val="none"/>
        <c:tickLblPos val="nextTo"/>
        <c:crossAx val="2094320008"/>
        <c:crosses val="autoZero"/>
        <c:crossBetween val="between"/>
      </c:valAx>
    </c:plotArea>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'Internet Penetration'!$B$5</c:f>
              <c:strCache>
                <c:ptCount val="1"/>
                <c:pt idx="0">
                  <c:v>Kosovo</c:v>
                </c:pt>
              </c:strCache>
            </c:strRef>
          </c:tx>
          <c:marker>
            <c:symbol val="none"/>
          </c:marker>
          <c:cat>
            <c:numRef>
              <c:f>'Internet Penetration'!$C$4:$O$4</c:f>
              <c:numCache>
                <c:formatCode>General</c:formatCode>
                <c:ptCount val="13"/>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pt idx="12">
                  <c:v>2015.0</c:v>
                </c:pt>
              </c:numCache>
            </c:numRef>
          </c:cat>
          <c:val>
            <c:numRef>
              <c:f>'Internet Penetration'!$C$5:$O$5</c:f>
              <c:numCache>
                <c:formatCode>#,##0.0</c:formatCode>
                <c:ptCount val="13"/>
                <c:pt idx="0">
                  <c:v>2.0</c:v>
                </c:pt>
                <c:pt idx="1">
                  <c:v>3.301927248894626</c:v>
                </c:pt>
                <c:pt idx="2">
                  <c:v>5.451361778496419</c:v>
                </c:pt>
                <c:pt idx="3">
                  <c:v>9.0</c:v>
                </c:pt>
                <c:pt idx="4">
                  <c:v>15.38978352009027</c:v>
                </c:pt>
                <c:pt idx="5">
                  <c:v>26.31615964391579</c:v>
                </c:pt>
                <c:pt idx="6">
                  <c:v>45.0</c:v>
                </c:pt>
                <c:pt idx="7">
                  <c:v>50.07322603992262</c:v>
                </c:pt>
                <c:pt idx="8">
                  <c:v>55.71839924544855</c:v>
                </c:pt>
                <c:pt idx="9">
                  <c:v>62.0</c:v>
                </c:pt>
                <c:pt idx="10">
                  <c:v>68.98977809944896</c:v>
                </c:pt>
                <c:pt idx="11">
                  <c:v>76.76757229372915</c:v>
                </c:pt>
                <c:pt idx="12">
                  <c:v>85.42222222222224</c:v>
                </c:pt>
              </c:numCache>
            </c:numRef>
          </c:val>
          <c:smooth val="0"/>
        </c:ser>
        <c:dLbls>
          <c:showLegendKey val="0"/>
          <c:showVal val="0"/>
          <c:showCatName val="0"/>
          <c:showSerName val="0"/>
          <c:showPercent val="0"/>
          <c:showBubbleSize val="0"/>
        </c:dLbls>
        <c:marker val="1"/>
        <c:smooth val="0"/>
        <c:axId val="2094270184"/>
        <c:axId val="2094267080"/>
      </c:lineChart>
      <c:catAx>
        <c:axId val="2094270184"/>
        <c:scaling>
          <c:orientation val="minMax"/>
        </c:scaling>
        <c:delete val="0"/>
        <c:axPos val="b"/>
        <c:numFmt formatCode="General" sourceLinked="1"/>
        <c:majorTickMark val="out"/>
        <c:minorTickMark val="none"/>
        <c:tickLblPos val="nextTo"/>
        <c:crossAx val="2094267080"/>
        <c:crosses val="autoZero"/>
        <c:auto val="1"/>
        <c:lblAlgn val="ctr"/>
        <c:lblOffset val="100"/>
        <c:noMultiLvlLbl val="0"/>
      </c:catAx>
      <c:valAx>
        <c:axId val="2094267080"/>
        <c:scaling>
          <c:orientation val="minMax"/>
        </c:scaling>
        <c:delete val="0"/>
        <c:axPos val="l"/>
        <c:majorGridlines/>
        <c:numFmt formatCode="0" sourceLinked="0"/>
        <c:majorTickMark val="out"/>
        <c:minorTickMark val="none"/>
        <c:tickLblPos val="nextTo"/>
        <c:crossAx val="209427018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14</xdr:col>
      <xdr:colOff>241300</xdr:colOff>
      <xdr:row>1</xdr:row>
      <xdr:rowOff>31750</xdr:rowOff>
    </xdr:from>
    <xdr:to>
      <xdr:col>23</xdr:col>
      <xdr:colOff>698500</xdr:colOff>
      <xdr:row>27</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139700</xdr:colOff>
      <xdr:row>0</xdr:row>
      <xdr:rowOff>101600</xdr:rowOff>
    </xdr:from>
    <xdr:to>
      <xdr:col>14</xdr:col>
      <xdr:colOff>546100</xdr:colOff>
      <xdr:row>16</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584200</xdr:colOff>
      <xdr:row>25</xdr:row>
      <xdr:rowOff>76200</xdr:rowOff>
    </xdr:from>
    <xdr:to>
      <xdr:col>19</xdr:col>
      <xdr:colOff>266700</xdr:colOff>
      <xdr:row>47</xdr:row>
      <xdr:rowOff>88900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317500</xdr:colOff>
      <xdr:row>14</xdr:row>
      <xdr:rowOff>184150</xdr:rowOff>
    </xdr:from>
    <xdr:to>
      <xdr:col>11</xdr:col>
      <xdr:colOff>139700</xdr:colOff>
      <xdr:row>40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7</xdr:row>
      <xdr:rowOff>158750</xdr:rowOff>
    </xdr:from>
    <xdr:to>
      <xdr:col>12</xdr:col>
      <xdr:colOff>520700</xdr:colOff>
      <xdr:row>32</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 name="Table2" displayName="Table2" ref="B16:G24" totalsRowShown="0" headerRowDxfId="11" dataDxfId="9" headerRowBorderDxfId="10">
  <autoFilter ref="B16:G24"/>
  <tableColumns count="6">
    <tableColumn id="1" name="Goal" dataDxfId="8"/>
    <tableColumn id="2" name="Target" dataDxfId="7"/>
    <tableColumn id="3" name="Primary Indicator" dataDxfId="6"/>
    <tableColumn id="4" name="2nd Indicator" dataDxfId="5"/>
    <tableColumn id="5" name="3rd Indicator" dataDxfId="4"/>
    <tableColumn id="6" name="Other" dataDxfId="3"/>
  </tableColumns>
  <tableStyleInfo showFirstColumn="0" showLastColumn="0" showRowStripes="1" showColumnStripes="0"/>
</table>
</file>

<file path=xl/tables/table2.xml><?xml version="1.0" encoding="utf-8"?>
<table xmlns="http://schemas.openxmlformats.org/spreadsheetml/2006/main" id="1" name="Table1" displayName="Table1" ref="B3:G65" totalsRowShown="0" headerRowDxfId="2" headerRowBorderDxfId="1" tableBorderDxfId="0">
  <autoFilter ref="B3:G65"/>
  <tableColumns count="6">
    <tableColumn id="1" name="Goal"/>
    <tableColumn id="2" name="Description"/>
    <tableColumn id="3" name="Target"/>
    <tableColumn id="4" name="Measure"/>
    <tableColumn id="5" name="Of Concern for Kosovo?"/>
    <tableColumn id="6" name="Data Availabl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3" Type="http://schemas.openxmlformats.org/officeDocument/2006/relationships/hyperlink" Target="../../../../../../../C:/Users/Natalie%20Kauf/Documents/UNDP/Publications%20for%20Website/MEST%202009-2012.pdf" TargetMode="External"/><Relationship Id="rId14" Type="http://schemas.openxmlformats.org/officeDocument/2006/relationships/hyperlink" Target="http://mics.unicef.org/surveys" TargetMode="External"/><Relationship Id="rId15" Type="http://schemas.openxmlformats.org/officeDocument/2006/relationships/hyperlink" Target="http://mics.unicef.org/surveys" TargetMode="External"/><Relationship Id="rId16" Type="http://schemas.openxmlformats.org/officeDocument/2006/relationships/hyperlink" Target="http://mics.unicef.org/surveys" TargetMode="External"/><Relationship Id="rId17" Type="http://schemas.openxmlformats.org/officeDocument/2006/relationships/hyperlink" Target="http://mics.unicef.org/surveys" TargetMode="External"/><Relationship Id="rId18" Type="http://schemas.openxmlformats.org/officeDocument/2006/relationships/hyperlink" Target="http://masht.rks-gov.net/uploads/2015/08/raport-statistikor-me-tregues-arsimore-2012-13-dhe-2013-14.pdf" TargetMode="External"/><Relationship Id="rId19" Type="http://schemas.openxmlformats.org/officeDocument/2006/relationships/hyperlink" Target="../../../../../../../C:/Users/Natalie%20Kauf/Documents/UNDP/Publications%20for%20Website/MEST%202009-2012.pdf" TargetMode="External"/><Relationship Id="rId63" Type="http://schemas.openxmlformats.org/officeDocument/2006/relationships/hyperlink" Target="../../../../../../../C:/Users/nora.sahatciu/AppData/Local/Microsoft/Windows/Temporary%20Internet%20Files/Content.Outlook/JEVZDXNS/Census%202011.pdf" TargetMode="External"/><Relationship Id="rId64" Type="http://schemas.openxmlformats.org/officeDocument/2006/relationships/hyperlink" Target="../../../../../../../C:/Users/Natalie%20Kauf/Documents/UNDP/MCC/Data_Extract_From_Worldwide_Governance_Indicators%20(2).xlsx" TargetMode="External"/><Relationship Id="rId65" Type="http://schemas.openxmlformats.org/officeDocument/2006/relationships/hyperlink" Target="../../../../../../../C:/Users/Natalie%20Kauf/Documents/UNDP/MCC/Freedom%20in%20the%20World%20Report%202015.pdf" TargetMode="External"/><Relationship Id="rId66" Type="http://schemas.openxmlformats.org/officeDocument/2006/relationships/hyperlink" Target="../../../../../../../C:/Users/Natalie%20Kauf/Documents/UNDP/MCC/Freedom%20in%20the%20World%20Report%202015.pdf" TargetMode="External"/><Relationship Id="rId67" Type="http://schemas.openxmlformats.org/officeDocument/2006/relationships/hyperlink" Target="../../../../../../../C:/Users/Natalie%20Kauf/Documents/UNDP/MCC/Freedom%20in%20the%20World%20Report%202015.pdf" TargetMode="External"/><Relationship Id="rId68" Type="http://schemas.openxmlformats.org/officeDocument/2006/relationships/hyperlink" Target="../../../../../../../C:/Users/Natalie%20Kauf/Documents/UNDP/MCC/Data_Extract_From_Worldwide_Governance_Indicators%20(2).xlsx" TargetMode="External"/><Relationship Id="rId69" Type="http://schemas.openxmlformats.org/officeDocument/2006/relationships/hyperlink" Target="../../../../../../../C:/Users/Natalie%20Kauf/Documents/UNDP/MCC/Data_Extract_From_Worldwide_Governance_Indicators%20(2).xlsx" TargetMode="External"/><Relationship Id="rId50" Type="http://schemas.openxmlformats.org/officeDocument/2006/relationships/hyperlink" Target="http://mics.unicef.org/surveys" TargetMode="External"/><Relationship Id="rId51" Type="http://schemas.openxmlformats.org/officeDocument/2006/relationships/hyperlink" Target="http://mics.unicef.org/surveys" TargetMode="External"/><Relationship Id="rId52" Type="http://schemas.openxmlformats.org/officeDocument/2006/relationships/hyperlink" Target="../../../../../../../C:/Users/nora.sahatciu/AppData/Local/Microsoft/Windows/Temporary%20Internet%20Files/Content.Outlook/JEVZDXNS/Census%202011.pdf" TargetMode="External"/><Relationship Id="rId53" Type="http://schemas.openxmlformats.org/officeDocument/2006/relationships/hyperlink" Target="http://mics.unicef.org/surveys" TargetMode="External"/><Relationship Id="rId54" Type="http://schemas.openxmlformats.org/officeDocument/2006/relationships/hyperlink" Target="http://mics.unicef.org/surveys" TargetMode="External"/><Relationship Id="rId55" Type="http://schemas.openxmlformats.org/officeDocument/2006/relationships/hyperlink" Target="../../../../../../../C/%5CUsers%5Cnora.sahatciu%5CAppData%5CLocal%5CMicrosoft%5CWindows%5CTemporary%20Internet%20Files%5CContent.Outlook%5CJEVZDXNS%5CKOSOVO%20POPULATION%20PROJECTION%202011-2061.pdf" TargetMode="External"/><Relationship Id="rId56" Type="http://schemas.openxmlformats.org/officeDocument/2006/relationships/hyperlink" Target="../../../../../../../C/%5CUsers%5Cnora.sahatciu%5CAppData%5CLocal%5CMicrosoft%5CWindows%5CTemporary%20Internet%20Files%5CContent.Outlook%5CJEVZDXNS%5CKOSOVO%20POPULATION%20PROJECTION%202011-2061.pdf" TargetMode="External"/><Relationship Id="rId57" Type="http://schemas.openxmlformats.org/officeDocument/2006/relationships/hyperlink" Target="../../../../../../../C:/Users/nora.sahatciu/AppData/Local/Microsoft/Windows/Temporary%20Internet%20Files/Content.Outlook/JEVZDXNS/RESULTS%20OF%20THE%20KOSOVO%202014%20LABOUR%20FORCE%20SURVEY%20(1).pdf" TargetMode="External"/><Relationship Id="rId58" Type="http://schemas.openxmlformats.org/officeDocument/2006/relationships/hyperlink" Target="http://databank.worldbank.org/data/reports.aspx?source=2&amp;country=KSV&amp;series=&amp;period=" TargetMode="External"/><Relationship Id="rId59" Type="http://schemas.openxmlformats.org/officeDocument/2006/relationships/hyperlink" Target="../../../../../../../C:/Users/nora.sahatciu/AppData/Local/Microsoft/Windows/Temporary%20Internet%20Files/Content.Outlook/JEVZDXNS/Census%202011.pdf" TargetMode="External"/><Relationship Id="rId40" Type="http://schemas.openxmlformats.org/officeDocument/2006/relationships/hyperlink" Target="http://www.prb.org/pdf14/2014-world-population-data-sheet_eng.pdf" TargetMode="External"/><Relationship Id="rId41" Type="http://schemas.openxmlformats.org/officeDocument/2006/relationships/hyperlink" Target="../../../../../../../C:/Users/nora.sahatciu/AppData/Local/Microsoft/Windows/Temporary%20Internet%20Files/Content.Outlook/JEVZDXNS/Kosovo_HIV_TB_profile.pdf" TargetMode="External"/><Relationship Id="rId42" Type="http://schemas.openxmlformats.org/officeDocument/2006/relationships/hyperlink" Target="http://mics.unicef.org/surveys" TargetMode="External"/><Relationship Id="rId43" Type="http://schemas.openxmlformats.org/officeDocument/2006/relationships/hyperlink" Target="http://mics.unicef.org/surveys" TargetMode="External"/><Relationship Id="rId44" Type="http://schemas.openxmlformats.org/officeDocument/2006/relationships/hyperlink" Target="../../../../../../../C:/Users/Natalie%20Kauf/Documents/UNDP/Publications%20for%20Website/MEST%202009-2012.pdf" TargetMode="External"/><Relationship Id="rId45" Type="http://schemas.openxmlformats.org/officeDocument/2006/relationships/hyperlink" Target="http://www.ks.undp.org/content/kosovo/en/home/mdgoverview/overview/mdg3.html" TargetMode="External"/><Relationship Id="rId46" Type="http://schemas.openxmlformats.org/officeDocument/2006/relationships/hyperlink" Target="http://ask.rks-gov.net/eng/" TargetMode="External"/><Relationship Id="rId47" Type="http://schemas.openxmlformats.org/officeDocument/2006/relationships/hyperlink" Target="../../../../../../../C:/Users/nora.sahatciu/AppData/Local/Microsoft/Windows/Temporary%20Internet%20Files/Content.Outlook/JEVZDXNS/Green%20Report%202014.pdf" TargetMode="External"/><Relationship Id="rId48" Type="http://schemas.openxmlformats.org/officeDocument/2006/relationships/hyperlink" Target="http://sedac.ciesin.columbia.edu/data/set/nrmi-natural-resource-protection-child-health-indicators-2013/data-download" TargetMode="External"/><Relationship Id="rId49" Type="http://schemas.openxmlformats.org/officeDocument/2006/relationships/hyperlink" Target="../../../../../../../C:/Users/nora.sahatciu/AppData/Local/Microsoft/Windows/Temporary%20Internet%20Files/Content.Outlook/JEVZDXNS/Census%202011.pdf" TargetMode="External"/><Relationship Id="rId1" Type="http://schemas.openxmlformats.org/officeDocument/2006/relationships/hyperlink" Target="../../../../../../../C:/Users/nora.sahatciu/AppData/Local/Microsoft/Windows/Temporary%20Internet%20Files/Content.Outlook/JEVZDXNS/Consumption%20Poverty%20in%20the%20Republic%20of%20Kosovo%20in%202011.pdf" TargetMode="External"/><Relationship Id="rId2" Type="http://schemas.openxmlformats.org/officeDocument/2006/relationships/hyperlink" Target="http://documents.worldbank.org/curated/en/2014/06/20345957/kosovo-public-finance-review-fiscal-policies-young-nation" TargetMode="External"/><Relationship Id="rId3" Type="http://schemas.openxmlformats.org/officeDocument/2006/relationships/hyperlink" Target="http://info.worldbank.org/governance/wgi/index.aspx" TargetMode="External"/><Relationship Id="rId4" Type="http://schemas.openxmlformats.org/officeDocument/2006/relationships/hyperlink" Target="http://www.doingbusiness.org/data/exploreeconomies/kosovo/" TargetMode="External"/><Relationship Id="rId5" Type="http://schemas.openxmlformats.org/officeDocument/2006/relationships/hyperlink" Target="http://www.doingbusiness.org/data/exploreeconomies/kosovo" TargetMode="External"/><Relationship Id="rId6" Type="http://schemas.openxmlformats.org/officeDocument/2006/relationships/hyperlink" Target="../../../../../../../C:/Users/Natalie%20Kauf/Documents/UNDP/Publications%20for%20Website/MEST%202009-2012.pdf" TargetMode="External"/><Relationship Id="rId7" Type="http://schemas.openxmlformats.org/officeDocument/2006/relationships/hyperlink" Target="http://www.unicef.org/kosovoprogramme/Kosovo_(UNSCR_1244)_Primary_Education_PER_Summary_of_Report_Final(1).pdf" TargetMode="External"/><Relationship Id="rId8" Type="http://schemas.openxmlformats.org/officeDocument/2006/relationships/hyperlink" Target="http://www-wds.worldbank.org/external/default/WDSContentServer/WDSP/IB/2015/06/10/090224b0828b8614/1_0/Rendered/PDF/Kosovo000Publi0s0for0a0young0nation.pdf" TargetMode="External"/><Relationship Id="rId9" Type="http://schemas.openxmlformats.org/officeDocument/2006/relationships/hyperlink" Target="http://www.unicef.org/kosovoprogramme/Kosovo_(UNSCR_1244)_Primary_Education_PER_Summary_of_Report_Final(1).pdf" TargetMode="External"/><Relationship Id="rId30" Type="http://schemas.openxmlformats.org/officeDocument/2006/relationships/hyperlink" Target="http://mics.unicef.org/surveys" TargetMode="External"/><Relationship Id="rId31" Type="http://schemas.openxmlformats.org/officeDocument/2006/relationships/hyperlink" Target="http://mics.unicef.org/surveys" TargetMode="External"/><Relationship Id="rId32" Type="http://schemas.openxmlformats.org/officeDocument/2006/relationships/hyperlink" Target="http://www.transmonee.org/Databases.php" TargetMode="External"/><Relationship Id="rId33" Type="http://schemas.openxmlformats.org/officeDocument/2006/relationships/hyperlink" Target="http://mics.unicef.org/surveys" TargetMode="External"/><Relationship Id="rId34" Type="http://schemas.openxmlformats.org/officeDocument/2006/relationships/hyperlink" Target="http://mics.unicef.org/surveys" TargetMode="External"/><Relationship Id="rId35" Type="http://schemas.openxmlformats.org/officeDocument/2006/relationships/hyperlink" Target="http://mics.unicef.org/surveys" TargetMode="External"/><Relationship Id="rId36" Type="http://schemas.openxmlformats.org/officeDocument/2006/relationships/hyperlink" Target="http://mics.unicef.org/surveys" TargetMode="External"/><Relationship Id="rId37" Type="http://schemas.openxmlformats.org/officeDocument/2006/relationships/hyperlink" Target="../../../../../../../C:/Users/nora.sahatciu/AppData/Local/Microsoft/Windows/Temporary%20Internet%20Files/Content.Outlook/JEVZDXNS/Demographic%20Social%20and%20Reproductive%20Health%20Survey%20in%20Kosovo%20%202009.pdf" TargetMode="External"/><Relationship Id="rId38" Type="http://schemas.openxmlformats.org/officeDocument/2006/relationships/hyperlink" Target="../../../../../../../C:/Users/nora.sahatciu/AppData/Local/Microsoft/Windows/Temporary%20Internet%20Files/Content.Outlook/JEVZDXNS/Contraceptive%20Use%20Among%20Married%20Women%20Ages%2015-49,%20by%20Method%20Type.csv" TargetMode="External"/><Relationship Id="rId39" Type="http://schemas.openxmlformats.org/officeDocument/2006/relationships/hyperlink" Target="http://www.prb.org/pdf14/2014-world-population-data-sheet_eng.pdf" TargetMode="External"/><Relationship Id="rId20" Type="http://schemas.openxmlformats.org/officeDocument/2006/relationships/hyperlink" Target="http://masht.rks-gov.net/uploads/2015/07/statistikat2014-15compressed_1.pdf" TargetMode="External"/><Relationship Id="rId21" Type="http://schemas.openxmlformats.org/officeDocument/2006/relationships/hyperlink" Target="http://mics.unicef.org/surveys" TargetMode="External"/><Relationship Id="rId22" Type="http://schemas.openxmlformats.org/officeDocument/2006/relationships/hyperlink" Target="http://mics.unicef.org/surveys" TargetMode="External"/><Relationship Id="rId23" Type="http://schemas.openxmlformats.org/officeDocument/2006/relationships/hyperlink" Target="../../../../../../../C:/Users/Natalie%20Kauf/Documents/UNDP/MCC/WB%20Public%20Finance%20Review%202014.pdf" TargetMode="External"/><Relationship Id="rId24" Type="http://schemas.openxmlformats.org/officeDocument/2006/relationships/hyperlink" Target="http://www.who.int/health-accounts/methodology/en/" TargetMode="External"/><Relationship Id="rId25" Type="http://schemas.openxmlformats.org/officeDocument/2006/relationships/hyperlink" Target="http://www.who.int/health-accounts/tools/en/" TargetMode="External"/><Relationship Id="rId26" Type="http://schemas.openxmlformats.org/officeDocument/2006/relationships/hyperlink" Target="http://ask.rks-gov.net/ENG/health/publications" TargetMode="External"/><Relationship Id="rId27" Type="http://schemas.openxmlformats.org/officeDocument/2006/relationships/hyperlink" Target="http://www.who.int/health-accounts/tools/en/" TargetMode="External"/><Relationship Id="rId28" Type="http://schemas.openxmlformats.org/officeDocument/2006/relationships/hyperlink" Target="http://mics.unicef.org/surveys" TargetMode="External"/><Relationship Id="rId29" Type="http://schemas.openxmlformats.org/officeDocument/2006/relationships/hyperlink" Target="http://mics.unicef.org/surveys" TargetMode="External"/><Relationship Id="rId60" Type="http://schemas.openxmlformats.org/officeDocument/2006/relationships/hyperlink" Target="../../../../../../../C/%5CUsers%5Cnora.sahatciu%5CAppData%5CLocal%5CMicrosoft%5CWindows%5CTemporary%20Internet%20Files%5CContent.Outlook%5CJEVZDXNS%5CWB%202014%20Data%20Extract%20Kosovo%20stats.xlsx" TargetMode="External"/><Relationship Id="rId61" Type="http://schemas.openxmlformats.org/officeDocument/2006/relationships/hyperlink" Target="../../../../../../../C/%5CUsers%5Cnora.sahatciu%5CAppData%5CLocal%5CMicrosoft%5CWindows%5CTemporary%20Internet%20Files%5CContent.Outlook%5CJEVZDXNS%5CWB%202014%20Data%20Extract%20Kosovo%20stats.xlsx" TargetMode="External"/><Relationship Id="rId62" Type="http://schemas.openxmlformats.org/officeDocument/2006/relationships/hyperlink" Target="../../../../../../../C:/Users/nora.sahatciu/AppData/Local/Microsoft/Windows/Temporary%20Internet%20Files/Content.Outlook/JEVZDXNS/Results%20of%20Household%20Budget%20Survey%202012%20(1)%20(1).pdf" TargetMode="External"/><Relationship Id="rId10" Type="http://schemas.openxmlformats.org/officeDocument/2006/relationships/hyperlink" Target="../../../../../../../C:/Users/nora.sahatciu/AppData/Local/Microsoft/Windows/Temporary%20Internet%20Files/Content.Outlook/JEVZDXNS/MEST%202009-2012.pdf" TargetMode="External"/><Relationship Id="rId11" Type="http://schemas.openxmlformats.org/officeDocument/2006/relationships/hyperlink" Target="http://mics.unicef.org/surveys" TargetMode="External"/><Relationship Id="rId12" Type="http://schemas.openxmlformats.org/officeDocument/2006/relationships/hyperlink" Target="http://mics.unicef.org/surveys"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hyperlink" Target="https://ask.rks-gov.net/ENG/education/publications" TargetMode="External"/><Relationship Id="rId2"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https://ask.rks-gov.net/ENG/publikimet/doc_details/967-demographic-social-and-reproductive-health-survey-in-kosovo-" TargetMode="External"/><Relationship Id="rId4" Type="http://schemas.openxmlformats.org/officeDocument/2006/relationships/drawing" Target="../drawings/drawing2.xml"/><Relationship Id="rId1" Type="http://schemas.openxmlformats.org/officeDocument/2006/relationships/hyperlink" Target="http://www.ncbi.nlm.nih.gov/pmc/articles/PMC3633379/" TargetMode="External"/><Relationship Id="rId2" Type="http://schemas.openxmlformats.org/officeDocument/2006/relationships/hyperlink" Target="http://appsso.eurostat.ec.europa.eu/nui/show.do"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unaids.org/sites/default/files/country/documents/KOSOVO_narrative_report_2015.pdf" TargetMode="External"/><Relationship Id="rId2"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hyperlink" Target="http://www.kryeministri-ks.net/repository/docs/REVISING_and_UPDATING_the_KOSOVO_ENVIRONMENTAL_STRATEGY_(KES).pdf" TargetMode="External"/><Relationship Id="rId2" Type="http://schemas.openxmlformats.org/officeDocument/2006/relationships/hyperlink" Target="https://ask.rks-gov.net/ENG/enviroment/publications/doc_download/1295-some-facts-on-the-environment-2015" TargetMode="External"/><Relationship Id="rId3" Type="http://schemas.openxmlformats.org/officeDocument/2006/relationships/hyperlink" Target="https://ask.rks-gov.net/ENG/enviroment/publications/doc_download/990-some-facts-on-environment-201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lr.undp.org/content/dam/kosovo/docs/Mozaik/Kosovo_Mosaic_2012_Eng_735317.pdf"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53" workbookViewId="0">
      <selection activeCell="E14" sqref="E14"/>
    </sheetView>
  </sheetViews>
  <sheetFormatPr baseColWidth="10" defaultRowHeight="15" x14ac:dyDescent="0"/>
  <cols>
    <col min="1" max="1" width="3.83203125" customWidth="1"/>
    <col min="3" max="3" width="74.33203125" customWidth="1"/>
    <col min="4" max="6" width="28.5" customWidth="1"/>
    <col min="7" max="7" width="30.33203125" customWidth="1"/>
  </cols>
  <sheetData>
    <row r="1" spans="1:7" ht="28">
      <c r="A1" s="32" t="s">
        <v>2184</v>
      </c>
    </row>
    <row r="3" spans="1:7" ht="20">
      <c r="B3" s="47" t="s">
        <v>2253</v>
      </c>
    </row>
    <row r="4" spans="1:7">
      <c r="B4" s="37" t="s">
        <v>2251</v>
      </c>
      <c r="C4" s="37" t="s">
        <v>260</v>
      </c>
    </row>
    <row r="5" spans="1:7">
      <c r="B5" s="64" t="s">
        <v>26</v>
      </c>
      <c r="C5" s="64" t="s">
        <v>251</v>
      </c>
    </row>
    <row r="6" spans="1:7">
      <c r="B6" s="65" t="s">
        <v>45</v>
      </c>
      <c r="C6" s="65" t="s">
        <v>252</v>
      </c>
    </row>
    <row r="7" spans="1:7">
      <c r="B7" s="65" t="s">
        <v>172</v>
      </c>
      <c r="C7" s="65" t="s">
        <v>253</v>
      </c>
    </row>
    <row r="8" spans="1:7">
      <c r="B8" s="65" t="s">
        <v>53</v>
      </c>
      <c r="C8" s="65" t="s">
        <v>254</v>
      </c>
    </row>
    <row r="9" spans="1:7">
      <c r="B9" s="65" t="s">
        <v>123</v>
      </c>
      <c r="C9" s="65" t="s">
        <v>255</v>
      </c>
    </row>
    <row r="10" spans="1:7">
      <c r="B10" s="65" t="s">
        <v>131</v>
      </c>
      <c r="C10" s="65" t="s">
        <v>256</v>
      </c>
    </row>
    <row r="11" spans="1:7">
      <c r="B11" s="65" t="s">
        <v>257</v>
      </c>
      <c r="C11" s="65" t="s">
        <v>261</v>
      </c>
    </row>
    <row r="12" spans="1:7">
      <c r="B12" s="66" t="s">
        <v>258</v>
      </c>
      <c r="C12" s="66" t="s">
        <v>262</v>
      </c>
    </row>
    <row r="15" spans="1:7" ht="20">
      <c r="B15" s="47" t="s">
        <v>2252</v>
      </c>
    </row>
    <row r="16" spans="1:7">
      <c r="B16" s="37" t="s">
        <v>259</v>
      </c>
      <c r="C16" s="37" t="s">
        <v>273</v>
      </c>
      <c r="D16" s="37" t="s">
        <v>2175</v>
      </c>
      <c r="E16" s="37" t="s">
        <v>2176</v>
      </c>
      <c r="F16" s="37" t="s">
        <v>2177</v>
      </c>
      <c r="G16" s="37" t="s">
        <v>2264</v>
      </c>
    </row>
    <row r="17" spans="2:8" ht="84">
      <c r="B17" s="33" t="s">
        <v>26</v>
      </c>
      <c r="C17" s="34" t="s">
        <v>2178</v>
      </c>
      <c r="D17" s="35" t="s">
        <v>681</v>
      </c>
      <c r="E17" s="34" t="s">
        <v>2183</v>
      </c>
      <c r="F17" s="33" t="s">
        <v>1193</v>
      </c>
      <c r="G17" s="33"/>
    </row>
    <row r="18" spans="2:8">
      <c r="B18" s="33" t="s">
        <v>45</v>
      </c>
      <c r="C18" s="33" t="s">
        <v>274</v>
      </c>
      <c r="D18" s="63" t="s">
        <v>2271</v>
      </c>
      <c r="E18" s="63" t="s">
        <v>2272</v>
      </c>
      <c r="F18" s="79"/>
      <c r="G18" s="33"/>
      <c r="H18" s="36"/>
    </row>
    <row r="19" spans="2:8" ht="28">
      <c r="B19" s="33" t="s">
        <v>172</v>
      </c>
      <c r="C19" s="34" t="s">
        <v>279</v>
      </c>
      <c r="D19" s="63" t="s">
        <v>2270</v>
      </c>
      <c r="E19" s="63" t="s">
        <v>2269</v>
      </c>
      <c r="F19" s="63" t="s">
        <v>2254</v>
      </c>
      <c r="G19" s="33"/>
    </row>
    <row r="20" spans="2:8">
      <c r="B20" s="33" t="s">
        <v>53</v>
      </c>
      <c r="C20" s="33" t="s">
        <v>282</v>
      </c>
      <c r="D20" s="35" t="s">
        <v>2268</v>
      </c>
      <c r="E20" s="35" t="s">
        <v>2273</v>
      </c>
      <c r="F20" s="35" t="s">
        <v>2274</v>
      </c>
      <c r="G20" s="33"/>
    </row>
    <row r="21" spans="2:8" ht="28">
      <c r="B21" s="33" t="s">
        <v>123</v>
      </c>
      <c r="C21" s="34" t="s">
        <v>2179</v>
      </c>
      <c r="D21" s="35" t="s">
        <v>2266</v>
      </c>
      <c r="E21" s="34" t="s">
        <v>2286</v>
      </c>
      <c r="F21" s="79"/>
      <c r="G21" s="33"/>
    </row>
    <row r="22" spans="2:8" ht="42">
      <c r="B22" s="33" t="s">
        <v>131</v>
      </c>
      <c r="C22" s="34" t="s">
        <v>2180</v>
      </c>
      <c r="D22" s="34" t="s">
        <v>2267</v>
      </c>
      <c r="E22" s="34" t="s">
        <v>2379</v>
      </c>
      <c r="F22" s="79"/>
      <c r="G22" s="33"/>
    </row>
    <row r="23" spans="2:8" ht="98">
      <c r="B23" s="33" t="s">
        <v>257</v>
      </c>
      <c r="C23" s="34" t="s">
        <v>2181</v>
      </c>
      <c r="D23" s="35" t="s">
        <v>2293</v>
      </c>
      <c r="E23" s="35" t="s">
        <v>2294</v>
      </c>
      <c r="F23" s="35" t="s">
        <v>2263</v>
      </c>
      <c r="G23" s="34" t="s">
        <v>2265</v>
      </c>
    </row>
    <row r="24" spans="2:8" ht="140">
      <c r="B24" s="33" t="s">
        <v>258</v>
      </c>
      <c r="C24" s="34" t="s">
        <v>2182</v>
      </c>
      <c r="D24" s="35" t="s">
        <v>2380</v>
      </c>
      <c r="E24" s="79"/>
      <c r="F24" s="79"/>
      <c r="G24" s="75"/>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
  <sheetViews>
    <sheetView workbookViewId="0">
      <selection activeCell="E34" sqref="E34"/>
    </sheetView>
  </sheetViews>
  <sheetFormatPr baseColWidth="10" defaultColWidth="8.83203125" defaultRowHeight="14" x14ac:dyDescent="0"/>
  <cols>
    <col min="1" max="1" width="8.83203125" style="23"/>
    <col min="2" max="2" width="49.1640625" style="23" customWidth="1"/>
    <col min="3" max="3" width="4" style="23" customWidth="1"/>
    <col min="4" max="16384" width="8.83203125" style="23"/>
  </cols>
  <sheetData>
    <row r="1" spans="1:18">
      <c r="A1" s="25" t="s">
        <v>1625</v>
      </c>
      <c r="B1" s="25" t="s">
        <v>1623</v>
      </c>
      <c r="C1" s="25" t="s">
        <v>1622</v>
      </c>
      <c r="D1" s="25">
        <v>2000</v>
      </c>
      <c r="E1" s="25">
        <v>2001</v>
      </c>
      <c r="F1" s="25">
        <v>2002</v>
      </c>
      <c r="G1" s="25">
        <v>2003</v>
      </c>
      <c r="H1" s="25">
        <v>2004</v>
      </c>
      <c r="I1" s="25">
        <v>2005</v>
      </c>
      <c r="J1" s="25">
        <v>2006</v>
      </c>
      <c r="K1" s="25">
        <v>2007</v>
      </c>
      <c r="L1" s="25">
        <v>2008</v>
      </c>
      <c r="M1" s="25">
        <v>2009</v>
      </c>
      <c r="N1" s="25">
        <v>2010</v>
      </c>
      <c r="O1" s="25">
        <v>2011</v>
      </c>
      <c r="P1" s="25">
        <v>2012</v>
      </c>
      <c r="Q1" s="25">
        <v>2013</v>
      </c>
      <c r="R1" s="25">
        <v>2014</v>
      </c>
    </row>
    <row r="2" spans="1:18">
      <c r="A2" s="23" t="s">
        <v>351</v>
      </c>
      <c r="B2" s="23" t="s">
        <v>2172</v>
      </c>
      <c r="C2" s="23" t="s">
        <v>2171</v>
      </c>
      <c r="D2" s="24" t="s">
        <v>347</v>
      </c>
      <c r="E2" s="24" t="s">
        <v>347</v>
      </c>
      <c r="F2" s="24" t="s">
        <v>347</v>
      </c>
      <c r="G2" s="24" t="s">
        <v>347</v>
      </c>
      <c r="H2" s="24" t="s">
        <v>347</v>
      </c>
      <c r="I2" s="24" t="s">
        <v>347</v>
      </c>
      <c r="J2" s="24" t="s">
        <v>347</v>
      </c>
      <c r="K2" s="24" t="s">
        <v>347</v>
      </c>
      <c r="L2" s="24" t="s">
        <v>347</v>
      </c>
      <c r="M2" s="24" t="s">
        <v>347</v>
      </c>
      <c r="N2" s="24" t="s">
        <v>347</v>
      </c>
      <c r="O2" s="24" t="s">
        <v>347</v>
      </c>
      <c r="P2" s="24" t="s">
        <v>347</v>
      </c>
      <c r="Q2" s="24" t="s">
        <v>347</v>
      </c>
      <c r="R2" s="24" t="s">
        <v>347</v>
      </c>
    </row>
    <row r="3" spans="1:18">
      <c r="A3" s="23" t="s">
        <v>351</v>
      </c>
      <c r="B3" s="23" t="s">
        <v>2170</v>
      </c>
      <c r="C3" s="23" t="s">
        <v>2169</v>
      </c>
      <c r="D3" s="24" t="s">
        <v>347</v>
      </c>
      <c r="E3" s="24" t="s">
        <v>347</v>
      </c>
      <c r="F3" s="24" t="s">
        <v>347</v>
      </c>
      <c r="G3" s="24" t="s">
        <v>347</v>
      </c>
      <c r="H3" s="24" t="s">
        <v>347</v>
      </c>
      <c r="I3" s="24" t="s">
        <v>347</v>
      </c>
      <c r="J3" s="24" t="s">
        <v>347</v>
      </c>
      <c r="K3" s="24" t="s">
        <v>347</v>
      </c>
      <c r="L3" s="24" t="s">
        <v>347</v>
      </c>
      <c r="M3" s="24" t="s">
        <v>347</v>
      </c>
      <c r="N3" s="24" t="s">
        <v>347</v>
      </c>
      <c r="O3" s="24" t="s">
        <v>347</v>
      </c>
      <c r="P3" s="24" t="s">
        <v>347</v>
      </c>
      <c r="Q3" s="24" t="s">
        <v>347</v>
      </c>
      <c r="R3" s="24" t="s">
        <v>347</v>
      </c>
    </row>
    <row r="4" spans="1:18">
      <c r="A4" s="23" t="s">
        <v>351</v>
      </c>
      <c r="B4" s="23" t="s">
        <v>2168</v>
      </c>
      <c r="C4" s="23" t="s">
        <v>2167</v>
      </c>
      <c r="D4" s="24" t="s">
        <v>347</v>
      </c>
      <c r="E4" s="24" t="s">
        <v>347</v>
      </c>
      <c r="F4" s="24" t="s">
        <v>347</v>
      </c>
      <c r="G4" s="24" t="s">
        <v>347</v>
      </c>
      <c r="H4" s="24" t="s">
        <v>347</v>
      </c>
      <c r="I4" s="24" t="s">
        <v>347</v>
      </c>
      <c r="J4" s="24" t="s">
        <v>347</v>
      </c>
      <c r="K4" s="24" t="s">
        <v>347</v>
      </c>
      <c r="L4" s="24" t="s">
        <v>347</v>
      </c>
      <c r="M4" s="24" t="s">
        <v>347</v>
      </c>
      <c r="N4" s="24" t="s">
        <v>347</v>
      </c>
      <c r="O4" s="24" t="s">
        <v>347</v>
      </c>
      <c r="P4" s="24" t="s">
        <v>347</v>
      </c>
      <c r="Q4" s="24" t="s">
        <v>347</v>
      </c>
      <c r="R4" s="24" t="s">
        <v>347</v>
      </c>
    </row>
    <row r="5" spans="1:18">
      <c r="A5" s="23" t="s">
        <v>351</v>
      </c>
      <c r="B5" s="23" t="s">
        <v>2166</v>
      </c>
      <c r="C5" s="23" t="s">
        <v>2165</v>
      </c>
      <c r="D5" s="24" t="s">
        <v>347</v>
      </c>
      <c r="E5" s="24" t="s">
        <v>347</v>
      </c>
      <c r="F5" s="24" t="s">
        <v>347</v>
      </c>
      <c r="G5" s="24" t="s">
        <v>347</v>
      </c>
      <c r="H5" s="24" t="s">
        <v>347</v>
      </c>
      <c r="I5" s="24" t="s">
        <v>347</v>
      </c>
      <c r="J5" s="24" t="s">
        <v>347</v>
      </c>
      <c r="K5" s="24" t="s">
        <v>347</v>
      </c>
      <c r="L5" s="24" t="s">
        <v>347</v>
      </c>
      <c r="M5" s="24" t="s">
        <v>347</v>
      </c>
      <c r="N5" s="24" t="s">
        <v>347</v>
      </c>
      <c r="O5" s="24" t="s">
        <v>347</v>
      </c>
      <c r="P5" s="24" t="s">
        <v>347</v>
      </c>
      <c r="Q5" s="24" t="s">
        <v>347</v>
      </c>
      <c r="R5" s="24" t="s">
        <v>347</v>
      </c>
    </row>
    <row r="6" spans="1:18">
      <c r="A6" s="23" t="s">
        <v>351</v>
      </c>
      <c r="B6" s="23" t="s">
        <v>2164</v>
      </c>
      <c r="C6" s="23" t="s">
        <v>2163</v>
      </c>
      <c r="D6" s="24" t="s">
        <v>347</v>
      </c>
      <c r="E6" s="24" t="s">
        <v>347</v>
      </c>
      <c r="F6" s="24" t="s">
        <v>347</v>
      </c>
      <c r="G6" s="24" t="s">
        <v>347</v>
      </c>
      <c r="H6" s="24" t="s">
        <v>347</v>
      </c>
      <c r="I6" s="24" t="s">
        <v>347</v>
      </c>
      <c r="J6" s="24" t="s">
        <v>347</v>
      </c>
      <c r="K6" s="24" t="s">
        <v>347</v>
      </c>
      <c r="L6" s="24" t="s">
        <v>347</v>
      </c>
      <c r="M6" s="24" t="s">
        <v>347</v>
      </c>
      <c r="N6" s="24" t="s">
        <v>347</v>
      </c>
      <c r="O6" s="24" t="s">
        <v>347</v>
      </c>
      <c r="P6" s="24" t="s">
        <v>347</v>
      </c>
      <c r="Q6" s="24" t="s">
        <v>347</v>
      </c>
      <c r="R6" s="24" t="s">
        <v>347</v>
      </c>
    </row>
    <row r="7" spans="1:18">
      <c r="A7" s="23" t="s">
        <v>351</v>
      </c>
      <c r="B7" s="23" t="s">
        <v>2162</v>
      </c>
      <c r="C7" s="23" t="s">
        <v>2161</v>
      </c>
      <c r="D7" s="24" t="s">
        <v>347</v>
      </c>
      <c r="E7" s="24" t="s">
        <v>347</v>
      </c>
      <c r="F7" s="24" t="s">
        <v>347</v>
      </c>
      <c r="G7" s="24" t="s">
        <v>347</v>
      </c>
      <c r="H7" s="24" t="s">
        <v>347</v>
      </c>
      <c r="I7" s="24" t="s">
        <v>347</v>
      </c>
      <c r="J7" s="24" t="s">
        <v>347</v>
      </c>
      <c r="K7" s="24" t="s">
        <v>347</v>
      </c>
      <c r="L7" s="24" t="s">
        <v>347</v>
      </c>
      <c r="M7" s="24" t="s">
        <v>347</v>
      </c>
      <c r="N7" s="24" t="s">
        <v>347</v>
      </c>
      <c r="O7" s="24" t="s">
        <v>347</v>
      </c>
      <c r="P7" s="24" t="s">
        <v>347</v>
      </c>
      <c r="Q7" s="24" t="s">
        <v>347</v>
      </c>
      <c r="R7" s="24" t="s">
        <v>347</v>
      </c>
    </row>
    <row r="8" spans="1:18">
      <c r="A8" s="23" t="s">
        <v>351</v>
      </c>
      <c r="B8" s="23" t="s">
        <v>2160</v>
      </c>
      <c r="C8" s="23" t="s">
        <v>2159</v>
      </c>
      <c r="D8" s="24" t="s">
        <v>347</v>
      </c>
      <c r="E8" s="24" t="s">
        <v>347</v>
      </c>
      <c r="F8" s="24" t="s">
        <v>347</v>
      </c>
      <c r="G8" s="24" t="s">
        <v>347</v>
      </c>
      <c r="H8" s="24" t="s">
        <v>347</v>
      </c>
      <c r="I8" s="24" t="s">
        <v>347</v>
      </c>
      <c r="J8" s="24" t="s">
        <v>347</v>
      </c>
      <c r="K8" s="24" t="s">
        <v>347</v>
      </c>
      <c r="L8" s="24" t="s">
        <v>347</v>
      </c>
      <c r="M8" s="24" t="s">
        <v>347</v>
      </c>
      <c r="N8" s="24" t="s">
        <v>347</v>
      </c>
      <c r="O8" s="24" t="s">
        <v>347</v>
      </c>
      <c r="P8" s="24" t="s">
        <v>347</v>
      </c>
      <c r="Q8" s="24" t="s">
        <v>347</v>
      </c>
      <c r="R8" s="24" t="s">
        <v>347</v>
      </c>
    </row>
    <row r="9" spans="1:18">
      <c r="A9" s="23" t="s">
        <v>351</v>
      </c>
      <c r="B9" s="23" t="s">
        <v>2158</v>
      </c>
      <c r="C9" s="23" t="s">
        <v>2157</v>
      </c>
      <c r="D9" s="24" t="s">
        <v>347</v>
      </c>
      <c r="E9" s="24" t="s">
        <v>347</v>
      </c>
      <c r="F9" s="24" t="s">
        <v>347</v>
      </c>
      <c r="G9" s="24" t="s">
        <v>347</v>
      </c>
      <c r="H9" s="24" t="s">
        <v>347</v>
      </c>
      <c r="I9" s="24" t="s">
        <v>347</v>
      </c>
      <c r="J9" s="24" t="s">
        <v>347</v>
      </c>
      <c r="K9" s="24" t="s">
        <v>347</v>
      </c>
      <c r="L9" s="24" t="s">
        <v>347</v>
      </c>
      <c r="M9" s="24" t="s">
        <v>347</v>
      </c>
      <c r="N9" s="24" t="s">
        <v>347</v>
      </c>
      <c r="O9" s="24" t="s">
        <v>347</v>
      </c>
      <c r="P9" s="24" t="s">
        <v>347</v>
      </c>
      <c r="Q9" s="24" t="s">
        <v>347</v>
      </c>
      <c r="R9" s="24" t="s">
        <v>347</v>
      </c>
    </row>
    <row r="10" spans="1:18">
      <c r="A10" s="23" t="s">
        <v>351</v>
      </c>
      <c r="B10" s="23" t="s">
        <v>2156</v>
      </c>
      <c r="C10" s="23" t="s">
        <v>2155</v>
      </c>
      <c r="D10" s="24" t="s">
        <v>347</v>
      </c>
      <c r="E10" s="24" t="s">
        <v>347</v>
      </c>
      <c r="F10" s="24" t="s">
        <v>347</v>
      </c>
      <c r="G10" s="24" t="s">
        <v>347</v>
      </c>
      <c r="H10" s="24" t="s">
        <v>347</v>
      </c>
      <c r="I10" s="24" t="s">
        <v>347</v>
      </c>
      <c r="J10" s="24" t="s">
        <v>347</v>
      </c>
      <c r="K10" s="24" t="s">
        <v>347</v>
      </c>
      <c r="L10" s="24" t="s">
        <v>347</v>
      </c>
      <c r="M10" s="24" t="s">
        <v>347</v>
      </c>
      <c r="N10" s="24" t="s">
        <v>347</v>
      </c>
      <c r="O10" s="24" t="s">
        <v>347</v>
      </c>
      <c r="P10" s="24" t="s">
        <v>347</v>
      </c>
      <c r="Q10" s="24" t="s">
        <v>347</v>
      </c>
      <c r="R10" s="24" t="s">
        <v>347</v>
      </c>
    </row>
    <row r="11" spans="1:18">
      <c r="A11" s="23" t="s">
        <v>351</v>
      </c>
      <c r="B11" s="23" t="s">
        <v>2154</v>
      </c>
      <c r="C11" s="23" t="s">
        <v>2153</v>
      </c>
      <c r="D11" s="24" t="s">
        <v>347</v>
      </c>
      <c r="E11" s="24" t="s">
        <v>347</v>
      </c>
      <c r="F11" s="24" t="s">
        <v>347</v>
      </c>
      <c r="G11" s="24" t="s">
        <v>347</v>
      </c>
      <c r="H11" s="24" t="s">
        <v>347</v>
      </c>
      <c r="I11" s="24" t="s">
        <v>347</v>
      </c>
      <c r="J11" s="24" t="s">
        <v>347</v>
      </c>
      <c r="K11" s="24" t="s">
        <v>347</v>
      </c>
      <c r="L11" s="24" t="s">
        <v>347</v>
      </c>
      <c r="M11" s="24" t="s">
        <v>347</v>
      </c>
      <c r="N11" s="24" t="s">
        <v>347</v>
      </c>
      <c r="O11" s="24" t="s">
        <v>347</v>
      </c>
      <c r="P11" s="24" t="s">
        <v>347</v>
      </c>
      <c r="Q11" s="24" t="s">
        <v>347</v>
      </c>
      <c r="R11" s="24" t="s">
        <v>347</v>
      </c>
    </row>
    <row r="12" spans="1:18">
      <c r="A12" s="23" t="s">
        <v>351</v>
      </c>
      <c r="B12" s="23" t="s">
        <v>2152</v>
      </c>
      <c r="C12" s="23" t="s">
        <v>2151</v>
      </c>
      <c r="D12" s="24" t="s">
        <v>347</v>
      </c>
      <c r="E12" s="24" t="s">
        <v>347</v>
      </c>
      <c r="F12" s="24" t="s">
        <v>347</v>
      </c>
      <c r="G12" s="24" t="s">
        <v>347</v>
      </c>
      <c r="H12" s="24" t="s">
        <v>347</v>
      </c>
      <c r="I12" s="24" t="s">
        <v>347</v>
      </c>
      <c r="J12" s="24" t="s">
        <v>347</v>
      </c>
      <c r="K12" s="24" t="s">
        <v>347</v>
      </c>
      <c r="L12" s="24" t="s">
        <v>347</v>
      </c>
      <c r="M12" s="24" t="s">
        <v>347</v>
      </c>
      <c r="N12" s="24" t="s">
        <v>347</v>
      </c>
      <c r="O12" s="24" t="s">
        <v>347</v>
      </c>
      <c r="P12" s="24" t="s">
        <v>347</v>
      </c>
      <c r="Q12" s="24" t="s">
        <v>347</v>
      </c>
      <c r="R12" s="24" t="s">
        <v>347</v>
      </c>
    </row>
    <row r="13" spans="1:18">
      <c r="A13" s="23" t="s">
        <v>351</v>
      </c>
      <c r="B13" s="23" t="s">
        <v>2150</v>
      </c>
      <c r="C13" s="23" t="s">
        <v>2149</v>
      </c>
      <c r="D13" s="24" t="s">
        <v>347</v>
      </c>
      <c r="E13" s="24" t="s">
        <v>347</v>
      </c>
      <c r="F13" s="24" t="s">
        <v>347</v>
      </c>
      <c r="G13" s="24" t="s">
        <v>347</v>
      </c>
      <c r="H13" s="24" t="s">
        <v>347</v>
      </c>
      <c r="I13" s="24" t="s">
        <v>347</v>
      </c>
      <c r="J13" s="24" t="s">
        <v>347</v>
      </c>
      <c r="K13" s="24" t="s">
        <v>347</v>
      </c>
      <c r="L13" s="24" t="s">
        <v>347</v>
      </c>
      <c r="M13" s="24" t="s">
        <v>347</v>
      </c>
      <c r="N13" s="24" t="s">
        <v>347</v>
      </c>
      <c r="O13" s="24" t="s">
        <v>347</v>
      </c>
      <c r="P13" s="24" t="s">
        <v>347</v>
      </c>
      <c r="Q13" s="24" t="s">
        <v>347</v>
      </c>
      <c r="R13" s="24" t="s">
        <v>347</v>
      </c>
    </row>
    <row r="14" spans="1:18">
      <c r="A14" s="23" t="s">
        <v>351</v>
      </c>
      <c r="B14" s="23" t="s">
        <v>2148</v>
      </c>
      <c r="C14" s="23" t="s">
        <v>2147</v>
      </c>
      <c r="D14" s="24" t="s">
        <v>347</v>
      </c>
      <c r="E14" s="24" t="s">
        <v>347</v>
      </c>
      <c r="F14" s="24" t="s">
        <v>347</v>
      </c>
      <c r="G14" s="24" t="s">
        <v>347</v>
      </c>
      <c r="H14" s="24" t="s">
        <v>347</v>
      </c>
      <c r="I14" s="24" t="s">
        <v>347</v>
      </c>
      <c r="J14" s="24" t="s">
        <v>347</v>
      </c>
      <c r="K14" s="24" t="s">
        <v>347</v>
      </c>
      <c r="L14" s="24" t="s">
        <v>347</v>
      </c>
      <c r="M14" s="24" t="s">
        <v>347</v>
      </c>
      <c r="N14" s="24" t="s">
        <v>347</v>
      </c>
      <c r="O14" s="24" t="s">
        <v>347</v>
      </c>
      <c r="P14" s="24" t="s">
        <v>347</v>
      </c>
      <c r="Q14" s="24" t="s">
        <v>347</v>
      </c>
      <c r="R14" s="24" t="s">
        <v>347</v>
      </c>
    </row>
    <row r="15" spans="1:18">
      <c r="A15" s="23" t="s">
        <v>351</v>
      </c>
      <c r="B15" s="23" t="s">
        <v>2146</v>
      </c>
      <c r="C15" s="23" t="s">
        <v>2145</v>
      </c>
      <c r="D15" s="24" t="s">
        <v>347</v>
      </c>
      <c r="E15" s="24" t="s">
        <v>347</v>
      </c>
      <c r="F15" s="24" t="s">
        <v>347</v>
      </c>
      <c r="G15" s="24" t="s">
        <v>347</v>
      </c>
      <c r="H15" s="24" t="s">
        <v>347</v>
      </c>
      <c r="I15" s="24" t="s">
        <v>347</v>
      </c>
      <c r="J15" s="24" t="s">
        <v>347</v>
      </c>
      <c r="K15" s="24" t="s">
        <v>347</v>
      </c>
      <c r="L15" s="24" t="s">
        <v>347</v>
      </c>
      <c r="M15" s="24" t="s">
        <v>347</v>
      </c>
      <c r="N15" s="24" t="s">
        <v>347</v>
      </c>
      <c r="O15" s="24" t="s">
        <v>347</v>
      </c>
      <c r="P15" s="24" t="s">
        <v>347</v>
      </c>
      <c r="Q15" s="24" t="s">
        <v>347</v>
      </c>
      <c r="R15" s="24" t="s">
        <v>347</v>
      </c>
    </row>
    <row r="16" spans="1:18">
      <c r="A16" s="23" t="s">
        <v>351</v>
      </c>
      <c r="B16" s="23" t="s">
        <v>2144</v>
      </c>
      <c r="C16" s="23" t="s">
        <v>2143</v>
      </c>
      <c r="D16" s="24" t="s">
        <v>347</v>
      </c>
      <c r="E16" s="24" t="s">
        <v>347</v>
      </c>
      <c r="F16" s="24" t="s">
        <v>347</v>
      </c>
      <c r="G16" s="24" t="s">
        <v>347</v>
      </c>
      <c r="H16" s="24" t="s">
        <v>347</v>
      </c>
      <c r="I16" s="24" t="s">
        <v>347</v>
      </c>
      <c r="J16" s="24" t="s">
        <v>347</v>
      </c>
      <c r="K16" s="24" t="s">
        <v>347</v>
      </c>
      <c r="L16" s="24" t="s">
        <v>347</v>
      </c>
      <c r="M16" s="24" t="s">
        <v>347</v>
      </c>
      <c r="N16" s="24" t="s">
        <v>347</v>
      </c>
      <c r="O16" s="24" t="s">
        <v>347</v>
      </c>
      <c r="P16" s="24" t="s">
        <v>347</v>
      </c>
      <c r="Q16" s="24" t="s">
        <v>347</v>
      </c>
      <c r="R16" s="24" t="s">
        <v>347</v>
      </c>
    </row>
    <row r="17" spans="1:18">
      <c r="A17" s="23" t="s">
        <v>351</v>
      </c>
      <c r="B17" s="23" t="s">
        <v>2142</v>
      </c>
      <c r="C17" s="23" t="s">
        <v>2141</v>
      </c>
      <c r="D17" s="24" t="s">
        <v>347</v>
      </c>
      <c r="E17" s="24" t="s">
        <v>347</v>
      </c>
      <c r="F17" s="24" t="s">
        <v>347</v>
      </c>
      <c r="G17" s="24" t="s">
        <v>347</v>
      </c>
      <c r="H17" s="24" t="s">
        <v>347</v>
      </c>
      <c r="I17" s="24" t="s">
        <v>347</v>
      </c>
      <c r="J17" s="24" t="s">
        <v>347</v>
      </c>
      <c r="K17" s="24" t="s">
        <v>347</v>
      </c>
      <c r="L17" s="24" t="s">
        <v>347</v>
      </c>
      <c r="M17" s="24" t="s">
        <v>347</v>
      </c>
      <c r="N17" s="24" t="s">
        <v>347</v>
      </c>
      <c r="O17" s="24" t="s">
        <v>347</v>
      </c>
      <c r="P17" s="24" t="s">
        <v>347</v>
      </c>
      <c r="Q17" s="24" t="s">
        <v>347</v>
      </c>
      <c r="R17" s="24" t="s">
        <v>347</v>
      </c>
    </row>
    <row r="18" spans="1:18">
      <c r="A18" s="23" t="s">
        <v>351</v>
      </c>
      <c r="B18" s="23" t="s">
        <v>2140</v>
      </c>
      <c r="C18" s="23" t="s">
        <v>2139</v>
      </c>
      <c r="D18" s="24" t="s">
        <v>347</v>
      </c>
      <c r="E18" s="24" t="s">
        <v>347</v>
      </c>
      <c r="F18" s="24" t="s">
        <v>347</v>
      </c>
      <c r="G18" s="24" t="s">
        <v>347</v>
      </c>
      <c r="H18" s="24" t="s">
        <v>347</v>
      </c>
      <c r="I18" s="24" t="s">
        <v>347</v>
      </c>
      <c r="J18" s="24" t="s">
        <v>347</v>
      </c>
      <c r="K18" s="24" t="s">
        <v>347</v>
      </c>
      <c r="L18" s="24" t="s">
        <v>347</v>
      </c>
      <c r="M18" s="24" t="s">
        <v>347</v>
      </c>
      <c r="N18" s="24" t="s">
        <v>347</v>
      </c>
      <c r="O18" s="24" t="s">
        <v>347</v>
      </c>
      <c r="P18" s="24" t="s">
        <v>347</v>
      </c>
      <c r="Q18" s="24" t="s">
        <v>347</v>
      </c>
      <c r="R18" s="24" t="s">
        <v>347</v>
      </c>
    </row>
    <row r="19" spans="1:18">
      <c r="A19" s="23" t="s">
        <v>351</v>
      </c>
      <c r="B19" s="23" t="s">
        <v>2138</v>
      </c>
      <c r="C19" s="23" t="s">
        <v>2137</v>
      </c>
      <c r="D19" s="24" t="s">
        <v>347</v>
      </c>
      <c r="E19" s="24" t="s">
        <v>347</v>
      </c>
      <c r="F19" s="24" t="s">
        <v>347</v>
      </c>
      <c r="G19" s="24" t="s">
        <v>347</v>
      </c>
      <c r="H19" s="24" t="s">
        <v>347</v>
      </c>
      <c r="I19" s="24" t="s">
        <v>347</v>
      </c>
      <c r="J19" s="24" t="s">
        <v>347</v>
      </c>
      <c r="K19" s="24" t="s">
        <v>347</v>
      </c>
      <c r="L19" s="24" t="s">
        <v>347</v>
      </c>
      <c r="M19" s="24" t="s">
        <v>347</v>
      </c>
      <c r="N19" s="24" t="s">
        <v>347</v>
      </c>
      <c r="O19" s="24" t="s">
        <v>347</v>
      </c>
      <c r="P19" s="24" t="s">
        <v>347</v>
      </c>
      <c r="Q19" s="24" t="s">
        <v>347</v>
      </c>
      <c r="R19" s="24" t="s">
        <v>347</v>
      </c>
    </row>
    <row r="20" spans="1:18">
      <c r="A20" s="23" t="s">
        <v>351</v>
      </c>
      <c r="B20" s="23" t="s">
        <v>2136</v>
      </c>
      <c r="C20" s="23" t="s">
        <v>2135</v>
      </c>
      <c r="D20" s="24" t="s">
        <v>347</v>
      </c>
      <c r="E20" s="24" t="s">
        <v>347</v>
      </c>
      <c r="F20" s="24" t="s">
        <v>347</v>
      </c>
      <c r="G20" s="24" t="s">
        <v>347</v>
      </c>
      <c r="H20" s="24" t="s">
        <v>347</v>
      </c>
      <c r="I20" s="24" t="s">
        <v>347</v>
      </c>
      <c r="J20" s="24" t="s">
        <v>347</v>
      </c>
      <c r="K20" s="24" t="s">
        <v>347</v>
      </c>
      <c r="L20" s="24" t="s">
        <v>347</v>
      </c>
      <c r="M20" s="24" t="s">
        <v>347</v>
      </c>
      <c r="N20" s="24" t="s">
        <v>347</v>
      </c>
      <c r="O20" s="24" t="s">
        <v>347</v>
      </c>
      <c r="P20" s="24" t="s">
        <v>347</v>
      </c>
      <c r="Q20" s="24" t="s">
        <v>347</v>
      </c>
      <c r="R20" s="24" t="s">
        <v>347</v>
      </c>
    </row>
    <row r="21" spans="1:18">
      <c r="A21" s="23" t="s">
        <v>351</v>
      </c>
      <c r="B21" s="23" t="s">
        <v>2134</v>
      </c>
      <c r="C21" s="23" t="s">
        <v>2133</v>
      </c>
      <c r="D21" s="24" t="s">
        <v>347</v>
      </c>
      <c r="E21" s="24" t="s">
        <v>347</v>
      </c>
      <c r="F21" s="24" t="s">
        <v>347</v>
      </c>
      <c r="G21" s="24" t="s">
        <v>347</v>
      </c>
      <c r="H21" s="24" t="s">
        <v>347</v>
      </c>
      <c r="I21" s="24" t="s">
        <v>347</v>
      </c>
      <c r="J21" s="24" t="s">
        <v>347</v>
      </c>
      <c r="K21" s="24" t="s">
        <v>347</v>
      </c>
      <c r="L21" s="24" t="s">
        <v>347</v>
      </c>
      <c r="M21" s="24" t="s">
        <v>347</v>
      </c>
      <c r="N21" s="24" t="s">
        <v>347</v>
      </c>
      <c r="O21" s="24" t="s">
        <v>347</v>
      </c>
      <c r="P21" s="24" t="s">
        <v>347</v>
      </c>
      <c r="Q21" s="24" t="s">
        <v>347</v>
      </c>
      <c r="R21" s="24" t="s">
        <v>347</v>
      </c>
    </row>
    <row r="22" spans="1:18">
      <c r="A22" s="23" t="s">
        <v>351</v>
      </c>
      <c r="B22" s="23" t="s">
        <v>2132</v>
      </c>
      <c r="C22" s="23" t="s">
        <v>2131</v>
      </c>
      <c r="D22" s="24" t="s">
        <v>347</v>
      </c>
      <c r="E22" s="24" t="s">
        <v>347</v>
      </c>
      <c r="F22" s="24" t="s">
        <v>347</v>
      </c>
      <c r="G22" s="24" t="s">
        <v>347</v>
      </c>
      <c r="H22" s="24" t="s">
        <v>347</v>
      </c>
      <c r="I22" s="24" t="s">
        <v>347</v>
      </c>
      <c r="J22" s="24" t="s">
        <v>347</v>
      </c>
      <c r="K22" s="24" t="s">
        <v>347</v>
      </c>
      <c r="L22" s="24" t="s">
        <v>347</v>
      </c>
      <c r="M22" s="24" t="s">
        <v>347</v>
      </c>
      <c r="N22" s="24" t="s">
        <v>347</v>
      </c>
      <c r="O22" s="24" t="s">
        <v>347</v>
      </c>
      <c r="P22" s="24" t="s">
        <v>347</v>
      </c>
      <c r="Q22" s="24" t="s">
        <v>347</v>
      </c>
      <c r="R22" s="24" t="s">
        <v>347</v>
      </c>
    </row>
    <row r="23" spans="1:18">
      <c r="A23" s="23" t="s">
        <v>351</v>
      </c>
      <c r="B23" s="23" t="s">
        <v>2130</v>
      </c>
      <c r="C23" s="23" t="s">
        <v>2129</v>
      </c>
      <c r="D23" s="24" t="s">
        <v>347</v>
      </c>
      <c r="E23" s="24" t="s">
        <v>347</v>
      </c>
      <c r="F23" s="24" t="s">
        <v>347</v>
      </c>
      <c r="G23" s="24" t="s">
        <v>347</v>
      </c>
      <c r="H23" s="24" t="s">
        <v>347</v>
      </c>
      <c r="I23" s="24" t="s">
        <v>347</v>
      </c>
      <c r="J23" s="24" t="s">
        <v>347</v>
      </c>
      <c r="K23" s="24" t="s">
        <v>347</v>
      </c>
      <c r="L23" s="24" t="s">
        <v>347</v>
      </c>
      <c r="M23" s="24" t="s">
        <v>347</v>
      </c>
      <c r="N23" s="24" t="s">
        <v>347</v>
      </c>
      <c r="O23" s="24" t="s">
        <v>347</v>
      </c>
      <c r="P23" s="24" t="s">
        <v>347</v>
      </c>
      <c r="Q23" s="24" t="s">
        <v>347</v>
      </c>
      <c r="R23" s="24" t="s">
        <v>347</v>
      </c>
    </row>
    <row r="24" spans="1:18">
      <c r="A24" s="23" t="s">
        <v>351</v>
      </c>
      <c r="B24" s="23" t="s">
        <v>2128</v>
      </c>
      <c r="C24" s="23" t="s">
        <v>2127</v>
      </c>
      <c r="D24" s="24" t="s">
        <v>347</v>
      </c>
      <c r="E24" s="24" t="s">
        <v>347</v>
      </c>
      <c r="F24" s="24" t="s">
        <v>347</v>
      </c>
      <c r="G24" s="24" t="s">
        <v>347</v>
      </c>
      <c r="H24" s="24" t="s">
        <v>347</v>
      </c>
      <c r="I24" s="24" t="s">
        <v>347</v>
      </c>
      <c r="J24" s="24" t="s">
        <v>347</v>
      </c>
      <c r="K24" s="24" t="s">
        <v>347</v>
      </c>
      <c r="L24" s="24" t="s">
        <v>347</v>
      </c>
      <c r="M24" s="24" t="s">
        <v>347</v>
      </c>
      <c r="N24" s="24" t="s">
        <v>347</v>
      </c>
      <c r="O24" s="24" t="s">
        <v>347</v>
      </c>
      <c r="P24" s="24" t="s">
        <v>347</v>
      </c>
      <c r="Q24" s="24" t="s">
        <v>347</v>
      </c>
      <c r="R24" s="24" t="s">
        <v>347</v>
      </c>
    </row>
    <row r="25" spans="1:18">
      <c r="A25" s="23" t="s">
        <v>351</v>
      </c>
      <c r="B25" s="23" t="s">
        <v>2126</v>
      </c>
      <c r="C25" s="23" t="s">
        <v>2125</v>
      </c>
      <c r="D25" s="24" t="s">
        <v>347</v>
      </c>
      <c r="E25" s="24" t="s">
        <v>347</v>
      </c>
      <c r="F25" s="24" t="s">
        <v>347</v>
      </c>
      <c r="G25" s="24" t="s">
        <v>347</v>
      </c>
      <c r="H25" s="24" t="s">
        <v>347</v>
      </c>
      <c r="I25" s="24" t="s">
        <v>347</v>
      </c>
      <c r="J25" s="24" t="s">
        <v>347</v>
      </c>
      <c r="K25" s="24" t="s">
        <v>347</v>
      </c>
      <c r="L25" s="24" t="s">
        <v>347</v>
      </c>
      <c r="M25" s="24" t="s">
        <v>347</v>
      </c>
      <c r="N25" s="24" t="s">
        <v>347</v>
      </c>
      <c r="O25" s="24" t="s">
        <v>347</v>
      </c>
      <c r="P25" s="24" t="s">
        <v>347</v>
      </c>
      <c r="Q25" s="24" t="s">
        <v>347</v>
      </c>
      <c r="R25" s="24" t="s">
        <v>347</v>
      </c>
    </row>
    <row r="26" spans="1:18">
      <c r="A26" s="23" t="s">
        <v>351</v>
      </c>
      <c r="B26" s="23" t="s">
        <v>2124</v>
      </c>
      <c r="C26" s="23" t="s">
        <v>2123</v>
      </c>
      <c r="D26" s="24" t="s">
        <v>347</v>
      </c>
      <c r="E26" s="24" t="s">
        <v>347</v>
      </c>
      <c r="F26" s="24" t="s">
        <v>347</v>
      </c>
      <c r="G26" s="24" t="s">
        <v>347</v>
      </c>
      <c r="H26" s="24" t="s">
        <v>347</v>
      </c>
      <c r="I26" s="24" t="s">
        <v>347</v>
      </c>
      <c r="J26" s="24" t="s">
        <v>347</v>
      </c>
      <c r="K26" s="24" t="s">
        <v>347</v>
      </c>
      <c r="L26" s="24" t="s">
        <v>347</v>
      </c>
      <c r="M26" s="24" t="s">
        <v>347</v>
      </c>
      <c r="N26" s="24" t="s">
        <v>347</v>
      </c>
      <c r="O26" s="24" t="s">
        <v>347</v>
      </c>
      <c r="P26" s="24" t="s">
        <v>347</v>
      </c>
      <c r="Q26" s="24" t="s">
        <v>347</v>
      </c>
      <c r="R26" s="24" t="s">
        <v>347</v>
      </c>
    </row>
    <row r="27" spans="1:18">
      <c r="A27" s="23" t="s">
        <v>351</v>
      </c>
      <c r="B27" s="23" t="s">
        <v>2122</v>
      </c>
      <c r="C27" s="23" t="s">
        <v>2121</v>
      </c>
      <c r="D27" s="24" t="s">
        <v>347</v>
      </c>
      <c r="E27" s="24" t="s">
        <v>347</v>
      </c>
      <c r="F27" s="24" t="s">
        <v>347</v>
      </c>
      <c r="G27" s="24" t="s">
        <v>347</v>
      </c>
      <c r="H27" s="24" t="s">
        <v>347</v>
      </c>
      <c r="I27" s="24" t="s">
        <v>347</v>
      </c>
      <c r="J27" s="24" t="s">
        <v>347</v>
      </c>
      <c r="K27" s="24" t="s">
        <v>347</v>
      </c>
      <c r="L27" s="24" t="s">
        <v>347</v>
      </c>
      <c r="M27" s="24" t="s">
        <v>347</v>
      </c>
      <c r="N27" s="24" t="s">
        <v>347</v>
      </c>
      <c r="O27" s="24" t="s">
        <v>347</v>
      </c>
      <c r="P27" s="24" t="s">
        <v>347</v>
      </c>
      <c r="Q27" s="24" t="s">
        <v>347</v>
      </c>
      <c r="R27" s="24" t="s">
        <v>347</v>
      </c>
    </row>
    <row r="28" spans="1:18">
      <c r="A28" s="23" t="s">
        <v>351</v>
      </c>
      <c r="B28" s="23" t="s">
        <v>2120</v>
      </c>
      <c r="C28" s="23" t="s">
        <v>2119</v>
      </c>
      <c r="D28" s="24" t="s">
        <v>347</v>
      </c>
      <c r="E28" s="24" t="s">
        <v>347</v>
      </c>
      <c r="F28" s="24" t="s">
        <v>347</v>
      </c>
      <c r="G28" s="24" t="s">
        <v>347</v>
      </c>
      <c r="H28" s="24" t="s">
        <v>347</v>
      </c>
      <c r="I28" s="24" t="s">
        <v>347</v>
      </c>
      <c r="J28" s="24" t="s">
        <v>347</v>
      </c>
      <c r="K28" s="24" t="s">
        <v>347</v>
      </c>
      <c r="L28" s="24" t="s">
        <v>347</v>
      </c>
      <c r="M28" s="24" t="s">
        <v>347</v>
      </c>
      <c r="N28" s="24" t="s">
        <v>347</v>
      </c>
      <c r="O28" s="24" t="s">
        <v>347</v>
      </c>
      <c r="P28" s="24" t="s">
        <v>347</v>
      </c>
      <c r="Q28" s="24" t="s">
        <v>347</v>
      </c>
      <c r="R28" s="24" t="s">
        <v>347</v>
      </c>
    </row>
    <row r="29" spans="1:18">
      <c r="A29" s="23" t="s">
        <v>351</v>
      </c>
      <c r="B29" s="23" t="s">
        <v>2118</v>
      </c>
      <c r="C29" s="23" t="s">
        <v>2117</v>
      </c>
      <c r="D29" s="24" t="s">
        <v>347</v>
      </c>
      <c r="E29" s="24" t="s">
        <v>347</v>
      </c>
      <c r="F29" s="24" t="s">
        <v>347</v>
      </c>
      <c r="G29" s="24" t="s">
        <v>347</v>
      </c>
      <c r="H29" s="24" t="s">
        <v>347</v>
      </c>
      <c r="I29" s="24" t="s">
        <v>347</v>
      </c>
      <c r="J29" s="24" t="s">
        <v>347</v>
      </c>
      <c r="K29" s="24" t="s">
        <v>347</v>
      </c>
      <c r="L29" s="24" t="s">
        <v>347</v>
      </c>
      <c r="M29" s="24" t="s">
        <v>347</v>
      </c>
      <c r="N29" s="24" t="s">
        <v>347</v>
      </c>
      <c r="O29" s="24" t="s">
        <v>347</v>
      </c>
      <c r="P29" s="24" t="s">
        <v>347</v>
      </c>
      <c r="Q29" s="24" t="s">
        <v>347</v>
      </c>
      <c r="R29" s="24" t="s">
        <v>347</v>
      </c>
    </row>
    <row r="30" spans="1:18">
      <c r="A30" s="23" t="s">
        <v>351</v>
      </c>
      <c r="B30" s="23" t="s">
        <v>2116</v>
      </c>
      <c r="C30" s="23" t="s">
        <v>2115</v>
      </c>
      <c r="D30" s="24" t="s">
        <v>347</v>
      </c>
      <c r="E30" s="24" t="s">
        <v>347</v>
      </c>
      <c r="F30" s="24" t="s">
        <v>347</v>
      </c>
      <c r="G30" s="24" t="s">
        <v>347</v>
      </c>
      <c r="H30" s="24" t="s">
        <v>347</v>
      </c>
      <c r="I30" s="24" t="s">
        <v>347</v>
      </c>
      <c r="J30" s="24" t="s">
        <v>347</v>
      </c>
      <c r="K30" s="24" t="s">
        <v>347</v>
      </c>
      <c r="L30" s="24" t="s">
        <v>347</v>
      </c>
      <c r="M30" s="24" t="s">
        <v>347</v>
      </c>
      <c r="N30" s="24" t="s">
        <v>347</v>
      </c>
      <c r="O30" s="24" t="s">
        <v>347</v>
      </c>
      <c r="P30" s="24" t="s">
        <v>347</v>
      </c>
      <c r="Q30" s="24" t="s">
        <v>347</v>
      </c>
      <c r="R30" s="24" t="s">
        <v>347</v>
      </c>
    </row>
    <row r="31" spans="1:18">
      <c r="A31" s="23" t="s">
        <v>351</v>
      </c>
      <c r="B31" s="23" t="s">
        <v>2114</v>
      </c>
      <c r="C31" s="23" t="s">
        <v>2113</v>
      </c>
      <c r="D31" s="24" t="s">
        <v>347</v>
      </c>
      <c r="E31" s="24" t="s">
        <v>347</v>
      </c>
      <c r="F31" s="24" t="s">
        <v>347</v>
      </c>
      <c r="G31" s="24" t="s">
        <v>347</v>
      </c>
      <c r="H31" s="24" t="s">
        <v>347</v>
      </c>
      <c r="I31" s="24" t="s">
        <v>347</v>
      </c>
      <c r="J31" s="24" t="s">
        <v>347</v>
      </c>
      <c r="K31" s="24" t="s">
        <v>347</v>
      </c>
      <c r="L31" s="24" t="s">
        <v>347</v>
      </c>
      <c r="M31" s="24" t="s">
        <v>347</v>
      </c>
      <c r="N31" s="24" t="s">
        <v>347</v>
      </c>
      <c r="O31" s="24" t="s">
        <v>347</v>
      </c>
      <c r="P31" s="24" t="s">
        <v>347</v>
      </c>
      <c r="Q31" s="24" t="s">
        <v>347</v>
      </c>
      <c r="R31" s="24" t="s">
        <v>347</v>
      </c>
    </row>
    <row r="32" spans="1:18">
      <c r="A32" s="23" t="s">
        <v>351</v>
      </c>
      <c r="B32" s="23" t="s">
        <v>1463</v>
      </c>
      <c r="C32" s="23" t="s">
        <v>1462</v>
      </c>
      <c r="D32" s="24" t="s">
        <v>347</v>
      </c>
      <c r="E32" s="24" t="s">
        <v>347</v>
      </c>
      <c r="F32" s="24" t="s">
        <v>347</v>
      </c>
      <c r="G32" s="24" t="s">
        <v>347</v>
      </c>
      <c r="H32" s="24" t="s">
        <v>347</v>
      </c>
      <c r="I32" s="24" t="s">
        <v>347</v>
      </c>
      <c r="J32" s="24" t="s">
        <v>347</v>
      </c>
      <c r="K32" s="24" t="s">
        <v>347</v>
      </c>
      <c r="L32" s="24" t="s">
        <v>347</v>
      </c>
      <c r="M32" s="24" t="s">
        <v>347</v>
      </c>
      <c r="N32" s="24" t="s">
        <v>347</v>
      </c>
      <c r="O32" s="24" t="s">
        <v>347</v>
      </c>
      <c r="P32" s="24">
        <v>5.4000000953674299</v>
      </c>
      <c r="Q32" s="24" t="s">
        <v>347</v>
      </c>
      <c r="R32" s="24" t="s">
        <v>347</v>
      </c>
    </row>
    <row r="33" spans="1:18">
      <c r="A33" s="23" t="s">
        <v>351</v>
      </c>
      <c r="B33" s="23" t="s">
        <v>1461</v>
      </c>
      <c r="C33" s="23" t="s">
        <v>1460</v>
      </c>
      <c r="D33" s="24" t="s">
        <v>347</v>
      </c>
      <c r="E33" s="24" t="s">
        <v>347</v>
      </c>
      <c r="F33" s="24" t="s">
        <v>347</v>
      </c>
      <c r="G33" s="24" t="s">
        <v>347</v>
      </c>
      <c r="H33" s="24" t="s">
        <v>347</v>
      </c>
      <c r="I33" s="24" t="s">
        <v>347</v>
      </c>
      <c r="J33" s="24" t="s">
        <v>347</v>
      </c>
      <c r="K33" s="24" t="s">
        <v>347</v>
      </c>
      <c r="L33" s="24" t="s">
        <v>347</v>
      </c>
      <c r="M33" s="24" t="s">
        <v>347</v>
      </c>
      <c r="N33" s="24" t="s">
        <v>347</v>
      </c>
      <c r="O33" s="24" t="s">
        <v>347</v>
      </c>
      <c r="P33" s="24">
        <v>5.8000001907348597</v>
      </c>
      <c r="Q33" s="24" t="s">
        <v>347</v>
      </c>
      <c r="R33" s="24" t="s">
        <v>347</v>
      </c>
    </row>
    <row r="34" spans="1:18">
      <c r="A34" s="23" t="s">
        <v>351</v>
      </c>
      <c r="B34" s="23" t="s">
        <v>1459</v>
      </c>
      <c r="C34" s="23" t="s">
        <v>1458</v>
      </c>
      <c r="D34" s="24" t="s">
        <v>347</v>
      </c>
      <c r="E34" s="24" t="s">
        <v>347</v>
      </c>
      <c r="F34" s="24" t="s">
        <v>347</v>
      </c>
      <c r="G34" s="24" t="s">
        <v>347</v>
      </c>
      <c r="H34" s="24" t="s">
        <v>347</v>
      </c>
      <c r="I34" s="24" t="s">
        <v>347</v>
      </c>
      <c r="J34" s="24" t="s">
        <v>347</v>
      </c>
      <c r="K34" s="24" t="s">
        <v>347</v>
      </c>
      <c r="L34" s="24" t="s">
        <v>347</v>
      </c>
      <c r="M34" s="24" t="s">
        <v>347</v>
      </c>
      <c r="N34" s="24" t="s">
        <v>347</v>
      </c>
      <c r="O34" s="24" t="s">
        <v>347</v>
      </c>
      <c r="P34" s="24">
        <v>5.6999998092651403</v>
      </c>
      <c r="Q34" s="24" t="s">
        <v>347</v>
      </c>
      <c r="R34" s="24" t="s">
        <v>347</v>
      </c>
    </row>
    <row r="35" spans="1:18">
      <c r="A35" s="23" t="s">
        <v>351</v>
      </c>
      <c r="B35" s="23" t="s">
        <v>2112</v>
      </c>
      <c r="C35" s="23" t="s">
        <v>2111</v>
      </c>
      <c r="D35" s="24" t="s">
        <v>347</v>
      </c>
      <c r="E35" s="24" t="s">
        <v>347</v>
      </c>
      <c r="F35" s="24" t="s">
        <v>347</v>
      </c>
      <c r="G35" s="24" t="s">
        <v>347</v>
      </c>
      <c r="H35" s="24" t="s">
        <v>347</v>
      </c>
      <c r="I35" s="24" t="s">
        <v>347</v>
      </c>
      <c r="J35" s="24" t="s">
        <v>347</v>
      </c>
      <c r="K35" s="24" t="s">
        <v>347</v>
      </c>
      <c r="L35" s="24" t="s">
        <v>347</v>
      </c>
      <c r="M35" s="24" t="s">
        <v>347</v>
      </c>
      <c r="N35" s="24" t="s">
        <v>347</v>
      </c>
      <c r="O35" s="24" t="s">
        <v>347</v>
      </c>
      <c r="P35" s="24" t="s">
        <v>347</v>
      </c>
      <c r="Q35" s="24" t="s">
        <v>347</v>
      </c>
      <c r="R35" s="24" t="s">
        <v>347</v>
      </c>
    </row>
    <row r="36" spans="1:18">
      <c r="A36" s="23" t="s">
        <v>351</v>
      </c>
      <c r="B36" s="23" t="s">
        <v>2110</v>
      </c>
      <c r="C36" s="23" t="s">
        <v>2109</v>
      </c>
      <c r="D36" s="24" t="s">
        <v>347</v>
      </c>
      <c r="E36" s="24" t="s">
        <v>347</v>
      </c>
      <c r="F36" s="24" t="s">
        <v>347</v>
      </c>
      <c r="G36" s="24" t="s">
        <v>347</v>
      </c>
      <c r="H36" s="24" t="s">
        <v>347</v>
      </c>
      <c r="I36" s="24" t="s">
        <v>347</v>
      </c>
      <c r="J36" s="24" t="s">
        <v>347</v>
      </c>
      <c r="K36" s="24" t="s">
        <v>347</v>
      </c>
      <c r="L36" s="24" t="s">
        <v>347</v>
      </c>
      <c r="M36" s="24" t="s">
        <v>347</v>
      </c>
      <c r="N36" s="24" t="s">
        <v>347</v>
      </c>
      <c r="O36" s="24" t="s">
        <v>347</v>
      </c>
      <c r="P36" s="24" t="s">
        <v>347</v>
      </c>
      <c r="Q36" s="24" t="s">
        <v>347</v>
      </c>
      <c r="R36" s="24" t="s">
        <v>347</v>
      </c>
    </row>
    <row r="37" spans="1:18">
      <c r="A37" s="23" t="s">
        <v>351</v>
      </c>
      <c r="B37" s="23" t="s">
        <v>2108</v>
      </c>
      <c r="C37" s="23" t="s">
        <v>2107</v>
      </c>
      <c r="D37" s="24" t="s">
        <v>347</v>
      </c>
      <c r="E37" s="24" t="s">
        <v>347</v>
      </c>
      <c r="F37" s="24" t="s">
        <v>347</v>
      </c>
      <c r="G37" s="24" t="s">
        <v>347</v>
      </c>
      <c r="H37" s="24" t="s">
        <v>347</v>
      </c>
      <c r="I37" s="24" t="s">
        <v>347</v>
      </c>
      <c r="J37" s="24" t="s">
        <v>347</v>
      </c>
      <c r="K37" s="24" t="s">
        <v>347</v>
      </c>
      <c r="L37" s="24" t="s">
        <v>347</v>
      </c>
      <c r="M37" s="24" t="s">
        <v>347</v>
      </c>
      <c r="N37" s="24" t="s">
        <v>347</v>
      </c>
      <c r="O37" s="24" t="s">
        <v>347</v>
      </c>
      <c r="P37" s="24" t="s">
        <v>347</v>
      </c>
      <c r="Q37" s="24" t="s">
        <v>347</v>
      </c>
      <c r="R37" s="24" t="s">
        <v>347</v>
      </c>
    </row>
    <row r="38" spans="1:18">
      <c r="A38" s="23" t="s">
        <v>351</v>
      </c>
      <c r="B38" s="23" t="s">
        <v>1393</v>
      </c>
      <c r="C38" s="23" t="s">
        <v>1392</v>
      </c>
      <c r="D38" s="24" t="s">
        <v>347</v>
      </c>
      <c r="E38" s="24" t="s">
        <v>347</v>
      </c>
      <c r="F38" s="24" t="s">
        <v>347</v>
      </c>
      <c r="G38" s="24" t="s">
        <v>347</v>
      </c>
      <c r="H38" s="24" t="s">
        <v>347</v>
      </c>
      <c r="I38" s="24">
        <v>0</v>
      </c>
      <c r="J38" s="24">
        <v>0</v>
      </c>
      <c r="K38" s="24">
        <v>0</v>
      </c>
      <c r="L38" s="24">
        <v>6.3108774451547694E-2</v>
      </c>
      <c r="M38" s="24">
        <v>19.702274284054901</v>
      </c>
      <c r="N38" s="24">
        <v>1.9507341812166401</v>
      </c>
      <c r="O38" s="24">
        <v>1.7211844870235999</v>
      </c>
      <c r="P38" s="24">
        <v>1.7895825093030899</v>
      </c>
      <c r="Q38" s="24">
        <v>2.11508251609165</v>
      </c>
      <c r="R38" s="24" t="s">
        <v>347</v>
      </c>
    </row>
    <row r="39" spans="1:18">
      <c r="A39" s="23" t="s">
        <v>351</v>
      </c>
      <c r="B39" s="23" t="s">
        <v>2106</v>
      </c>
      <c r="C39" s="23" t="s">
        <v>2105</v>
      </c>
      <c r="D39" s="24" t="s">
        <v>347</v>
      </c>
      <c r="E39" s="24" t="s">
        <v>347</v>
      </c>
      <c r="F39" s="24" t="s">
        <v>347</v>
      </c>
      <c r="G39" s="24" t="s">
        <v>347</v>
      </c>
      <c r="H39" s="24" t="s">
        <v>347</v>
      </c>
      <c r="I39" s="24" t="s">
        <v>347</v>
      </c>
      <c r="J39" s="24" t="s">
        <v>347</v>
      </c>
      <c r="K39" s="24" t="s">
        <v>347</v>
      </c>
      <c r="L39" s="24" t="s">
        <v>347</v>
      </c>
      <c r="M39" s="24" t="s">
        <v>347</v>
      </c>
      <c r="N39" s="24" t="s">
        <v>347</v>
      </c>
      <c r="O39" s="24" t="s">
        <v>347</v>
      </c>
      <c r="P39" s="24" t="s">
        <v>347</v>
      </c>
      <c r="Q39" s="24" t="s">
        <v>347</v>
      </c>
      <c r="R39" s="24" t="s">
        <v>347</v>
      </c>
    </row>
    <row r="40" spans="1:18">
      <c r="A40" s="23" t="s">
        <v>351</v>
      </c>
      <c r="B40" s="23" t="s">
        <v>2104</v>
      </c>
      <c r="C40" s="23" t="s">
        <v>2103</v>
      </c>
      <c r="D40" s="24" t="s">
        <v>347</v>
      </c>
      <c r="E40" s="24" t="s">
        <v>347</v>
      </c>
      <c r="F40" s="24" t="s">
        <v>347</v>
      </c>
      <c r="G40" s="24" t="s">
        <v>347</v>
      </c>
      <c r="H40" s="24" t="s">
        <v>347</v>
      </c>
      <c r="I40" s="24" t="s">
        <v>347</v>
      </c>
      <c r="J40" s="24" t="s">
        <v>347</v>
      </c>
      <c r="K40" s="24" t="s">
        <v>347</v>
      </c>
      <c r="L40" s="24" t="s">
        <v>347</v>
      </c>
      <c r="M40" s="24" t="s">
        <v>347</v>
      </c>
      <c r="N40" s="24" t="s">
        <v>347</v>
      </c>
      <c r="O40" s="24" t="s">
        <v>347</v>
      </c>
      <c r="P40" s="24" t="s">
        <v>347</v>
      </c>
      <c r="Q40" s="24" t="s">
        <v>347</v>
      </c>
      <c r="R40" s="24" t="s">
        <v>347</v>
      </c>
    </row>
    <row r="41" spans="1:18">
      <c r="A41" s="23" t="s">
        <v>351</v>
      </c>
      <c r="B41" s="23" t="s">
        <v>2102</v>
      </c>
      <c r="C41" s="23" t="s">
        <v>2101</v>
      </c>
      <c r="D41" s="24" t="s">
        <v>347</v>
      </c>
      <c r="E41" s="24" t="s">
        <v>347</v>
      </c>
      <c r="F41" s="24" t="s">
        <v>347</v>
      </c>
      <c r="G41" s="24" t="s">
        <v>347</v>
      </c>
      <c r="H41" s="24" t="s">
        <v>347</v>
      </c>
      <c r="I41" s="24" t="s">
        <v>347</v>
      </c>
      <c r="J41" s="24" t="s">
        <v>347</v>
      </c>
      <c r="K41" s="24" t="s">
        <v>347</v>
      </c>
      <c r="L41" s="24" t="s">
        <v>347</v>
      </c>
      <c r="M41" s="24" t="s">
        <v>347</v>
      </c>
      <c r="N41" s="24" t="s">
        <v>347</v>
      </c>
      <c r="O41" s="24" t="s">
        <v>347</v>
      </c>
      <c r="P41" s="24" t="s">
        <v>347</v>
      </c>
      <c r="Q41" s="24" t="s">
        <v>347</v>
      </c>
      <c r="R41" s="24" t="s">
        <v>347</v>
      </c>
    </row>
    <row r="42" spans="1:18">
      <c r="A42" s="23" t="s">
        <v>351</v>
      </c>
      <c r="B42" s="23" t="s">
        <v>2100</v>
      </c>
      <c r="C42" s="23" t="s">
        <v>2099</v>
      </c>
      <c r="D42" s="24" t="s">
        <v>347</v>
      </c>
      <c r="E42" s="24" t="s">
        <v>347</v>
      </c>
      <c r="F42" s="24" t="s">
        <v>347</v>
      </c>
      <c r="G42" s="24" t="s">
        <v>347</v>
      </c>
      <c r="H42" s="24" t="s">
        <v>347</v>
      </c>
      <c r="I42" s="24" t="s">
        <v>347</v>
      </c>
      <c r="J42" s="24" t="s">
        <v>347</v>
      </c>
      <c r="K42" s="24" t="s">
        <v>347</v>
      </c>
      <c r="L42" s="24" t="s">
        <v>347</v>
      </c>
      <c r="M42" s="24" t="s">
        <v>347</v>
      </c>
      <c r="N42" s="24" t="s">
        <v>347</v>
      </c>
      <c r="O42" s="24" t="s">
        <v>347</v>
      </c>
      <c r="P42" s="24" t="s">
        <v>347</v>
      </c>
      <c r="Q42" s="24" t="s">
        <v>347</v>
      </c>
      <c r="R42" s="24" t="s">
        <v>347</v>
      </c>
    </row>
    <row r="43" spans="1:18">
      <c r="A43" s="23" t="s">
        <v>351</v>
      </c>
      <c r="B43" s="23" t="s">
        <v>2098</v>
      </c>
      <c r="C43" s="23" t="s">
        <v>2097</v>
      </c>
      <c r="D43" s="24" t="s">
        <v>347</v>
      </c>
      <c r="E43" s="24" t="s">
        <v>347</v>
      </c>
      <c r="F43" s="24" t="s">
        <v>347</v>
      </c>
      <c r="G43" s="24" t="s">
        <v>347</v>
      </c>
      <c r="H43" s="24" t="s">
        <v>347</v>
      </c>
      <c r="I43" s="24" t="s">
        <v>347</v>
      </c>
      <c r="J43" s="24" t="s">
        <v>347</v>
      </c>
      <c r="K43" s="24" t="s">
        <v>347</v>
      </c>
      <c r="L43" s="24" t="s">
        <v>347</v>
      </c>
      <c r="M43" s="24" t="s">
        <v>347</v>
      </c>
      <c r="N43" s="24" t="s">
        <v>347</v>
      </c>
      <c r="O43" s="24" t="s">
        <v>347</v>
      </c>
      <c r="P43" s="24" t="s">
        <v>347</v>
      </c>
      <c r="Q43" s="24" t="s">
        <v>347</v>
      </c>
      <c r="R43" s="24" t="s">
        <v>347</v>
      </c>
    </row>
    <row r="44" spans="1:18">
      <c r="A44" s="23" t="s">
        <v>351</v>
      </c>
      <c r="B44" s="23" t="s">
        <v>2096</v>
      </c>
      <c r="C44" s="23" t="s">
        <v>2095</v>
      </c>
      <c r="D44" s="24" t="s">
        <v>347</v>
      </c>
      <c r="E44" s="24" t="s">
        <v>347</v>
      </c>
      <c r="F44" s="24" t="s">
        <v>347</v>
      </c>
      <c r="G44" s="24" t="s">
        <v>347</v>
      </c>
      <c r="H44" s="24" t="s">
        <v>347</v>
      </c>
      <c r="I44" s="24" t="s">
        <v>347</v>
      </c>
      <c r="J44" s="24" t="s">
        <v>347</v>
      </c>
      <c r="K44" s="24" t="s">
        <v>347</v>
      </c>
      <c r="L44" s="24" t="s">
        <v>347</v>
      </c>
      <c r="M44" s="24" t="s">
        <v>347</v>
      </c>
      <c r="N44" s="24" t="s">
        <v>347</v>
      </c>
      <c r="O44" s="24" t="s">
        <v>347</v>
      </c>
      <c r="P44" s="24" t="s">
        <v>347</v>
      </c>
      <c r="Q44" s="24" t="s">
        <v>347</v>
      </c>
      <c r="R44" s="24" t="s">
        <v>347</v>
      </c>
    </row>
    <row r="45" spans="1:18">
      <c r="A45" s="23" t="s">
        <v>351</v>
      </c>
      <c r="B45" s="23" t="s">
        <v>1297</v>
      </c>
      <c r="C45" s="23" t="s">
        <v>1296</v>
      </c>
      <c r="D45" s="24">
        <v>195.48067742870685</v>
      </c>
      <c r="E45" s="24">
        <v>189.53885197458573</v>
      </c>
      <c r="F45" s="24">
        <v>190.06238307084811</v>
      </c>
      <c r="G45" s="24">
        <v>188.80512556863317</v>
      </c>
      <c r="H45" s="24">
        <v>185.03450913416768</v>
      </c>
      <c r="I45" s="24">
        <v>169.37185934022941</v>
      </c>
      <c r="J45" s="24">
        <v>163.78159061054683</v>
      </c>
      <c r="K45" s="24">
        <v>158.76947626096523</v>
      </c>
      <c r="L45" s="24">
        <v>167.61501653054785</v>
      </c>
      <c r="M45" s="24">
        <v>178.22946640351745</v>
      </c>
      <c r="N45" s="24">
        <v>176.81630701374962</v>
      </c>
      <c r="O45" s="24">
        <v>171.61463271092566</v>
      </c>
      <c r="P45" s="24">
        <v>156.46991141298491</v>
      </c>
      <c r="Q45" s="24" t="s">
        <v>347</v>
      </c>
      <c r="R45" s="24" t="s">
        <v>347</v>
      </c>
    </row>
    <row r="46" spans="1:18">
      <c r="A46" s="23" t="s">
        <v>351</v>
      </c>
      <c r="B46" s="23" t="s">
        <v>1249</v>
      </c>
      <c r="C46" s="23" t="s">
        <v>1248</v>
      </c>
      <c r="D46" s="24">
        <v>2.95</v>
      </c>
      <c r="E46" s="24">
        <v>2.8</v>
      </c>
      <c r="F46" s="24">
        <v>2.66</v>
      </c>
      <c r="G46" s="24">
        <v>2.34</v>
      </c>
      <c r="H46" s="24">
        <v>2.5299999999999998</v>
      </c>
      <c r="I46" s="24">
        <v>2.65</v>
      </c>
      <c r="J46" s="24">
        <v>2.4300000000000002</v>
      </c>
      <c r="K46" s="24">
        <v>2.4300000000000002</v>
      </c>
      <c r="L46" s="24">
        <v>2.38</v>
      </c>
      <c r="M46" s="24">
        <v>2.34</v>
      </c>
      <c r="N46" s="24">
        <v>2.29</v>
      </c>
      <c r="O46" s="24">
        <v>2.2400000000000002</v>
      </c>
      <c r="P46" s="24">
        <v>2.19</v>
      </c>
      <c r="Q46" s="24">
        <v>2.16</v>
      </c>
      <c r="R46" s="24" t="s">
        <v>347</v>
      </c>
    </row>
    <row r="47" spans="1:18">
      <c r="A47" s="23" t="s">
        <v>351</v>
      </c>
      <c r="B47" s="23" t="s">
        <v>2094</v>
      </c>
      <c r="C47" s="23" t="s">
        <v>2093</v>
      </c>
      <c r="D47" s="24" t="s">
        <v>347</v>
      </c>
      <c r="E47" s="24" t="s">
        <v>347</v>
      </c>
      <c r="F47" s="24" t="s">
        <v>347</v>
      </c>
      <c r="G47" s="24" t="s">
        <v>347</v>
      </c>
      <c r="H47" s="24" t="s">
        <v>347</v>
      </c>
      <c r="I47" s="24" t="s">
        <v>347</v>
      </c>
      <c r="J47" s="24" t="s">
        <v>347</v>
      </c>
      <c r="K47" s="24" t="s">
        <v>347</v>
      </c>
      <c r="L47" s="24" t="s">
        <v>347</v>
      </c>
      <c r="M47" s="24" t="s">
        <v>347</v>
      </c>
      <c r="N47" s="24" t="s">
        <v>347</v>
      </c>
      <c r="O47" s="24" t="s">
        <v>347</v>
      </c>
      <c r="P47" s="24" t="s">
        <v>347</v>
      </c>
      <c r="Q47" s="24" t="s">
        <v>347</v>
      </c>
      <c r="R47" s="24" t="s">
        <v>347</v>
      </c>
    </row>
    <row r="48" spans="1:18">
      <c r="A48" s="23" t="s">
        <v>351</v>
      </c>
      <c r="B48" s="23" t="s">
        <v>2092</v>
      </c>
      <c r="C48" s="23" t="s">
        <v>2091</v>
      </c>
      <c r="D48" s="24" t="s">
        <v>347</v>
      </c>
      <c r="E48" s="24" t="s">
        <v>347</v>
      </c>
      <c r="F48" s="24" t="s">
        <v>347</v>
      </c>
      <c r="G48" s="24" t="s">
        <v>347</v>
      </c>
      <c r="H48" s="24" t="s">
        <v>347</v>
      </c>
      <c r="I48" s="24" t="s">
        <v>347</v>
      </c>
      <c r="J48" s="24" t="s">
        <v>347</v>
      </c>
      <c r="K48" s="24" t="s">
        <v>347</v>
      </c>
      <c r="L48" s="24" t="s">
        <v>347</v>
      </c>
      <c r="M48" s="24" t="s">
        <v>347</v>
      </c>
      <c r="N48" s="24" t="s">
        <v>347</v>
      </c>
      <c r="O48" s="24" t="s">
        <v>347</v>
      </c>
      <c r="P48" s="24" t="s">
        <v>347</v>
      </c>
      <c r="Q48" s="24" t="s">
        <v>347</v>
      </c>
      <c r="R48" s="24" t="s">
        <v>347</v>
      </c>
    </row>
    <row r="49" spans="1:18">
      <c r="A49" s="23" t="s">
        <v>351</v>
      </c>
      <c r="B49" s="23" t="s">
        <v>2090</v>
      </c>
      <c r="C49" s="23" t="s">
        <v>2089</v>
      </c>
      <c r="D49" s="24" t="s">
        <v>347</v>
      </c>
      <c r="E49" s="24" t="s">
        <v>347</v>
      </c>
      <c r="F49" s="24" t="s">
        <v>347</v>
      </c>
      <c r="G49" s="24" t="s">
        <v>347</v>
      </c>
      <c r="H49" s="24" t="s">
        <v>347</v>
      </c>
      <c r="I49" s="24" t="s">
        <v>347</v>
      </c>
      <c r="J49" s="24" t="s">
        <v>347</v>
      </c>
      <c r="K49" s="24" t="s">
        <v>347</v>
      </c>
      <c r="L49" s="24" t="s">
        <v>347</v>
      </c>
      <c r="M49" s="24" t="s">
        <v>347</v>
      </c>
      <c r="N49" s="24" t="s">
        <v>347</v>
      </c>
      <c r="O49" s="24" t="s">
        <v>347</v>
      </c>
      <c r="P49" s="24" t="s">
        <v>347</v>
      </c>
      <c r="Q49" s="24" t="s">
        <v>347</v>
      </c>
      <c r="R49" s="24" t="s">
        <v>347</v>
      </c>
    </row>
    <row r="50" spans="1:18">
      <c r="A50" s="23" t="s">
        <v>351</v>
      </c>
      <c r="B50" s="23" t="s">
        <v>2088</v>
      </c>
      <c r="C50" s="23" t="s">
        <v>2087</v>
      </c>
      <c r="D50" s="24" t="s">
        <v>347</v>
      </c>
      <c r="E50" s="24" t="s">
        <v>347</v>
      </c>
      <c r="F50" s="24" t="s">
        <v>347</v>
      </c>
      <c r="G50" s="24" t="s">
        <v>347</v>
      </c>
      <c r="H50" s="24" t="s">
        <v>347</v>
      </c>
      <c r="I50" s="24" t="s">
        <v>347</v>
      </c>
      <c r="J50" s="24" t="s">
        <v>347</v>
      </c>
      <c r="K50" s="24" t="s">
        <v>347</v>
      </c>
      <c r="L50" s="24" t="s">
        <v>347</v>
      </c>
      <c r="M50" s="24" t="s">
        <v>347</v>
      </c>
      <c r="N50" s="24" t="s">
        <v>347</v>
      </c>
      <c r="O50" s="24" t="s">
        <v>347</v>
      </c>
      <c r="P50" s="24" t="s">
        <v>347</v>
      </c>
      <c r="Q50" s="24" t="s">
        <v>347</v>
      </c>
      <c r="R50" s="24" t="s">
        <v>347</v>
      </c>
    </row>
    <row r="51" spans="1:18">
      <c r="A51" s="23" t="s">
        <v>351</v>
      </c>
      <c r="B51" s="23" t="s">
        <v>1179</v>
      </c>
      <c r="C51" s="23" t="s">
        <v>1178</v>
      </c>
      <c r="D51" s="24">
        <v>5.1155951225138701</v>
      </c>
      <c r="E51" s="24">
        <v>5.2759631578547532</v>
      </c>
      <c r="F51" s="24">
        <v>5.2614303990245013</v>
      </c>
      <c r="G51" s="24">
        <v>5.2964663802863052</v>
      </c>
      <c r="H51" s="24">
        <v>5.404397291506875</v>
      </c>
      <c r="I51" s="24">
        <v>5.9041685194659657</v>
      </c>
      <c r="J51" s="24">
        <v>6.1056923203162752</v>
      </c>
      <c r="K51" s="24">
        <v>6.2984398736462808</v>
      </c>
      <c r="L51" s="24">
        <v>5.9660525691488377</v>
      </c>
      <c r="M51" s="24">
        <v>5.6107445091933723</v>
      </c>
      <c r="N51" s="24">
        <v>5.6555869585164329</v>
      </c>
      <c r="O51" s="24">
        <v>5.8270089455858853</v>
      </c>
      <c r="P51" s="24">
        <v>6.3910050882601412</v>
      </c>
      <c r="Q51" s="24" t="s">
        <v>347</v>
      </c>
      <c r="R51" s="24" t="s">
        <v>347</v>
      </c>
    </row>
    <row r="52" spans="1:18">
      <c r="A52" s="23" t="s">
        <v>351</v>
      </c>
      <c r="B52" s="23" t="s">
        <v>1143</v>
      </c>
      <c r="C52" s="23" t="s">
        <v>1142</v>
      </c>
      <c r="D52" s="24" t="s">
        <v>347</v>
      </c>
      <c r="E52" s="24" t="s">
        <v>347</v>
      </c>
      <c r="F52" s="24" t="s">
        <v>347</v>
      </c>
      <c r="G52" s="24" t="s">
        <v>347</v>
      </c>
      <c r="H52" s="24" t="s">
        <v>347</v>
      </c>
      <c r="I52" s="24" t="s">
        <v>347</v>
      </c>
      <c r="J52" s="24">
        <v>2540</v>
      </c>
      <c r="K52" s="24">
        <v>2790</v>
      </c>
      <c r="L52" s="24">
        <v>3100</v>
      </c>
      <c r="M52" s="24">
        <v>3280</v>
      </c>
      <c r="N52" s="24">
        <v>3420</v>
      </c>
      <c r="O52" s="24">
        <v>3640</v>
      </c>
      <c r="P52" s="24">
        <v>3780</v>
      </c>
      <c r="Q52" s="24">
        <v>3960</v>
      </c>
      <c r="R52" s="24">
        <v>4000</v>
      </c>
    </row>
    <row r="53" spans="1:18">
      <c r="A53" s="23" t="s">
        <v>351</v>
      </c>
      <c r="B53" s="23" t="s">
        <v>1137</v>
      </c>
      <c r="C53" s="23" t="s">
        <v>1136</v>
      </c>
      <c r="D53" s="24" t="s">
        <v>347</v>
      </c>
      <c r="E53" s="24" t="s">
        <v>347</v>
      </c>
      <c r="F53" s="24" t="s">
        <v>347</v>
      </c>
      <c r="G53" s="24" t="s">
        <v>347</v>
      </c>
      <c r="H53" s="24" t="s">
        <v>347</v>
      </c>
      <c r="I53" s="24" t="s">
        <v>347</v>
      </c>
      <c r="J53" s="24">
        <v>4374823503.6681194</v>
      </c>
      <c r="K53" s="24">
        <v>4843293739.8965969</v>
      </c>
      <c r="L53" s="24">
        <v>5413932539.7196341</v>
      </c>
      <c r="M53" s="24">
        <v>5785799029.790803</v>
      </c>
      <c r="N53" s="24">
        <v>6073757395.9785881</v>
      </c>
      <c r="O53" s="24">
        <v>6514408618.8565102</v>
      </c>
      <c r="P53" s="24">
        <v>6822565804.2725801</v>
      </c>
      <c r="Q53" s="24">
        <v>7200620271.5105505</v>
      </c>
      <c r="R53" s="24">
        <v>7292609429.1250706</v>
      </c>
    </row>
    <row r="54" spans="1:18">
      <c r="A54" s="23" t="s">
        <v>351</v>
      </c>
      <c r="B54" s="23" t="s">
        <v>2086</v>
      </c>
      <c r="C54" s="23" t="s">
        <v>2085</v>
      </c>
      <c r="D54" s="24" t="s">
        <v>347</v>
      </c>
      <c r="E54" s="24" t="s">
        <v>347</v>
      </c>
      <c r="F54" s="24" t="s">
        <v>347</v>
      </c>
      <c r="G54" s="24" t="s">
        <v>347</v>
      </c>
      <c r="H54" s="24" t="s">
        <v>347</v>
      </c>
      <c r="I54" s="24" t="s">
        <v>347</v>
      </c>
      <c r="J54" s="24" t="s">
        <v>347</v>
      </c>
      <c r="K54" s="24" t="s">
        <v>347</v>
      </c>
      <c r="L54" s="24" t="s">
        <v>347</v>
      </c>
      <c r="M54" s="24" t="s">
        <v>347</v>
      </c>
      <c r="N54" s="24" t="s">
        <v>347</v>
      </c>
      <c r="O54" s="24" t="s">
        <v>347</v>
      </c>
      <c r="P54" s="24" t="s">
        <v>347</v>
      </c>
      <c r="Q54" s="24" t="s">
        <v>347</v>
      </c>
      <c r="R54" s="24" t="s">
        <v>347</v>
      </c>
    </row>
    <row r="55" spans="1:18">
      <c r="A55" s="23" t="s">
        <v>351</v>
      </c>
      <c r="B55" s="23" t="s">
        <v>2084</v>
      </c>
      <c r="C55" s="23" t="s">
        <v>2083</v>
      </c>
      <c r="D55" s="24" t="s">
        <v>347</v>
      </c>
      <c r="E55" s="24" t="s">
        <v>347</v>
      </c>
      <c r="F55" s="24" t="s">
        <v>347</v>
      </c>
      <c r="G55" s="24" t="s">
        <v>347</v>
      </c>
      <c r="H55" s="24" t="s">
        <v>347</v>
      </c>
      <c r="I55" s="24" t="s">
        <v>347</v>
      </c>
      <c r="J55" s="24" t="s">
        <v>347</v>
      </c>
      <c r="K55" s="24" t="s">
        <v>347</v>
      </c>
      <c r="L55" s="24" t="s">
        <v>347</v>
      </c>
      <c r="M55" s="24" t="s">
        <v>347</v>
      </c>
      <c r="N55" s="24" t="s">
        <v>347</v>
      </c>
      <c r="O55" s="24" t="s">
        <v>347</v>
      </c>
      <c r="P55" s="24" t="s">
        <v>347</v>
      </c>
      <c r="Q55" s="24" t="s">
        <v>347</v>
      </c>
      <c r="R55" s="24" t="s">
        <v>347</v>
      </c>
    </row>
    <row r="56" spans="1:18">
      <c r="A56" s="23" t="s">
        <v>351</v>
      </c>
      <c r="B56" s="23" t="s">
        <v>1125</v>
      </c>
      <c r="C56" s="23" t="s">
        <v>1124</v>
      </c>
      <c r="D56" s="24" t="s">
        <v>347</v>
      </c>
      <c r="E56" s="24" t="s">
        <v>347</v>
      </c>
      <c r="F56" s="24" t="s">
        <v>347</v>
      </c>
      <c r="G56" s="24" t="s">
        <v>347</v>
      </c>
      <c r="H56" s="24" t="s">
        <v>347</v>
      </c>
      <c r="I56" s="24">
        <v>28.343889369633228</v>
      </c>
      <c r="J56" s="24">
        <v>25.000769065124434</v>
      </c>
      <c r="K56" s="24">
        <v>25.732004304241947</v>
      </c>
      <c r="L56" s="24">
        <v>31.12928803139922</v>
      </c>
      <c r="M56" s="24">
        <v>31.143576764301162</v>
      </c>
      <c r="N56" s="24">
        <v>32.955811523082517</v>
      </c>
      <c r="O56" s="24">
        <v>33.887608727242529</v>
      </c>
      <c r="P56" s="24">
        <v>28.959123972169522</v>
      </c>
      <c r="Q56" s="24">
        <v>27.610091226489462</v>
      </c>
      <c r="R56" s="24">
        <v>26.043813727814968</v>
      </c>
    </row>
    <row r="57" spans="1:18">
      <c r="A57" s="23" t="s">
        <v>351</v>
      </c>
      <c r="B57" s="23" t="s">
        <v>2082</v>
      </c>
      <c r="C57" s="23" t="s">
        <v>2081</v>
      </c>
      <c r="D57" s="24" t="s">
        <v>347</v>
      </c>
      <c r="E57" s="24" t="s">
        <v>347</v>
      </c>
      <c r="F57" s="24" t="s">
        <v>347</v>
      </c>
      <c r="G57" s="24" t="s">
        <v>347</v>
      </c>
      <c r="H57" s="24" t="s">
        <v>347</v>
      </c>
      <c r="I57" s="24" t="s">
        <v>347</v>
      </c>
      <c r="J57" s="24" t="s">
        <v>347</v>
      </c>
      <c r="K57" s="24" t="s">
        <v>347</v>
      </c>
      <c r="L57" s="24" t="s">
        <v>347</v>
      </c>
      <c r="M57" s="24" t="s">
        <v>347</v>
      </c>
      <c r="N57" s="24" t="s">
        <v>347</v>
      </c>
      <c r="O57" s="24" t="s">
        <v>347</v>
      </c>
      <c r="P57" s="24" t="s">
        <v>347</v>
      </c>
      <c r="Q57" s="24" t="s">
        <v>347</v>
      </c>
      <c r="R57" s="24" t="s">
        <v>347</v>
      </c>
    </row>
    <row r="58" spans="1:18">
      <c r="A58" s="23" t="s">
        <v>351</v>
      </c>
      <c r="B58" s="23" t="s">
        <v>2080</v>
      </c>
      <c r="C58" s="23" t="s">
        <v>2079</v>
      </c>
      <c r="D58" s="24" t="s">
        <v>347</v>
      </c>
      <c r="E58" s="24" t="s">
        <v>347</v>
      </c>
      <c r="F58" s="24" t="s">
        <v>347</v>
      </c>
      <c r="G58" s="24" t="s">
        <v>347</v>
      </c>
      <c r="H58" s="24" t="s">
        <v>347</v>
      </c>
      <c r="I58" s="24" t="s">
        <v>347</v>
      </c>
      <c r="J58" s="24" t="s">
        <v>347</v>
      </c>
      <c r="K58" s="24" t="s">
        <v>347</v>
      </c>
      <c r="L58" s="24" t="s">
        <v>347</v>
      </c>
      <c r="M58" s="24" t="s">
        <v>347</v>
      </c>
      <c r="N58" s="24" t="s">
        <v>347</v>
      </c>
      <c r="O58" s="24" t="s">
        <v>347</v>
      </c>
      <c r="P58" s="24" t="s">
        <v>347</v>
      </c>
      <c r="Q58" s="24" t="s">
        <v>347</v>
      </c>
      <c r="R58" s="24" t="s">
        <v>347</v>
      </c>
    </row>
    <row r="59" spans="1:18">
      <c r="A59" s="23" t="s">
        <v>351</v>
      </c>
      <c r="B59" s="23" t="s">
        <v>2078</v>
      </c>
      <c r="C59" s="23" t="s">
        <v>2077</v>
      </c>
      <c r="D59" s="24" t="s">
        <v>347</v>
      </c>
      <c r="E59" s="24" t="s">
        <v>347</v>
      </c>
      <c r="F59" s="24" t="s">
        <v>347</v>
      </c>
      <c r="G59" s="24" t="s">
        <v>347</v>
      </c>
      <c r="H59" s="24" t="s">
        <v>347</v>
      </c>
      <c r="I59" s="24" t="s">
        <v>347</v>
      </c>
      <c r="J59" s="24" t="s">
        <v>347</v>
      </c>
      <c r="K59" s="24" t="s">
        <v>347</v>
      </c>
      <c r="L59" s="24" t="s">
        <v>347</v>
      </c>
      <c r="M59" s="24" t="s">
        <v>347</v>
      </c>
      <c r="N59" s="24" t="s">
        <v>347</v>
      </c>
      <c r="O59" s="24" t="s">
        <v>347</v>
      </c>
      <c r="P59" s="24" t="s">
        <v>347</v>
      </c>
      <c r="Q59" s="24" t="s">
        <v>347</v>
      </c>
      <c r="R59" s="24" t="s">
        <v>347</v>
      </c>
    </row>
    <row r="60" spans="1:18">
      <c r="A60" s="23" t="s">
        <v>351</v>
      </c>
      <c r="B60" s="23" t="s">
        <v>2076</v>
      </c>
      <c r="C60" s="23" t="s">
        <v>2075</v>
      </c>
      <c r="D60" s="24" t="s">
        <v>347</v>
      </c>
      <c r="E60" s="24" t="s">
        <v>347</v>
      </c>
      <c r="F60" s="24" t="s">
        <v>347</v>
      </c>
      <c r="G60" s="24" t="s">
        <v>347</v>
      </c>
      <c r="H60" s="24" t="s">
        <v>347</v>
      </c>
      <c r="I60" s="24" t="s">
        <v>347</v>
      </c>
      <c r="J60" s="24" t="s">
        <v>347</v>
      </c>
      <c r="K60" s="24" t="s">
        <v>347</v>
      </c>
      <c r="L60" s="24" t="s">
        <v>347</v>
      </c>
      <c r="M60" s="24" t="s">
        <v>347</v>
      </c>
      <c r="N60" s="24" t="s">
        <v>347</v>
      </c>
      <c r="O60" s="24" t="s">
        <v>347</v>
      </c>
      <c r="P60" s="24" t="s">
        <v>347</v>
      </c>
      <c r="Q60" s="24" t="s">
        <v>347</v>
      </c>
      <c r="R60" s="24" t="s">
        <v>347</v>
      </c>
    </row>
    <row r="61" spans="1:18">
      <c r="A61" s="23" t="s">
        <v>351</v>
      </c>
      <c r="B61" s="23" t="s">
        <v>1001</v>
      </c>
      <c r="C61" s="23" t="s">
        <v>1000</v>
      </c>
      <c r="D61" s="24" t="s">
        <v>347</v>
      </c>
      <c r="E61" s="24" t="s">
        <v>347</v>
      </c>
      <c r="F61" s="24" t="s">
        <v>347</v>
      </c>
      <c r="G61" s="24">
        <v>9.0399999999999991</v>
      </c>
      <c r="H61" s="24" t="s">
        <v>347</v>
      </c>
      <c r="I61" s="24">
        <v>8.16</v>
      </c>
      <c r="J61" s="24">
        <v>8.52</v>
      </c>
      <c r="K61" s="24" t="s">
        <v>347</v>
      </c>
      <c r="L61" s="24" t="s">
        <v>347</v>
      </c>
      <c r="M61" s="24">
        <v>7.99</v>
      </c>
      <c r="N61" s="24">
        <v>7.78</v>
      </c>
      <c r="O61" s="24">
        <v>9.0299999999999994</v>
      </c>
      <c r="P61" s="24">
        <v>8.74</v>
      </c>
      <c r="Q61" s="24">
        <v>9.39</v>
      </c>
      <c r="R61" s="24" t="s">
        <v>347</v>
      </c>
    </row>
    <row r="62" spans="1:18">
      <c r="A62" s="23" t="s">
        <v>351</v>
      </c>
      <c r="B62" s="23" t="s">
        <v>2074</v>
      </c>
      <c r="C62" s="23" t="s">
        <v>2073</v>
      </c>
      <c r="D62" s="24" t="s">
        <v>347</v>
      </c>
      <c r="E62" s="24" t="s">
        <v>347</v>
      </c>
      <c r="F62" s="24" t="s">
        <v>347</v>
      </c>
      <c r="G62" s="24" t="s">
        <v>347</v>
      </c>
      <c r="H62" s="24" t="s">
        <v>347</v>
      </c>
      <c r="I62" s="24" t="s">
        <v>347</v>
      </c>
      <c r="J62" s="24" t="s">
        <v>347</v>
      </c>
      <c r="K62" s="24" t="s">
        <v>347</v>
      </c>
      <c r="L62" s="24" t="s">
        <v>347</v>
      </c>
      <c r="M62" s="24" t="s">
        <v>347</v>
      </c>
      <c r="N62" s="24" t="s">
        <v>347</v>
      </c>
      <c r="O62" s="24" t="s">
        <v>347</v>
      </c>
      <c r="P62" s="24" t="s">
        <v>347</v>
      </c>
      <c r="Q62" s="24" t="s">
        <v>347</v>
      </c>
      <c r="R62" s="24" t="s">
        <v>347</v>
      </c>
    </row>
    <row r="63" spans="1:18">
      <c r="A63" s="23" t="s">
        <v>351</v>
      </c>
      <c r="B63" s="23" t="s">
        <v>917</v>
      </c>
      <c r="C63" s="23" t="s">
        <v>916</v>
      </c>
      <c r="D63" s="24">
        <v>67.951219512195138</v>
      </c>
      <c r="E63" s="24">
        <v>67.997560975609773</v>
      </c>
      <c r="F63" s="24">
        <v>67.943902439024399</v>
      </c>
      <c r="G63" s="24">
        <v>68.195121951219519</v>
      </c>
      <c r="H63" s="24">
        <v>68.44634146341464</v>
      </c>
      <c r="I63" s="24">
        <v>68.695121951219519</v>
      </c>
      <c r="J63" s="24">
        <v>68.94634146341464</v>
      </c>
      <c r="K63" s="24">
        <v>69.197560975609775</v>
      </c>
      <c r="L63" s="24">
        <v>69.39756097560975</v>
      </c>
      <c r="M63" s="24">
        <v>69.648780487804885</v>
      </c>
      <c r="N63" s="24">
        <v>69.90000000000002</v>
      </c>
      <c r="O63" s="24">
        <v>70.148780487804885</v>
      </c>
      <c r="P63" s="24">
        <v>70.497560975609773</v>
      </c>
      <c r="Q63" s="24">
        <v>70.797560975609755</v>
      </c>
      <c r="R63" s="24" t="s">
        <v>347</v>
      </c>
    </row>
    <row r="64" spans="1:18">
      <c r="A64" s="23" t="s">
        <v>351</v>
      </c>
      <c r="B64" s="23" t="s">
        <v>2072</v>
      </c>
      <c r="C64" s="23" t="s">
        <v>2071</v>
      </c>
      <c r="D64" s="24" t="s">
        <v>347</v>
      </c>
      <c r="E64" s="24" t="s">
        <v>347</v>
      </c>
      <c r="F64" s="24" t="s">
        <v>347</v>
      </c>
      <c r="G64" s="24" t="s">
        <v>347</v>
      </c>
      <c r="H64" s="24" t="s">
        <v>347</v>
      </c>
      <c r="I64" s="24" t="s">
        <v>347</v>
      </c>
      <c r="J64" s="24" t="s">
        <v>347</v>
      </c>
      <c r="K64" s="24" t="s">
        <v>347</v>
      </c>
      <c r="L64" s="24" t="s">
        <v>347</v>
      </c>
      <c r="M64" s="24" t="s">
        <v>347</v>
      </c>
      <c r="N64" s="24" t="s">
        <v>347</v>
      </c>
      <c r="O64" s="24" t="s">
        <v>347</v>
      </c>
      <c r="P64" s="24" t="s">
        <v>347</v>
      </c>
      <c r="Q64" s="24" t="s">
        <v>347</v>
      </c>
      <c r="R64" s="24" t="s">
        <v>347</v>
      </c>
    </row>
    <row r="65" spans="1:18">
      <c r="A65" s="23" t="s">
        <v>351</v>
      </c>
      <c r="B65" s="23" t="s">
        <v>2070</v>
      </c>
      <c r="C65" s="23" t="s">
        <v>2069</v>
      </c>
      <c r="D65" s="24" t="s">
        <v>347</v>
      </c>
      <c r="E65" s="24" t="s">
        <v>347</v>
      </c>
      <c r="F65" s="24" t="s">
        <v>347</v>
      </c>
      <c r="G65" s="24" t="s">
        <v>347</v>
      </c>
      <c r="H65" s="24" t="s">
        <v>347</v>
      </c>
      <c r="I65" s="24" t="s">
        <v>347</v>
      </c>
      <c r="J65" s="24" t="s">
        <v>347</v>
      </c>
      <c r="K65" s="24" t="s">
        <v>347</v>
      </c>
      <c r="L65" s="24" t="s">
        <v>347</v>
      </c>
      <c r="M65" s="24" t="s">
        <v>347</v>
      </c>
      <c r="N65" s="24" t="s">
        <v>347</v>
      </c>
      <c r="O65" s="24" t="s">
        <v>347</v>
      </c>
      <c r="P65" s="24" t="s">
        <v>347</v>
      </c>
      <c r="Q65" s="24" t="s">
        <v>347</v>
      </c>
      <c r="R65" s="24" t="s">
        <v>347</v>
      </c>
    </row>
    <row r="66" spans="1:18">
      <c r="A66" s="23" t="s">
        <v>351</v>
      </c>
      <c r="B66" s="23" t="s">
        <v>2068</v>
      </c>
      <c r="C66" s="23" t="s">
        <v>2067</v>
      </c>
      <c r="D66" s="24" t="s">
        <v>347</v>
      </c>
      <c r="E66" s="24" t="s">
        <v>347</v>
      </c>
      <c r="F66" s="24" t="s">
        <v>347</v>
      </c>
      <c r="G66" s="24" t="s">
        <v>347</v>
      </c>
      <c r="H66" s="24" t="s">
        <v>347</v>
      </c>
      <c r="I66" s="24" t="s">
        <v>347</v>
      </c>
      <c r="J66" s="24" t="s">
        <v>347</v>
      </c>
      <c r="K66" s="24" t="s">
        <v>347</v>
      </c>
      <c r="L66" s="24" t="s">
        <v>347</v>
      </c>
      <c r="M66" s="24" t="s">
        <v>347</v>
      </c>
      <c r="N66" s="24" t="s">
        <v>347</v>
      </c>
      <c r="O66" s="24" t="s">
        <v>347</v>
      </c>
      <c r="P66" s="24" t="s">
        <v>347</v>
      </c>
      <c r="Q66" s="24" t="s">
        <v>347</v>
      </c>
      <c r="R66" s="24" t="s">
        <v>347</v>
      </c>
    </row>
    <row r="67" spans="1:18">
      <c r="A67" s="23" t="s">
        <v>351</v>
      </c>
      <c r="B67" s="23" t="s">
        <v>2066</v>
      </c>
      <c r="C67" s="23" t="s">
        <v>2065</v>
      </c>
      <c r="D67" s="24" t="s">
        <v>347</v>
      </c>
      <c r="E67" s="24" t="s">
        <v>347</v>
      </c>
      <c r="F67" s="24" t="s">
        <v>347</v>
      </c>
      <c r="G67" s="24" t="s">
        <v>347</v>
      </c>
      <c r="H67" s="24" t="s">
        <v>347</v>
      </c>
      <c r="I67" s="24" t="s">
        <v>347</v>
      </c>
      <c r="J67" s="24" t="s">
        <v>347</v>
      </c>
      <c r="K67" s="24" t="s">
        <v>347</v>
      </c>
      <c r="L67" s="24" t="s">
        <v>347</v>
      </c>
      <c r="M67" s="24" t="s">
        <v>347</v>
      </c>
      <c r="N67" s="24" t="s">
        <v>347</v>
      </c>
      <c r="O67" s="24" t="s">
        <v>347</v>
      </c>
      <c r="P67" s="24" t="s">
        <v>347</v>
      </c>
      <c r="Q67" s="24" t="s">
        <v>347</v>
      </c>
      <c r="R67" s="24" t="s">
        <v>347</v>
      </c>
    </row>
    <row r="68" spans="1:18">
      <c r="A68" s="23" t="s">
        <v>351</v>
      </c>
      <c r="B68" s="23" t="s">
        <v>2064</v>
      </c>
      <c r="C68" s="23" t="s">
        <v>2063</v>
      </c>
      <c r="D68" s="24" t="s">
        <v>347</v>
      </c>
      <c r="E68" s="24" t="s">
        <v>347</v>
      </c>
      <c r="F68" s="24" t="s">
        <v>347</v>
      </c>
      <c r="G68" s="24" t="s">
        <v>347</v>
      </c>
      <c r="H68" s="24" t="s">
        <v>347</v>
      </c>
      <c r="I68" s="24" t="s">
        <v>347</v>
      </c>
      <c r="J68" s="24" t="s">
        <v>347</v>
      </c>
      <c r="K68" s="24" t="s">
        <v>347</v>
      </c>
      <c r="L68" s="24" t="s">
        <v>347</v>
      </c>
      <c r="M68" s="24" t="s">
        <v>347</v>
      </c>
      <c r="N68" s="24" t="s">
        <v>347</v>
      </c>
      <c r="O68" s="24" t="s">
        <v>347</v>
      </c>
      <c r="P68" s="24" t="s">
        <v>347</v>
      </c>
      <c r="Q68" s="24" t="s">
        <v>347</v>
      </c>
      <c r="R68" s="24" t="s">
        <v>347</v>
      </c>
    </row>
    <row r="69" spans="1:18">
      <c r="A69" s="23" t="s">
        <v>351</v>
      </c>
      <c r="B69" s="23" t="s">
        <v>2062</v>
      </c>
      <c r="C69" s="23" t="s">
        <v>2061</v>
      </c>
      <c r="D69" s="24" t="s">
        <v>347</v>
      </c>
      <c r="E69" s="24" t="s">
        <v>347</v>
      </c>
      <c r="F69" s="24" t="s">
        <v>347</v>
      </c>
      <c r="G69" s="24" t="s">
        <v>347</v>
      </c>
      <c r="H69" s="24" t="s">
        <v>347</v>
      </c>
      <c r="I69" s="24" t="s">
        <v>347</v>
      </c>
      <c r="J69" s="24" t="s">
        <v>347</v>
      </c>
      <c r="K69" s="24" t="s">
        <v>347</v>
      </c>
      <c r="L69" s="24" t="s">
        <v>347</v>
      </c>
      <c r="M69" s="24" t="s">
        <v>347</v>
      </c>
      <c r="N69" s="24" t="s">
        <v>347</v>
      </c>
      <c r="O69" s="24" t="s">
        <v>347</v>
      </c>
      <c r="P69" s="24" t="s">
        <v>347</v>
      </c>
      <c r="Q69" s="24" t="s">
        <v>347</v>
      </c>
      <c r="R69" s="24" t="s">
        <v>347</v>
      </c>
    </row>
    <row r="70" spans="1:18">
      <c r="A70" s="23" t="s">
        <v>351</v>
      </c>
      <c r="B70" s="23" t="s">
        <v>2060</v>
      </c>
      <c r="C70" s="23" t="s">
        <v>2059</v>
      </c>
      <c r="D70" s="24" t="s">
        <v>347</v>
      </c>
      <c r="E70" s="24" t="s">
        <v>347</v>
      </c>
      <c r="F70" s="24" t="s">
        <v>347</v>
      </c>
      <c r="G70" s="24" t="s">
        <v>347</v>
      </c>
      <c r="H70" s="24" t="s">
        <v>347</v>
      </c>
      <c r="I70" s="24" t="s">
        <v>347</v>
      </c>
      <c r="J70" s="24" t="s">
        <v>347</v>
      </c>
      <c r="K70" s="24" t="s">
        <v>347</v>
      </c>
      <c r="L70" s="24" t="s">
        <v>347</v>
      </c>
      <c r="M70" s="24" t="s">
        <v>347</v>
      </c>
      <c r="N70" s="24" t="s">
        <v>347</v>
      </c>
      <c r="O70" s="24" t="s">
        <v>347</v>
      </c>
      <c r="P70" s="24" t="s">
        <v>347</v>
      </c>
      <c r="Q70" s="24" t="s">
        <v>347</v>
      </c>
      <c r="R70" s="24" t="s">
        <v>347</v>
      </c>
    </row>
    <row r="71" spans="1:18">
      <c r="A71" s="23" t="s">
        <v>351</v>
      </c>
      <c r="B71" s="23" t="s">
        <v>2058</v>
      </c>
      <c r="C71" s="23" t="s">
        <v>2057</v>
      </c>
      <c r="D71" s="24" t="s">
        <v>347</v>
      </c>
      <c r="E71" s="24" t="s">
        <v>347</v>
      </c>
      <c r="F71" s="24" t="s">
        <v>347</v>
      </c>
      <c r="G71" s="24" t="s">
        <v>347</v>
      </c>
      <c r="H71" s="24" t="s">
        <v>347</v>
      </c>
      <c r="I71" s="24" t="s">
        <v>347</v>
      </c>
      <c r="J71" s="24" t="s">
        <v>347</v>
      </c>
      <c r="K71" s="24" t="s">
        <v>347</v>
      </c>
      <c r="L71" s="24" t="s">
        <v>347</v>
      </c>
      <c r="M71" s="24" t="s">
        <v>347</v>
      </c>
      <c r="N71" s="24" t="s">
        <v>347</v>
      </c>
      <c r="O71" s="24" t="s">
        <v>347</v>
      </c>
      <c r="P71" s="24" t="s">
        <v>347</v>
      </c>
      <c r="Q71" s="24" t="s">
        <v>347</v>
      </c>
      <c r="R71" s="24" t="s">
        <v>347</v>
      </c>
    </row>
    <row r="72" spans="1:18">
      <c r="A72" s="23" t="s">
        <v>351</v>
      </c>
      <c r="B72" s="23" t="s">
        <v>2056</v>
      </c>
      <c r="C72" s="23" t="s">
        <v>2055</v>
      </c>
      <c r="D72" s="24" t="s">
        <v>347</v>
      </c>
      <c r="E72" s="24" t="s">
        <v>347</v>
      </c>
      <c r="F72" s="24" t="s">
        <v>347</v>
      </c>
      <c r="G72" s="24" t="s">
        <v>347</v>
      </c>
      <c r="H72" s="24" t="s">
        <v>347</v>
      </c>
      <c r="I72" s="24" t="s">
        <v>347</v>
      </c>
      <c r="J72" s="24" t="s">
        <v>347</v>
      </c>
      <c r="K72" s="24" t="s">
        <v>347</v>
      </c>
      <c r="L72" s="24" t="s">
        <v>347</v>
      </c>
      <c r="M72" s="24" t="s">
        <v>347</v>
      </c>
      <c r="N72" s="24" t="s">
        <v>347</v>
      </c>
      <c r="O72" s="24" t="s">
        <v>347</v>
      </c>
      <c r="P72" s="24" t="s">
        <v>347</v>
      </c>
      <c r="Q72" s="24" t="s">
        <v>347</v>
      </c>
      <c r="R72" s="24" t="s">
        <v>347</v>
      </c>
    </row>
    <row r="73" spans="1:18">
      <c r="A73" s="23" t="s">
        <v>351</v>
      </c>
      <c r="B73" s="23" t="s">
        <v>2054</v>
      </c>
      <c r="C73" s="23" t="s">
        <v>2053</v>
      </c>
      <c r="D73" s="24" t="s">
        <v>347</v>
      </c>
      <c r="E73" s="24" t="s">
        <v>347</v>
      </c>
      <c r="F73" s="24" t="s">
        <v>347</v>
      </c>
      <c r="G73" s="24" t="s">
        <v>347</v>
      </c>
      <c r="H73" s="24" t="s">
        <v>347</v>
      </c>
      <c r="I73" s="24" t="s">
        <v>347</v>
      </c>
      <c r="J73" s="24" t="s">
        <v>347</v>
      </c>
      <c r="K73" s="24" t="s">
        <v>347</v>
      </c>
      <c r="L73" s="24" t="s">
        <v>347</v>
      </c>
      <c r="M73" s="24" t="s">
        <v>347</v>
      </c>
      <c r="N73" s="24" t="s">
        <v>347</v>
      </c>
      <c r="O73" s="24" t="s">
        <v>347</v>
      </c>
      <c r="P73" s="24" t="s">
        <v>347</v>
      </c>
      <c r="Q73" s="24" t="s">
        <v>347</v>
      </c>
      <c r="R73" s="24" t="s">
        <v>347</v>
      </c>
    </row>
    <row r="74" spans="1:18">
      <c r="A74" s="23" t="s">
        <v>351</v>
      </c>
      <c r="B74" s="23" t="s">
        <v>2052</v>
      </c>
      <c r="C74" s="23" t="s">
        <v>2051</v>
      </c>
      <c r="D74" s="24" t="s">
        <v>347</v>
      </c>
      <c r="E74" s="24" t="s">
        <v>347</v>
      </c>
      <c r="F74" s="24" t="s">
        <v>347</v>
      </c>
      <c r="G74" s="24" t="s">
        <v>347</v>
      </c>
      <c r="H74" s="24" t="s">
        <v>347</v>
      </c>
      <c r="I74" s="24" t="s">
        <v>347</v>
      </c>
      <c r="J74" s="24" t="s">
        <v>347</v>
      </c>
      <c r="K74" s="24" t="s">
        <v>347</v>
      </c>
      <c r="L74" s="24" t="s">
        <v>347</v>
      </c>
      <c r="M74" s="24" t="s">
        <v>347</v>
      </c>
      <c r="N74" s="24" t="s">
        <v>347</v>
      </c>
      <c r="O74" s="24" t="s">
        <v>347</v>
      </c>
      <c r="P74" s="24" t="s">
        <v>347</v>
      </c>
      <c r="Q74" s="24" t="s">
        <v>347</v>
      </c>
      <c r="R74" s="24" t="s">
        <v>347</v>
      </c>
    </row>
    <row r="75" spans="1:18">
      <c r="A75" s="23" t="s">
        <v>351</v>
      </c>
      <c r="B75" s="23" t="s">
        <v>2050</v>
      </c>
      <c r="C75" s="23" t="s">
        <v>2049</v>
      </c>
      <c r="D75" s="24" t="s">
        <v>347</v>
      </c>
      <c r="E75" s="24" t="s">
        <v>347</v>
      </c>
      <c r="F75" s="24" t="s">
        <v>347</v>
      </c>
      <c r="G75" s="24" t="s">
        <v>347</v>
      </c>
      <c r="H75" s="24" t="s">
        <v>347</v>
      </c>
      <c r="I75" s="24" t="s">
        <v>347</v>
      </c>
      <c r="J75" s="24" t="s">
        <v>347</v>
      </c>
      <c r="K75" s="24" t="s">
        <v>347</v>
      </c>
      <c r="L75" s="24" t="s">
        <v>347</v>
      </c>
      <c r="M75" s="24" t="s">
        <v>347</v>
      </c>
      <c r="N75" s="24" t="s">
        <v>347</v>
      </c>
      <c r="O75" s="24" t="s">
        <v>347</v>
      </c>
      <c r="P75" s="24" t="s">
        <v>347</v>
      </c>
      <c r="Q75" s="24" t="s">
        <v>347</v>
      </c>
      <c r="R75" s="24" t="s">
        <v>347</v>
      </c>
    </row>
    <row r="76" spans="1:18">
      <c r="A76" s="23" t="s">
        <v>351</v>
      </c>
      <c r="B76" s="23" t="s">
        <v>2048</v>
      </c>
      <c r="C76" s="23" t="s">
        <v>2047</v>
      </c>
      <c r="D76" s="24" t="s">
        <v>347</v>
      </c>
      <c r="E76" s="24" t="s">
        <v>347</v>
      </c>
      <c r="F76" s="24" t="s">
        <v>347</v>
      </c>
      <c r="G76" s="24" t="s">
        <v>347</v>
      </c>
      <c r="H76" s="24" t="s">
        <v>347</v>
      </c>
      <c r="I76" s="24" t="s">
        <v>347</v>
      </c>
      <c r="J76" s="24" t="s">
        <v>347</v>
      </c>
      <c r="K76" s="24" t="s">
        <v>347</v>
      </c>
      <c r="L76" s="24" t="s">
        <v>347</v>
      </c>
      <c r="M76" s="24" t="s">
        <v>347</v>
      </c>
      <c r="N76" s="24" t="s">
        <v>347</v>
      </c>
      <c r="O76" s="24" t="s">
        <v>347</v>
      </c>
      <c r="P76" s="24" t="s">
        <v>347</v>
      </c>
      <c r="Q76" s="24" t="s">
        <v>347</v>
      </c>
      <c r="R76" s="24" t="s">
        <v>347</v>
      </c>
    </row>
    <row r="77" spans="1:18">
      <c r="A77" s="23" t="s">
        <v>351</v>
      </c>
      <c r="B77" s="23" t="s">
        <v>2046</v>
      </c>
      <c r="C77" s="23" t="s">
        <v>2045</v>
      </c>
      <c r="D77" s="24" t="s">
        <v>347</v>
      </c>
      <c r="E77" s="24" t="s">
        <v>347</v>
      </c>
      <c r="F77" s="24" t="s">
        <v>347</v>
      </c>
      <c r="G77" s="24" t="s">
        <v>347</v>
      </c>
      <c r="H77" s="24" t="s">
        <v>347</v>
      </c>
      <c r="I77" s="24" t="s">
        <v>347</v>
      </c>
      <c r="J77" s="24" t="s">
        <v>347</v>
      </c>
      <c r="K77" s="24" t="s">
        <v>347</v>
      </c>
      <c r="L77" s="24" t="s">
        <v>347</v>
      </c>
      <c r="M77" s="24" t="s">
        <v>347</v>
      </c>
      <c r="N77" s="24" t="s">
        <v>347</v>
      </c>
      <c r="O77" s="24" t="s">
        <v>347</v>
      </c>
      <c r="P77" s="24" t="s">
        <v>347</v>
      </c>
      <c r="Q77" s="24" t="s">
        <v>347</v>
      </c>
      <c r="R77" s="24" t="s">
        <v>347</v>
      </c>
    </row>
    <row r="78" spans="1:18">
      <c r="A78" s="23" t="s">
        <v>351</v>
      </c>
      <c r="B78" s="23" t="s">
        <v>2044</v>
      </c>
      <c r="C78" s="23" t="s">
        <v>2043</v>
      </c>
      <c r="D78" s="24" t="s">
        <v>347</v>
      </c>
      <c r="E78" s="24" t="s">
        <v>347</v>
      </c>
      <c r="F78" s="24" t="s">
        <v>347</v>
      </c>
      <c r="G78" s="24" t="s">
        <v>347</v>
      </c>
      <c r="H78" s="24" t="s">
        <v>347</v>
      </c>
      <c r="I78" s="24" t="s">
        <v>347</v>
      </c>
      <c r="J78" s="24" t="s">
        <v>347</v>
      </c>
      <c r="K78" s="24" t="s">
        <v>347</v>
      </c>
      <c r="L78" s="24" t="s">
        <v>347</v>
      </c>
      <c r="M78" s="24" t="s">
        <v>347</v>
      </c>
      <c r="N78" s="24" t="s">
        <v>347</v>
      </c>
      <c r="O78" s="24" t="s">
        <v>347</v>
      </c>
      <c r="P78" s="24" t="s">
        <v>347</v>
      </c>
      <c r="Q78" s="24" t="s">
        <v>347</v>
      </c>
      <c r="R78" s="24" t="s">
        <v>347</v>
      </c>
    </row>
    <row r="79" spans="1:18">
      <c r="A79" s="23" t="s">
        <v>351</v>
      </c>
      <c r="B79" s="23" t="s">
        <v>793</v>
      </c>
      <c r="C79" s="23" t="s">
        <v>792</v>
      </c>
      <c r="D79" s="24" t="s">
        <v>347</v>
      </c>
      <c r="E79" s="24" t="s">
        <v>347</v>
      </c>
      <c r="F79" s="24" t="s">
        <v>347</v>
      </c>
      <c r="G79" s="24" t="s">
        <v>347</v>
      </c>
      <c r="H79" s="24" t="s">
        <v>347</v>
      </c>
      <c r="I79" s="24" t="s">
        <v>347</v>
      </c>
      <c r="J79" s="24" t="s">
        <v>347</v>
      </c>
      <c r="K79" s="24" t="s">
        <v>347</v>
      </c>
      <c r="L79" s="24" t="s">
        <v>347</v>
      </c>
      <c r="M79" s="24">
        <v>13.626636938900475</v>
      </c>
      <c r="N79" s="24">
        <v>10.472182590545204</v>
      </c>
      <c r="O79" s="24">
        <v>9.5869908941572533</v>
      </c>
      <c r="P79" s="24">
        <v>8.4747527371852378</v>
      </c>
      <c r="Q79" s="24">
        <v>7.3678797325491194</v>
      </c>
      <c r="R79" s="24" t="s">
        <v>347</v>
      </c>
    </row>
    <row r="80" spans="1:18">
      <c r="A80" s="23" t="s">
        <v>351</v>
      </c>
      <c r="B80" s="23" t="s">
        <v>787</v>
      </c>
      <c r="C80" s="23" t="s">
        <v>786</v>
      </c>
      <c r="D80" s="24" t="s">
        <v>347</v>
      </c>
      <c r="E80" s="24" t="s">
        <v>347</v>
      </c>
      <c r="F80" s="24" t="s">
        <v>347</v>
      </c>
      <c r="G80" s="24" t="s">
        <v>347</v>
      </c>
      <c r="H80" s="24" t="s">
        <v>347</v>
      </c>
      <c r="I80" s="24" t="s">
        <v>347</v>
      </c>
      <c r="J80" s="24" t="s">
        <v>347</v>
      </c>
      <c r="K80" s="24" t="s">
        <v>347</v>
      </c>
      <c r="L80" s="24" t="s">
        <v>347</v>
      </c>
      <c r="M80" s="24">
        <v>444.02017855500566</v>
      </c>
      <c r="N80" s="24">
        <v>349.08316813840332</v>
      </c>
      <c r="O80" s="24">
        <v>366.90439803970725</v>
      </c>
      <c r="P80" s="24">
        <v>314.4693108796809</v>
      </c>
      <c r="Q80" s="24">
        <v>293.18245195441216</v>
      </c>
      <c r="R80" s="24" t="s">
        <v>347</v>
      </c>
    </row>
    <row r="81" spans="1:18">
      <c r="A81" s="23" t="s">
        <v>351</v>
      </c>
      <c r="B81" s="23" t="s">
        <v>783</v>
      </c>
      <c r="C81" s="23" t="s">
        <v>782</v>
      </c>
      <c r="D81" s="24" t="s">
        <v>347</v>
      </c>
      <c r="E81" s="24" t="s">
        <v>347</v>
      </c>
      <c r="F81" s="24" t="s">
        <v>347</v>
      </c>
      <c r="G81" s="24" t="s">
        <v>347</v>
      </c>
      <c r="H81" s="24" t="s">
        <v>347</v>
      </c>
      <c r="I81" s="24" t="s">
        <v>347</v>
      </c>
      <c r="J81" s="24" t="s">
        <v>347</v>
      </c>
      <c r="K81" s="24" t="s">
        <v>347</v>
      </c>
      <c r="L81" s="24" t="s">
        <v>347</v>
      </c>
      <c r="M81" s="24">
        <v>782130000</v>
      </c>
      <c r="N81" s="24">
        <v>619860000</v>
      </c>
      <c r="O81" s="24">
        <v>657110000</v>
      </c>
      <c r="P81" s="24">
        <v>567680000</v>
      </c>
      <c r="Q81" s="24">
        <v>533039999.99999994</v>
      </c>
      <c r="R81" s="24" t="s">
        <v>347</v>
      </c>
    </row>
    <row r="82" spans="1:18">
      <c r="A82" s="23" t="s">
        <v>351</v>
      </c>
      <c r="B82" s="23" t="s">
        <v>779</v>
      </c>
      <c r="C82" s="23" t="s">
        <v>778</v>
      </c>
      <c r="D82" s="24" t="s">
        <v>347</v>
      </c>
      <c r="E82" s="24" t="s">
        <v>347</v>
      </c>
      <c r="F82" s="24" t="s">
        <v>347</v>
      </c>
      <c r="G82" s="24" t="s">
        <v>347</v>
      </c>
      <c r="H82" s="24" t="s">
        <v>347</v>
      </c>
      <c r="I82" s="24" t="s">
        <v>347</v>
      </c>
      <c r="J82" s="24" t="s">
        <v>347</v>
      </c>
      <c r="K82" s="24" t="s">
        <v>347</v>
      </c>
      <c r="L82" s="24" t="s">
        <v>347</v>
      </c>
      <c r="M82" s="24">
        <v>782130000</v>
      </c>
      <c r="N82" s="24">
        <v>619860000</v>
      </c>
      <c r="O82" s="24">
        <v>657110000</v>
      </c>
      <c r="P82" s="24">
        <v>567680000</v>
      </c>
      <c r="Q82" s="24">
        <v>533039999.99999994</v>
      </c>
      <c r="R82" s="24" t="s">
        <v>347</v>
      </c>
    </row>
    <row r="83" spans="1:18">
      <c r="A83" s="23" t="s">
        <v>351</v>
      </c>
      <c r="B83" s="23" t="s">
        <v>2042</v>
      </c>
      <c r="C83" s="23" t="s">
        <v>2041</v>
      </c>
      <c r="D83" s="24" t="s">
        <v>347</v>
      </c>
      <c r="E83" s="24" t="s">
        <v>347</v>
      </c>
      <c r="F83" s="24" t="s">
        <v>347</v>
      </c>
      <c r="G83" s="24" t="s">
        <v>347</v>
      </c>
      <c r="H83" s="24" t="s">
        <v>347</v>
      </c>
      <c r="I83" s="24" t="s">
        <v>347</v>
      </c>
      <c r="J83" s="24" t="s">
        <v>347</v>
      </c>
      <c r="K83" s="24" t="s">
        <v>347</v>
      </c>
      <c r="L83" s="24" t="s">
        <v>347</v>
      </c>
      <c r="M83" s="24" t="s">
        <v>347</v>
      </c>
      <c r="N83" s="24" t="s">
        <v>347</v>
      </c>
      <c r="O83" s="24" t="s">
        <v>347</v>
      </c>
      <c r="P83" s="24" t="s">
        <v>347</v>
      </c>
      <c r="Q83" s="24" t="s">
        <v>347</v>
      </c>
      <c r="R83" s="24" t="s">
        <v>347</v>
      </c>
    </row>
    <row r="84" spans="1:18">
      <c r="A84" s="23" t="s">
        <v>351</v>
      </c>
      <c r="B84" s="23" t="s">
        <v>2040</v>
      </c>
      <c r="C84" s="23" t="s">
        <v>2039</v>
      </c>
      <c r="D84" s="24" t="s">
        <v>347</v>
      </c>
      <c r="E84" s="24" t="s">
        <v>347</v>
      </c>
      <c r="F84" s="24" t="s">
        <v>347</v>
      </c>
      <c r="G84" s="24" t="s">
        <v>347</v>
      </c>
      <c r="H84" s="24" t="s">
        <v>347</v>
      </c>
      <c r="I84" s="24" t="s">
        <v>347</v>
      </c>
      <c r="J84" s="24" t="s">
        <v>347</v>
      </c>
      <c r="K84" s="24" t="s">
        <v>347</v>
      </c>
      <c r="L84" s="24" t="s">
        <v>347</v>
      </c>
      <c r="M84" s="24" t="s">
        <v>347</v>
      </c>
      <c r="N84" s="24" t="s">
        <v>347</v>
      </c>
      <c r="O84" s="24" t="s">
        <v>347</v>
      </c>
      <c r="P84" s="24" t="s">
        <v>347</v>
      </c>
      <c r="Q84" s="24" t="s">
        <v>347</v>
      </c>
      <c r="R84" s="24" t="s">
        <v>347</v>
      </c>
    </row>
    <row r="85" spans="1:18">
      <c r="A85" s="23" t="s">
        <v>351</v>
      </c>
      <c r="B85" s="23" t="s">
        <v>2038</v>
      </c>
      <c r="C85" s="23" t="s">
        <v>2037</v>
      </c>
      <c r="D85" s="24" t="s">
        <v>347</v>
      </c>
      <c r="E85" s="24" t="s">
        <v>347</v>
      </c>
      <c r="F85" s="24" t="s">
        <v>347</v>
      </c>
      <c r="G85" s="24" t="s">
        <v>347</v>
      </c>
      <c r="H85" s="24" t="s">
        <v>347</v>
      </c>
      <c r="I85" s="24" t="s">
        <v>347</v>
      </c>
      <c r="J85" s="24" t="s">
        <v>347</v>
      </c>
      <c r="K85" s="24" t="s">
        <v>347</v>
      </c>
      <c r="L85" s="24" t="s">
        <v>347</v>
      </c>
      <c r="M85" s="24" t="s">
        <v>347</v>
      </c>
      <c r="N85" s="24" t="s">
        <v>347</v>
      </c>
      <c r="O85" s="24" t="s">
        <v>347</v>
      </c>
      <c r="P85" s="24" t="s">
        <v>347</v>
      </c>
      <c r="Q85" s="24" t="s">
        <v>347</v>
      </c>
      <c r="R85" s="24" t="s">
        <v>347</v>
      </c>
    </row>
    <row r="86" spans="1:18">
      <c r="A86" s="23" t="s">
        <v>351</v>
      </c>
      <c r="B86" s="23" t="s">
        <v>2036</v>
      </c>
      <c r="C86" s="23" t="s">
        <v>2035</v>
      </c>
      <c r="D86" s="24" t="s">
        <v>347</v>
      </c>
      <c r="E86" s="24" t="s">
        <v>347</v>
      </c>
      <c r="F86" s="24" t="s">
        <v>347</v>
      </c>
      <c r="G86" s="24" t="s">
        <v>347</v>
      </c>
      <c r="H86" s="24" t="s">
        <v>347</v>
      </c>
      <c r="I86" s="24" t="s">
        <v>347</v>
      </c>
      <c r="J86" s="24" t="s">
        <v>347</v>
      </c>
      <c r="K86" s="24" t="s">
        <v>347</v>
      </c>
      <c r="L86" s="24" t="s">
        <v>347</v>
      </c>
      <c r="M86" s="24" t="s">
        <v>347</v>
      </c>
      <c r="N86" s="24" t="s">
        <v>347</v>
      </c>
      <c r="O86" s="24" t="s">
        <v>347</v>
      </c>
      <c r="P86" s="24" t="s">
        <v>347</v>
      </c>
      <c r="Q86" s="24" t="s">
        <v>347</v>
      </c>
      <c r="R86" s="24" t="s">
        <v>347</v>
      </c>
    </row>
    <row r="87" spans="1:18">
      <c r="A87" s="23" t="s">
        <v>351</v>
      </c>
      <c r="B87" s="23" t="s">
        <v>2034</v>
      </c>
      <c r="C87" s="23" t="s">
        <v>2033</v>
      </c>
      <c r="D87" s="24" t="s">
        <v>347</v>
      </c>
      <c r="E87" s="24" t="s">
        <v>347</v>
      </c>
      <c r="F87" s="24" t="s">
        <v>347</v>
      </c>
      <c r="G87" s="24" t="s">
        <v>347</v>
      </c>
      <c r="H87" s="24" t="s">
        <v>347</v>
      </c>
      <c r="I87" s="24" t="s">
        <v>347</v>
      </c>
      <c r="J87" s="24" t="s">
        <v>347</v>
      </c>
      <c r="K87" s="24" t="s">
        <v>347</v>
      </c>
      <c r="L87" s="24" t="s">
        <v>347</v>
      </c>
      <c r="M87" s="24" t="s">
        <v>347</v>
      </c>
      <c r="N87" s="24" t="s">
        <v>347</v>
      </c>
      <c r="O87" s="24" t="s">
        <v>347</v>
      </c>
      <c r="P87" s="24" t="s">
        <v>347</v>
      </c>
      <c r="Q87" s="24" t="s">
        <v>347</v>
      </c>
      <c r="R87" s="24" t="s">
        <v>347</v>
      </c>
    </row>
    <row r="88" spans="1:18">
      <c r="A88" s="23" t="s">
        <v>351</v>
      </c>
      <c r="B88" s="23" t="s">
        <v>2032</v>
      </c>
      <c r="C88" s="23" t="s">
        <v>2031</v>
      </c>
      <c r="D88" s="24" t="s">
        <v>347</v>
      </c>
      <c r="E88" s="24" t="s">
        <v>347</v>
      </c>
      <c r="F88" s="24" t="s">
        <v>347</v>
      </c>
      <c r="G88" s="24" t="s">
        <v>347</v>
      </c>
      <c r="H88" s="24" t="s">
        <v>347</v>
      </c>
      <c r="I88" s="24" t="s">
        <v>347</v>
      </c>
      <c r="J88" s="24" t="s">
        <v>347</v>
      </c>
      <c r="K88" s="24" t="s">
        <v>347</v>
      </c>
      <c r="L88" s="24" t="s">
        <v>347</v>
      </c>
      <c r="M88" s="24" t="s">
        <v>347</v>
      </c>
      <c r="N88" s="24" t="s">
        <v>347</v>
      </c>
      <c r="O88" s="24" t="s">
        <v>347</v>
      </c>
      <c r="P88" s="24" t="s">
        <v>347</v>
      </c>
      <c r="Q88" s="24" t="s">
        <v>347</v>
      </c>
      <c r="R88" s="24" t="s">
        <v>347</v>
      </c>
    </row>
    <row r="89" spans="1:18">
      <c r="A89" s="23" t="s">
        <v>351</v>
      </c>
      <c r="B89" s="23" t="s">
        <v>697</v>
      </c>
      <c r="C89" s="23" t="s">
        <v>696</v>
      </c>
      <c r="D89" s="24">
        <v>1700000</v>
      </c>
      <c r="E89" s="24">
        <v>1701154</v>
      </c>
      <c r="F89" s="24">
        <v>1702310</v>
      </c>
      <c r="G89" s="24">
        <v>1703466</v>
      </c>
      <c r="H89" s="24">
        <v>1704622</v>
      </c>
      <c r="I89" s="24">
        <v>1705780</v>
      </c>
      <c r="J89" s="24">
        <v>1719536</v>
      </c>
      <c r="K89" s="24">
        <v>1733404</v>
      </c>
      <c r="L89" s="24">
        <v>1747383</v>
      </c>
      <c r="M89" s="24">
        <v>1761474</v>
      </c>
      <c r="N89" s="24">
        <v>1775680</v>
      </c>
      <c r="O89" s="24">
        <v>1790957</v>
      </c>
      <c r="P89" s="24">
        <v>1805200</v>
      </c>
      <c r="Q89" s="24">
        <v>1818117</v>
      </c>
      <c r="R89" s="24" t="s">
        <v>347</v>
      </c>
    </row>
    <row r="90" spans="1:18">
      <c r="A90" s="23" t="s">
        <v>351</v>
      </c>
      <c r="B90" s="23" t="s">
        <v>691</v>
      </c>
      <c r="C90" s="23" t="s">
        <v>690</v>
      </c>
      <c r="D90" s="24" t="s">
        <v>347</v>
      </c>
      <c r="E90" s="24" t="s">
        <v>347</v>
      </c>
      <c r="F90" s="24" t="s">
        <v>347</v>
      </c>
      <c r="G90" s="24">
        <v>0.03</v>
      </c>
      <c r="H90" s="24" t="s">
        <v>347</v>
      </c>
      <c r="I90" s="24">
        <v>0.25</v>
      </c>
      <c r="J90" s="24">
        <v>0</v>
      </c>
      <c r="K90" s="24" t="s">
        <v>347</v>
      </c>
      <c r="L90" s="24" t="s">
        <v>347</v>
      </c>
      <c r="M90" s="24">
        <v>0.23</v>
      </c>
      <c r="N90" s="24">
        <v>0</v>
      </c>
      <c r="O90" s="24">
        <v>0</v>
      </c>
      <c r="P90" s="24">
        <v>0.01</v>
      </c>
      <c r="Q90" s="24">
        <v>0</v>
      </c>
      <c r="R90" s="24" t="s">
        <v>347</v>
      </c>
    </row>
    <row r="91" spans="1:18">
      <c r="A91" s="23" t="s">
        <v>351</v>
      </c>
      <c r="B91" s="23" t="s">
        <v>689</v>
      </c>
      <c r="C91" s="23" t="s">
        <v>688</v>
      </c>
      <c r="D91" s="24" t="s">
        <v>347</v>
      </c>
      <c r="E91" s="24" t="s">
        <v>347</v>
      </c>
      <c r="F91" s="24" t="s">
        <v>347</v>
      </c>
      <c r="G91" s="24">
        <v>1.87</v>
      </c>
      <c r="H91" s="24" t="s">
        <v>347</v>
      </c>
      <c r="I91" s="24">
        <v>1.82</v>
      </c>
      <c r="J91" s="24">
        <v>1.21</v>
      </c>
      <c r="K91" s="24" t="s">
        <v>347</v>
      </c>
      <c r="L91" s="24" t="s">
        <v>347</v>
      </c>
      <c r="M91" s="24">
        <v>1.94</v>
      </c>
      <c r="N91" s="24">
        <v>0.33</v>
      </c>
      <c r="O91" s="24">
        <v>0.24</v>
      </c>
      <c r="P91" s="24">
        <v>0.11</v>
      </c>
      <c r="Q91" s="24">
        <v>0.08</v>
      </c>
      <c r="R91" s="24" t="s">
        <v>347</v>
      </c>
    </row>
    <row r="92" spans="1:18">
      <c r="A92" s="23" t="s">
        <v>351</v>
      </c>
      <c r="B92" s="23" t="s">
        <v>687</v>
      </c>
      <c r="C92" s="23" t="s">
        <v>686</v>
      </c>
      <c r="D92" s="24" t="s">
        <v>347</v>
      </c>
      <c r="E92" s="24" t="s">
        <v>347</v>
      </c>
      <c r="F92" s="24" t="s">
        <v>347</v>
      </c>
      <c r="G92" s="24" t="s">
        <v>347</v>
      </c>
      <c r="H92" s="24">
        <v>11.9</v>
      </c>
      <c r="I92" s="24" t="s">
        <v>347</v>
      </c>
      <c r="J92" s="24">
        <v>13.3</v>
      </c>
      <c r="K92" s="24" t="s">
        <v>347</v>
      </c>
      <c r="L92" s="24" t="s">
        <v>347</v>
      </c>
      <c r="M92" s="24">
        <v>9.6</v>
      </c>
      <c r="N92" s="24">
        <v>7.3</v>
      </c>
      <c r="O92" s="24">
        <v>7.5</v>
      </c>
      <c r="P92" s="24" t="s">
        <v>347</v>
      </c>
      <c r="Q92" s="24" t="s">
        <v>347</v>
      </c>
      <c r="R92" s="24" t="s">
        <v>347</v>
      </c>
    </row>
    <row r="93" spans="1:18">
      <c r="A93" s="23" t="s">
        <v>351</v>
      </c>
      <c r="B93" s="23" t="s">
        <v>685</v>
      </c>
      <c r="C93" s="23" t="s">
        <v>684</v>
      </c>
      <c r="D93" s="24" t="s">
        <v>347</v>
      </c>
      <c r="E93" s="24" t="s">
        <v>347</v>
      </c>
      <c r="F93" s="24" t="s">
        <v>347</v>
      </c>
      <c r="G93" s="24">
        <v>0.97</v>
      </c>
      <c r="H93" s="24" t="s">
        <v>347</v>
      </c>
      <c r="I93" s="24">
        <v>1.81</v>
      </c>
      <c r="J93" s="24">
        <v>0</v>
      </c>
      <c r="K93" s="24" t="s">
        <v>347</v>
      </c>
      <c r="L93" s="24" t="s">
        <v>347</v>
      </c>
      <c r="M93" s="24">
        <v>1.58</v>
      </c>
      <c r="N93" s="24">
        <v>0</v>
      </c>
      <c r="O93" s="24">
        <v>0</v>
      </c>
      <c r="P93" s="24">
        <v>0.03</v>
      </c>
      <c r="Q93" s="24">
        <v>0.02</v>
      </c>
      <c r="R93" s="24" t="s">
        <v>347</v>
      </c>
    </row>
    <row r="94" spans="1:18">
      <c r="A94" s="23" t="s">
        <v>351</v>
      </c>
      <c r="B94" s="23" t="s">
        <v>683</v>
      </c>
      <c r="C94" s="23" t="s">
        <v>682</v>
      </c>
      <c r="D94" s="24" t="s">
        <v>347</v>
      </c>
      <c r="E94" s="24" t="s">
        <v>347</v>
      </c>
      <c r="F94" s="24" t="s">
        <v>347</v>
      </c>
      <c r="G94" s="24">
        <v>10.78</v>
      </c>
      <c r="H94" s="24" t="s">
        <v>347</v>
      </c>
      <c r="I94" s="24">
        <v>8.8699999999999992</v>
      </c>
      <c r="J94" s="24">
        <v>6.28</v>
      </c>
      <c r="K94" s="24" t="s">
        <v>347</v>
      </c>
      <c r="L94" s="24" t="s">
        <v>347</v>
      </c>
      <c r="M94" s="24">
        <v>8.7799999999999994</v>
      </c>
      <c r="N94" s="24">
        <v>2.2799999999999998</v>
      </c>
      <c r="O94" s="24">
        <v>1.88</v>
      </c>
      <c r="P94" s="24">
        <v>0.73</v>
      </c>
      <c r="Q94" s="24">
        <v>0.31</v>
      </c>
      <c r="R94" s="24" t="s">
        <v>347</v>
      </c>
    </row>
    <row r="95" spans="1:18">
      <c r="A95" s="23" t="s">
        <v>351</v>
      </c>
      <c r="B95" s="23" t="s">
        <v>681</v>
      </c>
      <c r="C95" s="23" t="s">
        <v>680</v>
      </c>
      <c r="D95" s="24" t="s">
        <v>347</v>
      </c>
      <c r="E95" s="24" t="s">
        <v>347</v>
      </c>
      <c r="F95" s="24" t="s">
        <v>347</v>
      </c>
      <c r="G95" s="24">
        <v>37.700000000000003</v>
      </c>
      <c r="H95" s="24">
        <v>43.7</v>
      </c>
      <c r="I95" s="24">
        <v>34.799999999999997</v>
      </c>
      <c r="J95" s="24">
        <v>45.1</v>
      </c>
      <c r="K95" s="24" t="s">
        <v>347</v>
      </c>
      <c r="L95" s="24" t="s">
        <v>347</v>
      </c>
      <c r="M95" s="24">
        <v>34.5</v>
      </c>
      <c r="N95" s="24">
        <v>29.2</v>
      </c>
      <c r="O95" s="24">
        <v>29.7</v>
      </c>
      <c r="P95" s="24" t="s">
        <v>347</v>
      </c>
      <c r="Q95" s="24" t="s">
        <v>347</v>
      </c>
      <c r="R95" s="24" t="s">
        <v>347</v>
      </c>
    </row>
    <row r="96" spans="1:18">
      <c r="A96" s="23" t="s">
        <v>351</v>
      </c>
      <c r="B96" s="23" t="s">
        <v>569</v>
      </c>
      <c r="C96" s="23" t="s">
        <v>568</v>
      </c>
      <c r="D96" s="24">
        <v>0.319515579942379</v>
      </c>
      <c r="E96" s="24">
        <v>0.34801247984691902</v>
      </c>
      <c r="F96" s="24">
        <v>0.34893818041557501</v>
      </c>
      <c r="G96" s="24">
        <v>0.33469027694784897</v>
      </c>
      <c r="H96" s="24">
        <v>0.313236661798722</v>
      </c>
      <c r="I96" s="24">
        <v>0.29373223032025703</v>
      </c>
      <c r="J96" s="24">
        <v>0.29503335325215502</v>
      </c>
      <c r="K96" s="24">
        <v>0.2909985563561</v>
      </c>
      <c r="L96" s="24">
        <v>0.30571771646311802</v>
      </c>
      <c r="M96" s="24">
        <v>0.30772355487080599</v>
      </c>
      <c r="N96" s="24">
        <v>0.31827819858800299</v>
      </c>
      <c r="O96" s="24">
        <v>0.32693860000000002</v>
      </c>
      <c r="P96" s="24">
        <v>0.32827167984224698</v>
      </c>
      <c r="Q96" s="24">
        <v>0.32929755972042601</v>
      </c>
      <c r="R96" s="24">
        <v>0.32585116315095097</v>
      </c>
    </row>
    <row r="97" spans="1:18">
      <c r="A97" s="23" t="s">
        <v>351</v>
      </c>
      <c r="B97" s="23" t="s">
        <v>567</v>
      </c>
      <c r="C97" s="23" t="s">
        <v>566</v>
      </c>
      <c r="D97" s="24" t="s">
        <v>347</v>
      </c>
      <c r="E97" s="24" t="s">
        <v>347</v>
      </c>
      <c r="F97" s="24">
        <v>0.36235546450510697</v>
      </c>
      <c r="G97" s="24">
        <v>0.35046861624445802</v>
      </c>
      <c r="H97" s="24">
        <v>0.33772878519185801</v>
      </c>
      <c r="I97" s="24">
        <v>0.322093358656456</v>
      </c>
      <c r="J97" s="24">
        <v>0.313967234674846</v>
      </c>
      <c r="K97" s="24">
        <v>0.31856390225678299</v>
      </c>
      <c r="L97" s="24">
        <v>0.33547185654908401</v>
      </c>
      <c r="M97" s="24">
        <v>0.32855426151440198</v>
      </c>
      <c r="N97" s="24">
        <v>0.33450361310794402</v>
      </c>
      <c r="O97" s="24">
        <v>0.34805659999999999</v>
      </c>
      <c r="P97" s="24">
        <v>0.34944583653532202</v>
      </c>
      <c r="Q97" s="24">
        <v>0.35047129883556299</v>
      </c>
      <c r="R97" s="24">
        <v>0.34636999511856098</v>
      </c>
    </row>
    <row r="98" spans="1:18">
      <c r="A98" s="23" t="s">
        <v>351</v>
      </c>
      <c r="B98" s="23" t="s">
        <v>2030</v>
      </c>
      <c r="C98" s="23" t="s">
        <v>2029</v>
      </c>
      <c r="D98" s="24" t="s">
        <v>347</v>
      </c>
      <c r="E98" s="24" t="s">
        <v>347</v>
      </c>
      <c r="F98" s="24" t="s">
        <v>347</v>
      </c>
      <c r="G98" s="24" t="s">
        <v>347</v>
      </c>
      <c r="H98" s="24" t="s">
        <v>347</v>
      </c>
      <c r="I98" s="24" t="s">
        <v>347</v>
      </c>
      <c r="J98" s="24" t="s">
        <v>347</v>
      </c>
      <c r="K98" s="24" t="s">
        <v>347</v>
      </c>
      <c r="L98" s="24" t="s">
        <v>347</v>
      </c>
      <c r="M98" s="24" t="s">
        <v>347</v>
      </c>
      <c r="N98" s="24" t="s">
        <v>347</v>
      </c>
      <c r="O98" s="24" t="s">
        <v>347</v>
      </c>
      <c r="P98" s="24" t="s">
        <v>347</v>
      </c>
      <c r="Q98" s="24" t="s">
        <v>347</v>
      </c>
      <c r="R98" s="24" t="s">
        <v>347</v>
      </c>
    </row>
    <row r="99" spans="1:18">
      <c r="A99" s="23" t="s">
        <v>351</v>
      </c>
      <c r="B99" s="23" t="s">
        <v>2028</v>
      </c>
      <c r="C99" s="23" t="s">
        <v>2027</v>
      </c>
      <c r="D99" s="24" t="s">
        <v>347</v>
      </c>
      <c r="E99" s="24" t="s">
        <v>347</v>
      </c>
      <c r="F99" s="24" t="s">
        <v>347</v>
      </c>
      <c r="G99" s="24" t="s">
        <v>347</v>
      </c>
      <c r="H99" s="24" t="s">
        <v>347</v>
      </c>
      <c r="I99" s="24" t="s">
        <v>347</v>
      </c>
      <c r="J99" s="24" t="s">
        <v>347</v>
      </c>
      <c r="K99" s="24" t="s">
        <v>347</v>
      </c>
      <c r="L99" s="24" t="s">
        <v>347</v>
      </c>
      <c r="M99" s="24" t="s">
        <v>347</v>
      </c>
      <c r="N99" s="24" t="s">
        <v>347</v>
      </c>
      <c r="O99" s="24" t="s">
        <v>347</v>
      </c>
      <c r="P99" s="24" t="s">
        <v>347</v>
      </c>
      <c r="Q99" s="24" t="s">
        <v>347</v>
      </c>
      <c r="R99" s="24" t="s">
        <v>347</v>
      </c>
    </row>
    <row r="100" spans="1:18">
      <c r="A100" s="23" t="s">
        <v>351</v>
      </c>
      <c r="B100" s="23" t="s">
        <v>2026</v>
      </c>
      <c r="C100" s="23" t="s">
        <v>2025</v>
      </c>
      <c r="D100" s="24" t="s">
        <v>347</v>
      </c>
      <c r="E100" s="24" t="s">
        <v>347</v>
      </c>
      <c r="F100" s="24" t="s">
        <v>347</v>
      </c>
      <c r="G100" s="24" t="s">
        <v>347</v>
      </c>
      <c r="H100" s="24" t="s">
        <v>347</v>
      </c>
      <c r="I100" s="24" t="s">
        <v>347</v>
      </c>
      <c r="J100" s="24" t="s">
        <v>347</v>
      </c>
      <c r="K100" s="24" t="s">
        <v>347</v>
      </c>
      <c r="L100" s="24" t="s">
        <v>347</v>
      </c>
      <c r="M100" s="24" t="s">
        <v>347</v>
      </c>
      <c r="N100" s="24" t="s">
        <v>347</v>
      </c>
      <c r="O100" s="24" t="s">
        <v>347</v>
      </c>
      <c r="P100" s="24" t="s">
        <v>347</v>
      </c>
      <c r="Q100" s="24" t="s">
        <v>347</v>
      </c>
      <c r="R100" s="24" t="s">
        <v>347</v>
      </c>
    </row>
    <row r="101" spans="1:18">
      <c r="A101" s="23" t="s">
        <v>351</v>
      </c>
      <c r="B101" s="23" t="s">
        <v>2024</v>
      </c>
      <c r="C101" s="23" t="s">
        <v>2023</v>
      </c>
      <c r="D101" s="24" t="s">
        <v>347</v>
      </c>
      <c r="E101" s="24" t="s">
        <v>347</v>
      </c>
      <c r="F101" s="24" t="s">
        <v>347</v>
      </c>
      <c r="G101" s="24" t="s">
        <v>347</v>
      </c>
      <c r="H101" s="24" t="s">
        <v>347</v>
      </c>
      <c r="I101" s="24" t="s">
        <v>347</v>
      </c>
      <c r="J101" s="24" t="s">
        <v>347</v>
      </c>
      <c r="K101" s="24" t="s">
        <v>347</v>
      </c>
      <c r="L101" s="24" t="s">
        <v>347</v>
      </c>
      <c r="M101" s="24" t="s">
        <v>347</v>
      </c>
      <c r="N101" s="24" t="s">
        <v>347</v>
      </c>
      <c r="O101" s="24" t="s">
        <v>347</v>
      </c>
      <c r="P101" s="24" t="s">
        <v>347</v>
      </c>
      <c r="Q101" s="24" t="s">
        <v>347</v>
      </c>
      <c r="R101" s="24" t="s">
        <v>347</v>
      </c>
    </row>
    <row r="102" spans="1:18">
      <c r="A102" s="23" t="s">
        <v>351</v>
      </c>
      <c r="B102" s="23" t="s">
        <v>2022</v>
      </c>
      <c r="C102" s="23" t="s">
        <v>2021</v>
      </c>
      <c r="D102" s="24" t="s">
        <v>347</v>
      </c>
      <c r="E102" s="24" t="s">
        <v>347</v>
      </c>
      <c r="F102" s="24" t="s">
        <v>347</v>
      </c>
      <c r="G102" s="24" t="s">
        <v>347</v>
      </c>
      <c r="H102" s="24" t="s">
        <v>347</v>
      </c>
      <c r="I102" s="24" t="s">
        <v>347</v>
      </c>
      <c r="J102" s="24" t="s">
        <v>347</v>
      </c>
      <c r="K102" s="24" t="s">
        <v>347</v>
      </c>
      <c r="L102" s="24" t="s">
        <v>347</v>
      </c>
      <c r="M102" s="24" t="s">
        <v>347</v>
      </c>
      <c r="N102" s="24" t="s">
        <v>347</v>
      </c>
      <c r="O102" s="24" t="s">
        <v>347</v>
      </c>
      <c r="P102" s="24" t="s">
        <v>347</v>
      </c>
      <c r="Q102" s="24" t="s">
        <v>347</v>
      </c>
      <c r="R102" s="24" t="s">
        <v>347</v>
      </c>
    </row>
    <row r="103" spans="1:18">
      <c r="A103" s="23" t="s">
        <v>351</v>
      </c>
      <c r="B103" s="23" t="s">
        <v>2020</v>
      </c>
      <c r="C103" s="23" t="s">
        <v>2019</v>
      </c>
      <c r="D103" s="24" t="s">
        <v>347</v>
      </c>
      <c r="E103" s="24" t="s">
        <v>347</v>
      </c>
      <c r="F103" s="24" t="s">
        <v>347</v>
      </c>
      <c r="G103" s="24" t="s">
        <v>347</v>
      </c>
      <c r="H103" s="24" t="s">
        <v>347</v>
      </c>
      <c r="I103" s="24" t="s">
        <v>347</v>
      </c>
      <c r="J103" s="24" t="s">
        <v>347</v>
      </c>
      <c r="K103" s="24" t="s">
        <v>347</v>
      </c>
      <c r="L103" s="24" t="s">
        <v>347</v>
      </c>
      <c r="M103" s="24" t="s">
        <v>347</v>
      </c>
      <c r="N103" s="24" t="s">
        <v>347</v>
      </c>
      <c r="O103" s="24" t="s">
        <v>347</v>
      </c>
      <c r="P103" s="24" t="s">
        <v>347</v>
      </c>
      <c r="Q103" s="24" t="s">
        <v>347</v>
      </c>
      <c r="R103" s="24" t="s">
        <v>347</v>
      </c>
    </row>
    <row r="104" spans="1:18">
      <c r="A104" s="23" t="s">
        <v>351</v>
      </c>
      <c r="B104" s="23" t="s">
        <v>2018</v>
      </c>
      <c r="C104" s="23" t="s">
        <v>2017</v>
      </c>
      <c r="D104" s="24" t="s">
        <v>347</v>
      </c>
      <c r="E104" s="24" t="s">
        <v>347</v>
      </c>
      <c r="F104" s="24" t="s">
        <v>347</v>
      </c>
      <c r="G104" s="24" t="s">
        <v>347</v>
      </c>
      <c r="H104" s="24" t="s">
        <v>347</v>
      </c>
      <c r="I104" s="24" t="s">
        <v>347</v>
      </c>
      <c r="J104" s="24" t="s">
        <v>347</v>
      </c>
      <c r="K104" s="24" t="s">
        <v>347</v>
      </c>
      <c r="L104" s="24" t="s">
        <v>347</v>
      </c>
      <c r="M104" s="24" t="s">
        <v>347</v>
      </c>
      <c r="N104" s="24" t="s">
        <v>347</v>
      </c>
      <c r="O104" s="24" t="s">
        <v>347</v>
      </c>
      <c r="P104" s="24" t="s">
        <v>347</v>
      </c>
      <c r="Q104" s="24" t="s">
        <v>347</v>
      </c>
      <c r="R104" s="24" t="s">
        <v>347</v>
      </c>
    </row>
    <row r="105" spans="1:18">
      <c r="A105" s="23" t="s">
        <v>351</v>
      </c>
      <c r="B105" s="23" t="s">
        <v>2016</v>
      </c>
      <c r="C105" s="23" t="s">
        <v>2015</v>
      </c>
      <c r="D105" s="24" t="s">
        <v>347</v>
      </c>
      <c r="E105" s="24" t="s">
        <v>347</v>
      </c>
      <c r="F105" s="24" t="s">
        <v>347</v>
      </c>
      <c r="G105" s="24" t="s">
        <v>347</v>
      </c>
      <c r="H105" s="24" t="s">
        <v>347</v>
      </c>
      <c r="I105" s="24" t="s">
        <v>347</v>
      </c>
      <c r="J105" s="24" t="s">
        <v>347</v>
      </c>
      <c r="K105" s="24" t="s">
        <v>347</v>
      </c>
      <c r="L105" s="24" t="s">
        <v>347</v>
      </c>
      <c r="M105" s="24" t="s">
        <v>347</v>
      </c>
      <c r="N105" s="24" t="s">
        <v>347</v>
      </c>
      <c r="O105" s="24" t="s">
        <v>347</v>
      </c>
      <c r="P105" s="24" t="s">
        <v>347</v>
      </c>
      <c r="Q105" s="24" t="s">
        <v>347</v>
      </c>
      <c r="R105" s="24" t="s">
        <v>347</v>
      </c>
    </row>
    <row r="106" spans="1:18">
      <c r="A106" s="23" t="s">
        <v>351</v>
      </c>
      <c r="B106" s="23" t="s">
        <v>2014</v>
      </c>
      <c r="C106" s="23" t="s">
        <v>2013</v>
      </c>
      <c r="D106" s="24" t="s">
        <v>347</v>
      </c>
      <c r="E106" s="24" t="s">
        <v>347</v>
      </c>
      <c r="F106" s="24" t="s">
        <v>347</v>
      </c>
      <c r="G106" s="24" t="s">
        <v>347</v>
      </c>
      <c r="H106" s="24" t="s">
        <v>347</v>
      </c>
      <c r="I106" s="24" t="s">
        <v>347</v>
      </c>
      <c r="J106" s="24" t="s">
        <v>347</v>
      </c>
      <c r="K106" s="24" t="s">
        <v>347</v>
      </c>
      <c r="L106" s="24" t="s">
        <v>347</v>
      </c>
      <c r="M106" s="24" t="s">
        <v>347</v>
      </c>
      <c r="N106" s="24" t="s">
        <v>347</v>
      </c>
      <c r="O106" s="24" t="s">
        <v>347</v>
      </c>
      <c r="P106" s="24" t="s">
        <v>347</v>
      </c>
      <c r="Q106" s="24" t="s">
        <v>347</v>
      </c>
      <c r="R106" s="24" t="s">
        <v>347</v>
      </c>
    </row>
    <row r="107" spans="1:18">
      <c r="A107" s="23" t="s">
        <v>351</v>
      </c>
      <c r="B107" s="23" t="s">
        <v>2012</v>
      </c>
      <c r="C107" s="23" t="s">
        <v>2011</v>
      </c>
      <c r="D107" s="24" t="s">
        <v>347</v>
      </c>
      <c r="E107" s="24" t="s">
        <v>347</v>
      </c>
      <c r="F107" s="24" t="s">
        <v>347</v>
      </c>
      <c r="G107" s="24" t="s">
        <v>347</v>
      </c>
      <c r="H107" s="24" t="s">
        <v>347</v>
      </c>
      <c r="I107" s="24" t="s">
        <v>347</v>
      </c>
      <c r="J107" s="24" t="s">
        <v>347</v>
      </c>
      <c r="K107" s="24" t="s">
        <v>347</v>
      </c>
      <c r="L107" s="24" t="s">
        <v>347</v>
      </c>
      <c r="M107" s="24" t="s">
        <v>347</v>
      </c>
      <c r="N107" s="24" t="s">
        <v>347</v>
      </c>
      <c r="O107" s="24" t="s">
        <v>347</v>
      </c>
      <c r="P107" s="24" t="s">
        <v>347</v>
      </c>
      <c r="Q107" s="24" t="s">
        <v>347</v>
      </c>
      <c r="R107" s="24" t="s">
        <v>347</v>
      </c>
    </row>
    <row r="108" spans="1:18">
      <c r="A108" s="23" t="s">
        <v>351</v>
      </c>
      <c r="B108" s="23" t="s">
        <v>2010</v>
      </c>
      <c r="C108" s="23" t="s">
        <v>2009</v>
      </c>
      <c r="D108" s="24" t="s">
        <v>347</v>
      </c>
      <c r="E108" s="24" t="s">
        <v>347</v>
      </c>
      <c r="F108" s="24" t="s">
        <v>347</v>
      </c>
      <c r="G108" s="24" t="s">
        <v>347</v>
      </c>
      <c r="H108" s="24" t="s">
        <v>347</v>
      </c>
      <c r="I108" s="24" t="s">
        <v>347</v>
      </c>
      <c r="J108" s="24" t="s">
        <v>347</v>
      </c>
      <c r="K108" s="24" t="s">
        <v>347</v>
      </c>
      <c r="L108" s="24" t="s">
        <v>347</v>
      </c>
      <c r="M108" s="24" t="s">
        <v>347</v>
      </c>
      <c r="N108" s="24" t="s">
        <v>347</v>
      </c>
      <c r="O108" s="24" t="s">
        <v>347</v>
      </c>
      <c r="P108" s="24" t="s">
        <v>347</v>
      </c>
      <c r="Q108" s="24" t="s">
        <v>347</v>
      </c>
      <c r="R108" s="24" t="s">
        <v>347</v>
      </c>
    </row>
    <row r="109" spans="1:18">
      <c r="A109" s="23" t="s">
        <v>351</v>
      </c>
      <c r="B109" s="23" t="s">
        <v>511</v>
      </c>
      <c r="C109" s="23" t="s">
        <v>510</v>
      </c>
      <c r="D109" s="24" t="s">
        <v>347</v>
      </c>
      <c r="E109" s="24" t="s">
        <v>347</v>
      </c>
      <c r="F109" s="24" t="s">
        <v>347</v>
      </c>
      <c r="G109" s="24" t="s">
        <v>347</v>
      </c>
      <c r="H109" s="24" t="s">
        <v>347</v>
      </c>
      <c r="I109" s="24" t="s">
        <v>347</v>
      </c>
      <c r="J109" s="24" t="s">
        <v>347</v>
      </c>
      <c r="K109" s="24" t="s">
        <v>347</v>
      </c>
      <c r="L109" s="24" t="s">
        <v>347</v>
      </c>
      <c r="M109" s="24">
        <v>9.5</v>
      </c>
      <c r="N109" s="24">
        <v>7.5</v>
      </c>
      <c r="O109" s="24">
        <v>7.8</v>
      </c>
      <c r="P109" s="24" t="s">
        <v>347</v>
      </c>
      <c r="Q109" s="24" t="s">
        <v>347</v>
      </c>
      <c r="R109" s="24" t="s">
        <v>347</v>
      </c>
    </row>
    <row r="110" spans="1:18">
      <c r="A110" s="23" t="s">
        <v>351</v>
      </c>
      <c r="B110" s="23" t="s">
        <v>509</v>
      </c>
      <c r="C110" s="23" t="s">
        <v>508</v>
      </c>
      <c r="D110" s="24" t="s">
        <v>347</v>
      </c>
      <c r="E110" s="24" t="s">
        <v>347</v>
      </c>
      <c r="F110" s="24" t="s">
        <v>347</v>
      </c>
      <c r="G110" s="24">
        <v>34.4</v>
      </c>
      <c r="H110" s="24">
        <v>44.2</v>
      </c>
      <c r="I110" s="24">
        <v>37.200000000000003</v>
      </c>
      <c r="J110" s="24">
        <v>49.2</v>
      </c>
      <c r="K110" s="24" t="s">
        <v>347</v>
      </c>
      <c r="L110" s="24" t="s">
        <v>347</v>
      </c>
      <c r="M110" s="24">
        <v>35.299999999999997</v>
      </c>
      <c r="N110" s="24">
        <v>30.7</v>
      </c>
      <c r="O110" s="24">
        <v>31.5</v>
      </c>
      <c r="P110" s="24" t="s">
        <v>347</v>
      </c>
      <c r="Q110" s="24" t="s">
        <v>347</v>
      </c>
      <c r="R110" s="24" t="s">
        <v>347</v>
      </c>
    </row>
    <row r="111" spans="1:18">
      <c r="A111" s="23" t="s">
        <v>351</v>
      </c>
      <c r="B111" s="23" t="s">
        <v>2008</v>
      </c>
      <c r="C111" s="23" t="s">
        <v>2007</v>
      </c>
      <c r="D111" s="24" t="s">
        <v>347</v>
      </c>
      <c r="E111" s="24" t="s">
        <v>347</v>
      </c>
      <c r="F111" s="24" t="s">
        <v>347</v>
      </c>
      <c r="G111" s="24" t="s">
        <v>347</v>
      </c>
      <c r="H111" s="24" t="s">
        <v>347</v>
      </c>
      <c r="I111" s="24" t="s">
        <v>347</v>
      </c>
      <c r="J111" s="24" t="s">
        <v>347</v>
      </c>
      <c r="K111" s="24" t="s">
        <v>347</v>
      </c>
      <c r="L111" s="24" t="s">
        <v>347</v>
      </c>
      <c r="M111" s="24" t="s">
        <v>347</v>
      </c>
      <c r="N111" s="24" t="s">
        <v>347</v>
      </c>
      <c r="O111" s="24" t="s">
        <v>347</v>
      </c>
      <c r="P111" s="24" t="s">
        <v>347</v>
      </c>
      <c r="Q111" s="24" t="s">
        <v>347</v>
      </c>
      <c r="R111" s="24" t="s">
        <v>347</v>
      </c>
    </row>
    <row r="112" spans="1:18">
      <c r="A112" s="23" t="s">
        <v>351</v>
      </c>
      <c r="B112" s="23" t="s">
        <v>2006</v>
      </c>
      <c r="C112" s="23" t="s">
        <v>2005</v>
      </c>
      <c r="D112" s="24" t="s">
        <v>347</v>
      </c>
      <c r="E112" s="24" t="s">
        <v>347</v>
      </c>
      <c r="F112" s="24" t="s">
        <v>347</v>
      </c>
      <c r="G112" s="24" t="s">
        <v>347</v>
      </c>
      <c r="H112" s="24" t="s">
        <v>347</v>
      </c>
      <c r="I112" s="24" t="s">
        <v>347</v>
      </c>
      <c r="J112" s="24" t="s">
        <v>347</v>
      </c>
      <c r="K112" s="24" t="s">
        <v>347</v>
      </c>
      <c r="L112" s="24" t="s">
        <v>347</v>
      </c>
      <c r="M112" s="24" t="s">
        <v>347</v>
      </c>
      <c r="N112" s="24" t="s">
        <v>347</v>
      </c>
      <c r="O112" s="24" t="s">
        <v>347</v>
      </c>
      <c r="P112" s="24" t="s">
        <v>347</v>
      </c>
      <c r="Q112" s="24" t="s">
        <v>347</v>
      </c>
      <c r="R112" s="24" t="s">
        <v>347</v>
      </c>
    </row>
    <row r="113" spans="1:18">
      <c r="A113" s="23" t="s">
        <v>351</v>
      </c>
      <c r="B113" s="23" t="s">
        <v>2004</v>
      </c>
      <c r="C113" s="23" t="s">
        <v>2003</v>
      </c>
      <c r="D113" s="24" t="s">
        <v>347</v>
      </c>
      <c r="E113" s="24" t="s">
        <v>347</v>
      </c>
      <c r="F113" s="24" t="s">
        <v>347</v>
      </c>
      <c r="G113" s="24" t="s">
        <v>347</v>
      </c>
      <c r="H113" s="24" t="s">
        <v>347</v>
      </c>
      <c r="I113" s="24" t="s">
        <v>347</v>
      </c>
      <c r="J113" s="24" t="s">
        <v>347</v>
      </c>
      <c r="K113" s="24" t="s">
        <v>347</v>
      </c>
      <c r="L113" s="24" t="s">
        <v>347</v>
      </c>
      <c r="M113" s="24" t="s">
        <v>347</v>
      </c>
      <c r="N113" s="24" t="s">
        <v>347</v>
      </c>
      <c r="O113" s="24" t="s">
        <v>347</v>
      </c>
      <c r="P113" s="24" t="s">
        <v>347</v>
      </c>
      <c r="Q113" s="24" t="s">
        <v>347</v>
      </c>
      <c r="R113" s="24" t="s">
        <v>347</v>
      </c>
    </row>
    <row r="114" spans="1:18">
      <c r="A114" s="23" t="s">
        <v>351</v>
      </c>
      <c r="B114" s="23" t="s">
        <v>2002</v>
      </c>
      <c r="C114" s="23" t="s">
        <v>2001</v>
      </c>
      <c r="D114" s="24" t="s">
        <v>347</v>
      </c>
      <c r="E114" s="24" t="s">
        <v>347</v>
      </c>
      <c r="F114" s="24" t="s">
        <v>347</v>
      </c>
      <c r="G114" s="24" t="s">
        <v>347</v>
      </c>
      <c r="H114" s="24" t="s">
        <v>347</v>
      </c>
      <c r="I114" s="24" t="s">
        <v>347</v>
      </c>
      <c r="J114" s="24" t="s">
        <v>347</v>
      </c>
      <c r="K114" s="24" t="s">
        <v>347</v>
      </c>
      <c r="L114" s="24" t="s">
        <v>347</v>
      </c>
      <c r="M114" s="24" t="s">
        <v>347</v>
      </c>
      <c r="N114" s="24" t="s">
        <v>347</v>
      </c>
      <c r="O114" s="24" t="s">
        <v>347</v>
      </c>
      <c r="P114" s="24" t="s">
        <v>347</v>
      </c>
      <c r="Q114" s="24" t="s">
        <v>347</v>
      </c>
      <c r="R114" s="24" t="s">
        <v>347</v>
      </c>
    </row>
    <row r="115" spans="1:18">
      <c r="A115" s="23" t="s">
        <v>351</v>
      </c>
      <c r="B115" s="23" t="s">
        <v>2000</v>
      </c>
      <c r="C115" s="23" t="s">
        <v>1999</v>
      </c>
      <c r="D115" s="24" t="s">
        <v>347</v>
      </c>
      <c r="E115" s="24" t="s">
        <v>347</v>
      </c>
      <c r="F115" s="24" t="s">
        <v>347</v>
      </c>
      <c r="G115" s="24" t="s">
        <v>347</v>
      </c>
      <c r="H115" s="24" t="s">
        <v>347</v>
      </c>
      <c r="I115" s="24" t="s">
        <v>347</v>
      </c>
      <c r="J115" s="24" t="s">
        <v>347</v>
      </c>
      <c r="K115" s="24" t="s">
        <v>347</v>
      </c>
      <c r="L115" s="24" t="s">
        <v>347</v>
      </c>
      <c r="M115" s="24" t="s">
        <v>347</v>
      </c>
      <c r="N115" s="24" t="s">
        <v>347</v>
      </c>
      <c r="O115" s="24" t="s">
        <v>347</v>
      </c>
      <c r="P115" s="24" t="s">
        <v>347</v>
      </c>
      <c r="Q115" s="24" t="s">
        <v>347</v>
      </c>
      <c r="R115" s="24" t="s">
        <v>347</v>
      </c>
    </row>
    <row r="116" spans="1:18">
      <c r="A116" s="23" t="s">
        <v>351</v>
      </c>
      <c r="B116" s="23" t="s">
        <v>503</v>
      </c>
      <c r="C116" s="23" t="s">
        <v>502</v>
      </c>
      <c r="D116" s="24" t="s">
        <v>347</v>
      </c>
      <c r="E116" s="24" t="s">
        <v>347</v>
      </c>
      <c r="F116" s="24" t="s">
        <v>347</v>
      </c>
      <c r="G116" s="24" t="s">
        <v>347</v>
      </c>
      <c r="H116" s="24" t="s">
        <v>347</v>
      </c>
      <c r="I116" s="24" t="s">
        <v>347</v>
      </c>
      <c r="J116" s="24" t="s">
        <v>347</v>
      </c>
      <c r="K116" s="24" t="s">
        <v>347</v>
      </c>
      <c r="L116" s="24" t="s">
        <v>347</v>
      </c>
      <c r="M116" s="24" t="s">
        <v>347</v>
      </c>
      <c r="N116" s="24" t="s">
        <v>347</v>
      </c>
      <c r="O116" s="24" t="s">
        <v>347</v>
      </c>
      <c r="P116" s="24">
        <v>13.699999809265099</v>
      </c>
      <c r="Q116" s="24" t="s">
        <v>347</v>
      </c>
      <c r="R116" s="24" t="s">
        <v>347</v>
      </c>
    </row>
    <row r="117" spans="1:18">
      <c r="A117" s="23" t="s">
        <v>351</v>
      </c>
      <c r="B117" s="23" t="s">
        <v>501</v>
      </c>
      <c r="C117" s="23" t="s">
        <v>500</v>
      </c>
      <c r="D117" s="24" t="s">
        <v>347</v>
      </c>
      <c r="E117" s="24" t="s">
        <v>347</v>
      </c>
      <c r="F117" s="24" t="s">
        <v>347</v>
      </c>
      <c r="G117" s="24" t="s">
        <v>347</v>
      </c>
      <c r="H117" s="24" t="s">
        <v>347</v>
      </c>
      <c r="I117" s="24" t="s">
        <v>347</v>
      </c>
      <c r="J117" s="24" t="s">
        <v>347</v>
      </c>
      <c r="K117" s="24" t="s">
        <v>347</v>
      </c>
      <c r="L117" s="24" t="s">
        <v>347</v>
      </c>
      <c r="M117" s="24" t="s">
        <v>347</v>
      </c>
      <c r="N117" s="24" t="s">
        <v>347</v>
      </c>
      <c r="O117" s="24" t="s">
        <v>347</v>
      </c>
      <c r="P117" s="24">
        <v>28.5</v>
      </c>
      <c r="Q117" s="24" t="s">
        <v>347</v>
      </c>
      <c r="R117" s="24" t="s">
        <v>347</v>
      </c>
    </row>
    <row r="118" spans="1:18">
      <c r="A118" s="23" t="s">
        <v>351</v>
      </c>
      <c r="B118" s="23" t="s">
        <v>499</v>
      </c>
      <c r="C118" s="23" t="s">
        <v>498</v>
      </c>
      <c r="D118" s="24" t="s">
        <v>347</v>
      </c>
      <c r="E118" s="24" t="s">
        <v>347</v>
      </c>
      <c r="F118" s="24" t="s">
        <v>347</v>
      </c>
      <c r="G118" s="24" t="s">
        <v>347</v>
      </c>
      <c r="H118" s="24" t="s">
        <v>347</v>
      </c>
      <c r="I118" s="24" t="s">
        <v>347</v>
      </c>
      <c r="J118" s="24" t="s">
        <v>347</v>
      </c>
      <c r="K118" s="24" t="s">
        <v>347</v>
      </c>
      <c r="L118" s="24" t="s">
        <v>347</v>
      </c>
      <c r="M118" s="24" t="s">
        <v>347</v>
      </c>
      <c r="N118" s="24" t="s">
        <v>347</v>
      </c>
      <c r="O118" s="24" t="s">
        <v>347</v>
      </c>
      <c r="P118" s="24">
        <v>25.5</v>
      </c>
      <c r="Q118" s="24" t="s">
        <v>347</v>
      </c>
      <c r="R118" s="24" t="s">
        <v>347</v>
      </c>
    </row>
    <row r="119" spans="1:18">
      <c r="A119" s="23" t="s">
        <v>351</v>
      </c>
      <c r="B119" s="23" t="s">
        <v>1998</v>
      </c>
      <c r="C119" s="23" t="s">
        <v>1997</v>
      </c>
      <c r="D119" s="24" t="s">
        <v>347</v>
      </c>
      <c r="E119" s="24" t="s">
        <v>347</v>
      </c>
      <c r="F119" s="24" t="s">
        <v>347</v>
      </c>
      <c r="G119" s="24" t="s">
        <v>347</v>
      </c>
      <c r="H119" s="24" t="s">
        <v>347</v>
      </c>
      <c r="I119" s="24" t="s">
        <v>347</v>
      </c>
      <c r="J119" s="24" t="s">
        <v>347</v>
      </c>
      <c r="K119" s="24" t="s">
        <v>347</v>
      </c>
      <c r="L119" s="24" t="s">
        <v>347</v>
      </c>
      <c r="M119" s="24" t="s">
        <v>347</v>
      </c>
      <c r="N119" s="24" t="s">
        <v>347</v>
      </c>
      <c r="O119" s="24" t="s">
        <v>347</v>
      </c>
      <c r="P119" s="24" t="s">
        <v>347</v>
      </c>
      <c r="Q119" s="24" t="s">
        <v>347</v>
      </c>
      <c r="R119" s="24" t="s">
        <v>347</v>
      </c>
    </row>
    <row r="120" spans="1:18">
      <c r="A120" s="23" t="s">
        <v>351</v>
      </c>
      <c r="B120" s="23" t="s">
        <v>1996</v>
      </c>
      <c r="C120" s="23" t="s">
        <v>1995</v>
      </c>
      <c r="D120" s="24" t="s">
        <v>347</v>
      </c>
      <c r="E120" s="24" t="s">
        <v>347</v>
      </c>
      <c r="F120" s="24" t="s">
        <v>347</v>
      </c>
      <c r="G120" s="24" t="s">
        <v>347</v>
      </c>
      <c r="H120" s="24" t="s">
        <v>347</v>
      </c>
      <c r="I120" s="24" t="s">
        <v>347</v>
      </c>
      <c r="J120" s="24" t="s">
        <v>347</v>
      </c>
      <c r="K120" s="24" t="s">
        <v>347</v>
      </c>
      <c r="L120" s="24" t="s">
        <v>347</v>
      </c>
      <c r="M120" s="24" t="s">
        <v>347</v>
      </c>
      <c r="N120" s="24" t="s">
        <v>347</v>
      </c>
      <c r="O120" s="24" t="s">
        <v>347</v>
      </c>
      <c r="P120" s="24" t="s">
        <v>347</v>
      </c>
      <c r="Q120" s="24" t="s">
        <v>347</v>
      </c>
      <c r="R120" s="24" t="s">
        <v>347</v>
      </c>
    </row>
    <row r="121" spans="1:18">
      <c r="A121" s="23" t="s">
        <v>351</v>
      </c>
      <c r="B121" s="23" t="s">
        <v>1994</v>
      </c>
      <c r="C121" s="23" t="s">
        <v>1993</v>
      </c>
      <c r="D121" s="24" t="s">
        <v>347</v>
      </c>
      <c r="E121" s="24" t="s">
        <v>347</v>
      </c>
      <c r="F121" s="24" t="s">
        <v>347</v>
      </c>
      <c r="G121" s="24" t="s">
        <v>347</v>
      </c>
      <c r="H121" s="24" t="s">
        <v>347</v>
      </c>
      <c r="I121" s="24" t="s">
        <v>347</v>
      </c>
      <c r="J121" s="24" t="s">
        <v>347</v>
      </c>
      <c r="K121" s="24" t="s">
        <v>347</v>
      </c>
      <c r="L121" s="24" t="s">
        <v>347</v>
      </c>
      <c r="M121" s="24" t="s">
        <v>347</v>
      </c>
      <c r="N121" s="24" t="s">
        <v>347</v>
      </c>
      <c r="O121" s="24" t="s">
        <v>347</v>
      </c>
      <c r="P121" s="24" t="s">
        <v>347</v>
      </c>
      <c r="Q121" s="24" t="s">
        <v>347</v>
      </c>
      <c r="R121" s="24" t="s">
        <v>347</v>
      </c>
    </row>
    <row r="122" spans="1:18">
      <c r="A122" s="23" t="s">
        <v>351</v>
      </c>
      <c r="B122" s="23" t="s">
        <v>1992</v>
      </c>
      <c r="C122" s="23" t="s">
        <v>1991</v>
      </c>
      <c r="D122" s="24" t="s">
        <v>347</v>
      </c>
      <c r="E122" s="24" t="s">
        <v>347</v>
      </c>
      <c r="F122" s="24" t="s">
        <v>347</v>
      </c>
      <c r="G122" s="24" t="s">
        <v>347</v>
      </c>
      <c r="H122" s="24" t="s">
        <v>347</v>
      </c>
      <c r="I122" s="24" t="s">
        <v>347</v>
      </c>
      <c r="J122" s="24" t="s">
        <v>347</v>
      </c>
      <c r="K122" s="24" t="s">
        <v>347</v>
      </c>
      <c r="L122" s="24" t="s">
        <v>347</v>
      </c>
      <c r="M122" s="24" t="s">
        <v>347</v>
      </c>
      <c r="N122" s="24" t="s">
        <v>347</v>
      </c>
      <c r="O122" s="24" t="s">
        <v>347</v>
      </c>
      <c r="P122" s="24" t="s">
        <v>347</v>
      </c>
      <c r="Q122" s="24" t="s">
        <v>347</v>
      </c>
      <c r="R122" s="24" t="s">
        <v>347</v>
      </c>
    </row>
    <row r="123" spans="1:18">
      <c r="A123" s="23" t="s">
        <v>351</v>
      </c>
      <c r="B123" s="23" t="s">
        <v>1990</v>
      </c>
      <c r="C123" s="23" t="s">
        <v>1989</v>
      </c>
      <c r="D123" s="24" t="s">
        <v>347</v>
      </c>
      <c r="E123" s="24" t="s">
        <v>347</v>
      </c>
      <c r="F123" s="24" t="s">
        <v>347</v>
      </c>
      <c r="G123" s="24" t="s">
        <v>347</v>
      </c>
      <c r="H123" s="24" t="s">
        <v>347</v>
      </c>
      <c r="I123" s="24" t="s">
        <v>347</v>
      </c>
      <c r="J123" s="24" t="s">
        <v>347</v>
      </c>
      <c r="K123" s="24" t="s">
        <v>347</v>
      </c>
      <c r="L123" s="24" t="s">
        <v>347</v>
      </c>
      <c r="M123" s="24" t="s">
        <v>347</v>
      </c>
      <c r="N123" s="24" t="s">
        <v>347</v>
      </c>
      <c r="O123" s="24" t="s">
        <v>347</v>
      </c>
      <c r="P123" s="24" t="s">
        <v>347</v>
      </c>
      <c r="Q123" s="24" t="s">
        <v>347</v>
      </c>
      <c r="R123" s="24" t="s">
        <v>347</v>
      </c>
    </row>
    <row r="124" spans="1:18">
      <c r="A124" s="23" t="s">
        <v>351</v>
      </c>
      <c r="B124" s="23" t="s">
        <v>439</v>
      </c>
      <c r="C124" s="23" t="s">
        <v>438</v>
      </c>
      <c r="D124" s="24" t="s">
        <v>347</v>
      </c>
      <c r="E124" s="24" t="s">
        <v>347</v>
      </c>
      <c r="F124" s="24" t="s">
        <v>347</v>
      </c>
      <c r="G124" s="24" t="s">
        <v>347</v>
      </c>
      <c r="H124" s="24" t="s">
        <v>347</v>
      </c>
      <c r="I124" s="24" t="s">
        <v>347</v>
      </c>
      <c r="J124" s="24" t="s">
        <v>347</v>
      </c>
      <c r="K124" s="24" t="s">
        <v>347</v>
      </c>
      <c r="L124" s="24">
        <v>4.6441202168473872</v>
      </c>
      <c r="M124" s="24">
        <v>26.775931091910088</v>
      </c>
      <c r="N124" s="24">
        <v>8.2715119711487066</v>
      </c>
      <c r="O124" s="24">
        <v>7.3799429175444837</v>
      </c>
      <c r="P124" s="24">
        <v>8.7851555248998654</v>
      </c>
      <c r="Q124" s="24">
        <v>3.6841738722391431</v>
      </c>
      <c r="R124" s="24" t="s">
        <v>347</v>
      </c>
    </row>
    <row r="125" spans="1:18">
      <c r="A125" s="23" t="s">
        <v>351</v>
      </c>
      <c r="B125" s="23" t="s">
        <v>425</v>
      </c>
      <c r="C125" s="23" t="s">
        <v>424</v>
      </c>
      <c r="D125" s="24" t="s">
        <v>347</v>
      </c>
      <c r="E125" s="24" t="s">
        <v>347</v>
      </c>
      <c r="F125" s="24" t="s">
        <v>347</v>
      </c>
      <c r="G125" s="24" t="s">
        <v>347</v>
      </c>
      <c r="H125" s="24" t="s">
        <v>347</v>
      </c>
      <c r="I125" s="24" t="s">
        <v>347</v>
      </c>
      <c r="J125" s="24">
        <v>60.823822561294485</v>
      </c>
      <c r="K125" s="24">
        <v>66.138443676728784</v>
      </c>
      <c r="L125" s="24">
        <v>69.949275894947434</v>
      </c>
      <c r="M125" s="24">
        <v>69.02593620994692</v>
      </c>
      <c r="N125" s="24">
        <v>75.451944747364593</v>
      </c>
      <c r="O125" s="24">
        <v>76.395929085964582</v>
      </c>
      <c r="P125" s="24">
        <v>70.595779965211889</v>
      </c>
      <c r="Q125" s="24">
        <v>66.346386605098161</v>
      </c>
      <c r="R125" s="24">
        <v>71.105193075898796</v>
      </c>
    </row>
    <row r="126" spans="1:18">
      <c r="A126" s="23" t="s">
        <v>351</v>
      </c>
      <c r="B126" s="23" t="s">
        <v>1988</v>
      </c>
      <c r="C126" s="23" t="s">
        <v>1987</v>
      </c>
      <c r="D126" s="24" t="s">
        <v>347</v>
      </c>
      <c r="E126" s="24" t="s">
        <v>347</v>
      </c>
      <c r="F126" s="24" t="s">
        <v>347</v>
      </c>
      <c r="G126" s="24" t="s">
        <v>347</v>
      </c>
      <c r="H126" s="24" t="s">
        <v>347</v>
      </c>
      <c r="I126" s="24" t="s">
        <v>347</v>
      </c>
      <c r="J126" s="24" t="s">
        <v>347</v>
      </c>
      <c r="K126" s="24" t="s">
        <v>347</v>
      </c>
      <c r="L126" s="24" t="s">
        <v>347</v>
      </c>
      <c r="M126" s="24" t="s">
        <v>347</v>
      </c>
      <c r="N126" s="24" t="s">
        <v>347</v>
      </c>
      <c r="O126" s="24" t="s">
        <v>347</v>
      </c>
      <c r="P126" s="24" t="s">
        <v>347</v>
      </c>
      <c r="Q126" s="24" t="s">
        <v>347</v>
      </c>
      <c r="R126" s="24" t="s">
        <v>347</v>
      </c>
    </row>
    <row r="127" spans="1:18">
      <c r="A127" s="23" t="s">
        <v>351</v>
      </c>
      <c r="B127" s="23" t="s">
        <v>1986</v>
      </c>
      <c r="C127" s="23" t="s">
        <v>1985</v>
      </c>
      <c r="D127" s="24" t="s">
        <v>347</v>
      </c>
      <c r="E127" s="24" t="s">
        <v>347</v>
      </c>
      <c r="F127" s="24" t="s">
        <v>347</v>
      </c>
      <c r="G127" s="24" t="s">
        <v>347</v>
      </c>
      <c r="H127" s="24" t="s">
        <v>347</v>
      </c>
      <c r="I127" s="24" t="s">
        <v>347</v>
      </c>
      <c r="J127" s="24" t="s">
        <v>347</v>
      </c>
      <c r="K127" s="24" t="s">
        <v>347</v>
      </c>
      <c r="L127" s="24" t="s">
        <v>347</v>
      </c>
      <c r="M127" s="24" t="s">
        <v>347</v>
      </c>
      <c r="N127" s="24" t="s">
        <v>347</v>
      </c>
      <c r="O127" s="24" t="s">
        <v>347</v>
      </c>
      <c r="P127" s="24" t="s">
        <v>347</v>
      </c>
      <c r="Q127" s="24" t="s">
        <v>347</v>
      </c>
      <c r="R127" s="24" t="s">
        <v>347</v>
      </c>
    </row>
    <row r="128" spans="1:18">
      <c r="A128" s="23" t="s">
        <v>351</v>
      </c>
      <c r="B128" s="23" t="s">
        <v>1984</v>
      </c>
      <c r="C128" s="23" t="s">
        <v>1983</v>
      </c>
      <c r="D128" s="24" t="s">
        <v>347</v>
      </c>
      <c r="E128" s="24" t="s">
        <v>347</v>
      </c>
      <c r="F128" s="24" t="s">
        <v>347</v>
      </c>
      <c r="G128" s="24" t="s">
        <v>347</v>
      </c>
      <c r="H128" s="24" t="s">
        <v>347</v>
      </c>
      <c r="I128" s="24" t="s">
        <v>347</v>
      </c>
      <c r="J128" s="24" t="s">
        <v>347</v>
      </c>
      <c r="K128" s="24" t="s">
        <v>347</v>
      </c>
      <c r="L128" s="24" t="s">
        <v>347</v>
      </c>
      <c r="M128" s="24" t="s">
        <v>347</v>
      </c>
      <c r="N128" s="24" t="s">
        <v>347</v>
      </c>
      <c r="O128" s="24" t="s">
        <v>347</v>
      </c>
      <c r="P128" s="24" t="s">
        <v>347</v>
      </c>
      <c r="Q128" s="24" t="s">
        <v>347</v>
      </c>
      <c r="R128" s="24" t="s">
        <v>347</v>
      </c>
    </row>
    <row r="129" spans="1:18">
      <c r="A129" s="23" t="s">
        <v>351</v>
      </c>
      <c r="B129" s="23" t="s">
        <v>1982</v>
      </c>
      <c r="C129" s="23" t="s">
        <v>1981</v>
      </c>
      <c r="D129" s="24" t="s">
        <v>347</v>
      </c>
      <c r="E129" s="24" t="s">
        <v>347</v>
      </c>
      <c r="F129" s="24" t="s">
        <v>347</v>
      </c>
      <c r="G129" s="24" t="s">
        <v>347</v>
      </c>
      <c r="H129" s="24" t="s">
        <v>347</v>
      </c>
      <c r="I129" s="24" t="s">
        <v>347</v>
      </c>
      <c r="J129" s="24" t="s">
        <v>347</v>
      </c>
      <c r="K129" s="24" t="s">
        <v>347</v>
      </c>
      <c r="L129" s="24" t="s">
        <v>347</v>
      </c>
      <c r="M129" s="24" t="s">
        <v>347</v>
      </c>
      <c r="N129" s="24" t="s">
        <v>347</v>
      </c>
      <c r="O129" s="24" t="s">
        <v>347</v>
      </c>
      <c r="P129" s="24" t="s">
        <v>347</v>
      </c>
      <c r="Q129" s="24" t="s">
        <v>347</v>
      </c>
      <c r="R129" s="24" t="s">
        <v>347</v>
      </c>
    </row>
    <row r="130" spans="1:18">
      <c r="A130" s="23" t="s">
        <v>351</v>
      </c>
      <c r="B130" s="23" t="s">
        <v>369</v>
      </c>
      <c r="C130" s="23" t="s">
        <v>368</v>
      </c>
      <c r="D130" s="24" t="s">
        <v>347</v>
      </c>
      <c r="E130" s="24" t="s">
        <v>347</v>
      </c>
      <c r="F130" s="24" t="s">
        <v>347</v>
      </c>
      <c r="G130" s="24" t="s">
        <v>347</v>
      </c>
      <c r="H130" s="24" t="s">
        <v>347</v>
      </c>
      <c r="I130" s="24" t="s">
        <v>347</v>
      </c>
      <c r="J130" s="24" t="s">
        <v>347</v>
      </c>
      <c r="K130" s="24" t="s">
        <v>347</v>
      </c>
      <c r="L130" s="24" t="s">
        <v>347</v>
      </c>
      <c r="M130" s="24">
        <v>9.8000000000000007</v>
      </c>
      <c r="N130" s="24">
        <v>6.9</v>
      </c>
      <c r="O130" s="24">
        <v>7.1</v>
      </c>
      <c r="P130" s="24" t="s">
        <v>347</v>
      </c>
      <c r="Q130" s="24" t="s">
        <v>347</v>
      </c>
      <c r="R130" s="24" t="s">
        <v>347</v>
      </c>
    </row>
    <row r="131" spans="1:18">
      <c r="A131" s="23" t="s">
        <v>351</v>
      </c>
      <c r="B131" s="23" t="s">
        <v>367</v>
      </c>
      <c r="C131" s="23" t="s">
        <v>366</v>
      </c>
      <c r="D131" s="24" t="s">
        <v>347</v>
      </c>
      <c r="E131" s="24" t="s">
        <v>347</v>
      </c>
      <c r="F131" s="24" t="s">
        <v>347</v>
      </c>
      <c r="G131" s="24">
        <v>46.6</v>
      </c>
      <c r="H131" s="24">
        <v>42.1</v>
      </c>
      <c r="I131" s="24">
        <v>30.3</v>
      </c>
      <c r="J131" s="24">
        <v>37.4</v>
      </c>
      <c r="K131" s="24" t="s">
        <v>347</v>
      </c>
      <c r="L131" s="24" t="s">
        <v>347</v>
      </c>
      <c r="M131" s="24">
        <v>33.1</v>
      </c>
      <c r="N131" s="24">
        <v>26.7</v>
      </c>
      <c r="O131" s="24">
        <v>26.7</v>
      </c>
      <c r="P131" s="24" t="s">
        <v>347</v>
      </c>
      <c r="Q131" s="24" t="s">
        <v>347</v>
      </c>
      <c r="R131" s="24" t="s">
        <v>347</v>
      </c>
    </row>
    <row r="132" spans="1:18">
      <c r="A132" s="23" t="s">
        <v>351</v>
      </c>
      <c r="B132" s="23" t="s">
        <v>1980</v>
      </c>
      <c r="C132" s="23" t="s">
        <v>1979</v>
      </c>
      <c r="D132" s="24" t="s">
        <v>347</v>
      </c>
      <c r="E132" s="24" t="s">
        <v>347</v>
      </c>
      <c r="F132" s="24" t="s">
        <v>347</v>
      </c>
      <c r="G132" s="24" t="s">
        <v>347</v>
      </c>
      <c r="H132" s="24" t="s">
        <v>347</v>
      </c>
      <c r="I132" s="24" t="s">
        <v>347</v>
      </c>
      <c r="J132" s="24" t="s">
        <v>347</v>
      </c>
      <c r="K132" s="24" t="s">
        <v>347</v>
      </c>
      <c r="L132" s="24" t="s">
        <v>347</v>
      </c>
      <c r="M132" s="24" t="s">
        <v>347</v>
      </c>
      <c r="N132" s="24" t="s">
        <v>347</v>
      </c>
      <c r="O132" s="24" t="s">
        <v>347</v>
      </c>
      <c r="P132" s="24" t="s">
        <v>347</v>
      </c>
      <c r="Q132" s="24" t="s">
        <v>347</v>
      </c>
      <c r="R132" s="24" t="s">
        <v>347</v>
      </c>
    </row>
    <row r="133" spans="1:18">
      <c r="A133" s="23" t="s">
        <v>351</v>
      </c>
      <c r="B133" s="23" t="s">
        <v>361</v>
      </c>
      <c r="C133" s="23" t="s">
        <v>360</v>
      </c>
      <c r="D133" s="24" t="s">
        <v>347</v>
      </c>
      <c r="E133" s="24" t="s">
        <v>347</v>
      </c>
      <c r="F133" s="24" t="s">
        <v>347</v>
      </c>
      <c r="G133" s="24" t="s">
        <v>347</v>
      </c>
      <c r="H133" s="24" t="s">
        <v>347</v>
      </c>
      <c r="I133" s="24" t="s">
        <v>347</v>
      </c>
      <c r="J133" s="24" t="s">
        <v>347</v>
      </c>
      <c r="K133" s="24" t="s">
        <v>347</v>
      </c>
      <c r="L133" s="24" t="s">
        <v>347</v>
      </c>
      <c r="M133" s="24" t="s">
        <v>347</v>
      </c>
      <c r="N133" s="24" t="s">
        <v>347</v>
      </c>
      <c r="O133" s="24" t="s">
        <v>347</v>
      </c>
      <c r="P133" s="24">
        <v>11.6000003814697</v>
      </c>
      <c r="Q133" s="24" t="s">
        <v>347</v>
      </c>
      <c r="R133" s="24" t="s">
        <v>347</v>
      </c>
    </row>
    <row r="134" spans="1:18">
      <c r="A134" s="23" t="s">
        <v>351</v>
      </c>
      <c r="B134" s="23" t="s">
        <v>359</v>
      </c>
      <c r="C134" s="23" t="s">
        <v>358</v>
      </c>
      <c r="D134" s="24" t="s">
        <v>347</v>
      </c>
      <c r="E134" s="24" t="s">
        <v>347</v>
      </c>
      <c r="F134" s="24" t="s">
        <v>347</v>
      </c>
      <c r="G134" s="24" t="s">
        <v>347</v>
      </c>
      <c r="H134" s="24" t="s">
        <v>347</v>
      </c>
      <c r="I134" s="24" t="s">
        <v>347</v>
      </c>
      <c r="J134" s="24" t="s">
        <v>347</v>
      </c>
      <c r="K134" s="24" t="s">
        <v>347</v>
      </c>
      <c r="L134" s="24" t="s">
        <v>347</v>
      </c>
      <c r="M134" s="24" t="s">
        <v>347</v>
      </c>
      <c r="N134" s="24" t="s">
        <v>347</v>
      </c>
      <c r="O134" s="24" t="s">
        <v>347</v>
      </c>
      <c r="P134" s="24">
        <v>18.399999618530298</v>
      </c>
      <c r="Q134" s="24" t="s">
        <v>347</v>
      </c>
      <c r="R134" s="24" t="s">
        <v>347</v>
      </c>
    </row>
    <row r="135" spans="1:18">
      <c r="A135" s="23" t="s">
        <v>351</v>
      </c>
      <c r="B135" s="23" t="s">
        <v>357</v>
      </c>
      <c r="C135" s="23" t="s">
        <v>356</v>
      </c>
      <c r="D135" s="24" t="s">
        <v>347</v>
      </c>
      <c r="E135" s="24" t="s">
        <v>347</v>
      </c>
      <c r="F135" s="24" t="s">
        <v>347</v>
      </c>
      <c r="G135" s="24" t="s">
        <v>347</v>
      </c>
      <c r="H135" s="24" t="s">
        <v>347</v>
      </c>
      <c r="I135" s="24" t="s">
        <v>347</v>
      </c>
      <c r="J135" s="24" t="s">
        <v>347</v>
      </c>
      <c r="K135" s="24" t="s">
        <v>347</v>
      </c>
      <c r="L135" s="24" t="s">
        <v>347</v>
      </c>
      <c r="M135" s="24" t="s">
        <v>347</v>
      </c>
      <c r="N135" s="24" t="s">
        <v>347</v>
      </c>
      <c r="O135" s="24" t="s">
        <v>347</v>
      </c>
      <c r="P135" s="24">
        <v>17</v>
      </c>
      <c r="Q135" s="24" t="s">
        <v>347</v>
      </c>
      <c r="R135" s="24" t="s">
        <v>347</v>
      </c>
    </row>
    <row r="139" spans="1:18">
      <c r="A139" s="23" t="s">
        <v>1978</v>
      </c>
    </row>
    <row r="140" spans="1:18">
      <c r="A140" s="23" t="s">
        <v>1977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2"/>
  <sheetViews>
    <sheetView workbookViewId="0">
      <selection activeCell="G197" sqref="G197"/>
    </sheetView>
  </sheetViews>
  <sheetFormatPr baseColWidth="10" defaultColWidth="8.83203125" defaultRowHeight="14" x14ac:dyDescent="0"/>
  <cols>
    <col min="1" max="1" width="45.83203125" style="23" customWidth="1"/>
    <col min="2" max="16384" width="8.83203125" style="23"/>
  </cols>
  <sheetData>
    <row r="1" spans="1:20">
      <c r="A1" s="23" t="s">
        <v>1623</v>
      </c>
      <c r="B1" s="23" t="s">
        <v>1622</v>
      </c>
      <c r="C1" s="23" t="s">
        <v>1625</v>
      </c>
      <c r="D1" s="23" t="s">
        <v>1624</v>
      </c>
      <c r="E1" s="23" t="s">
        <v>1976</v>
      </c>
      <c r="F1" s="23" t="s">
        <v>1975</v>
      </c>
      <c r="G1" s="23" t="s">
        <v>1974</v>
      </c>
      <c r="H1" s="23" t="s">
        <v>1973</v>
      </c>
      <c r="I1" s="23" t="s">
        <v>1972</v>
      </c>
      <c r="J1" s="23" t="s">
        <v>1971</v>
      </c>
      <c r="K1" s="23" t="s">
        <v>1970</v>
      </c>
      <c r="L1" s="23" t="s">
        <v>1969</v>
      </c>
      <c r="M1" s="23" t="s">
        <v>1968</v>
      </c>
      <c r="N1" s="23" t="s">
        <v>1967</v>
      </c>
      <c r="O1" s="23" t="s">
        <v>1966</v>
      </c>
      <c r="P1" s="23" t="s">
        <v>1965</v>
      </c>
      <c r="Q1" s="23" t="s">
        <v>1964</v>
      </c>
      <c r="R1" s="23" t="s">
        <v>1963</v>
      </c>
      <c r="S1" s="23" t="s">
        <v>1962</v>
      </c>
      <c r="T1" s="23" t="s">
        <v>1961</v>
      </c>
    </row>
    <row r="2" spans="1:20">
      <c r="A2" s="23" t="s">
        <v>1960</v>
      </c>
      <c r="B2" s="23" t="s">
        <v>1959</v>
      </c>
      <c r="C2" s="23" t="s">
        <v>351</v>
      </c>
      <c r="D2" s="23" t="s">
        <v>350</v>
      </c>
      <c r="E2" s="23" t="s">
        <v>347</v>
      </c>
      <c r="F2" s="23" t="s">
        <v>347</v>
      </c>
      <c r="G2" s="23" t="s">
        <v>347</v>
      </c>
      <c r="H2" s="23" t="s">
        <v>347</v>
      </c>
      <c r="I2" s="23" t="s">
        <v>347</v>
      </c>
      <c r="J2" s="23" t="s">
        <v>347</v>
      </c>
      <c r="K2" s="23" t="s">
        <v>347</v>
      </c>
      <c r="L2" s="23" t="s">
        <v>347</v>
      </c>
      <c r="M2" s="23" t="s">
        <v>347</v>
      </c>
      <c r="N2" s="23" t="s">
        <v>347</v>
      </c>
      <c r="O2" s="23">
        <v>31.454540000000001</v>
      </c>
      <c r="P2" s="23" t="s">
        <v>347</v>
      </c>
      <c r="Q2" s="23" t="s">
        <v>347</v>
      </c>
      <c r="R2" s="23">
        <v>36.320439999999998</v>
      </c>
      <c r="S2" s="23" t="s">
        <v>347</v>
      </c>
      <c r="T2" s="23">
        <f t="shared" ref="T2:T65" si="0">IF(SUM(E2:S2)&lt;&gt;0, 1, 0)</f>
        <v>1</v>
      </c>
    </row>
    <row r="3" spans="1:20">
      <c r="A3" s="23" t="s">
        <v>1958</v>
      </c>
      <c r="B3" s="23" t="s">
        <v>1957</v>
      </c>
      <c r="C3" s="23" t="s">
        <v>351</v>
      </c>
      <c r="D3" s="23" t="s">
        <v>350</v>
      </c>
      <c r="E3" s="23" t="s">
        <v>347</v>
      </c>
      <c r="F3" s="23" t="s">
        <v>347</v>
      </c>
      <c r="G3" s="23" t="s">
        <v>347</v>
      </c>
      <c r="H3" s="23" t="s">
        <v>347</v>
      </c>
      <c r="I3" s="23" t="s">
        <v>347</v>
      </c>
      <c r="J3" s="23" t="s">
        <v>347</v>
      </c>
      <c r="K3" s="23" t="s">
        <v>347</v>
      </c>
      <c r="L3" s="23" t="s">
        <v>347</v>
      </c>
      <c r="M3" s="23" t="s">
        <v>347</v>
      </c>
      <c r="N3" s="23" t="s">
        <v>347</v>
      </c>
      <c r="O3" s="23">
        <v>57.268949999999997</v>
      </c>
      <c r="P3" s="23" t="s">
        <v>347</v>
      </c>
      <c r="Q3" s="23" t="s">
        <v>347</v>
      </c>
      <c r="R3" s="23">
        <v>59.437809999999999</v>
      </c>
      <c r="S3" s="23" t="s">
        <v>347</v>
      </c>
      <c r="T3" s="23">
        <f t="shared" si="0"/>
        <v>1</v>
      </c>
    </row>
    <row r="4" spans="1:20">
      <c r="A4" s="23" t="s">
        <v>1591</v>
      </c>
      <c r="B4" s="23" t="s">
        <v>1590</v>
      </c>
      <c r="C4" s="23" t="s">
        <v>351</v>
      </c>
      <c r="D4" s="23" t="s">
        <v>350</v>
      </c>
      <c r="E4" s="23" t="s">
        <v>347</v>
      </c>
      <c r="F4" s="23" t="s">
        <v>347</v>
      </c>
      <c r="G4" s="23" t="s">
        <v>347</v>
      </c>
      <c r="H4" s="23" t="s">
        <v>347</v>
      </c>
      <c r="I4" s="23" t="s">
        <v>347</v>
      </c>
      <c r="J4" s="23" t="s">
        <v>347</v>
      </c>
      <c r="K4" s="23" t="s">
        <v>347</v>
      </c>
      <c r="L4" s="23" t="s">
        <v>347</v>
      </c>
      <c r="M4" s="23" t="s">
        <v>347</v>
      </c>
      <c r="N4" s="23">
        <v>51.880381846640724</v>
      </c>
      <c r="O4" s="23" t="s">
        <v>347</v>
      </c>
      <c r="P4" s="23" t="s">
        <v>347</v>
      </c>
      <c r="Q4" s="23" t="s">
        <v>347</v>
      </c>
      <c r="R4" s="23" t="s">
        <v>347</v>
      </c>
      <c r="S4" s="23" t="s">
        <v>347</v>
      </c>
      <c r="T4" s="23">
        <f t="shared" si="0"/>
        <v>1</v>
      </c>
    </row>
    <row r="5" spans="1:20">
      <c r="A5" s="23" t="s">
        <v>1956</v>
      </c>
      <c r="B5" s="23" t="s">
        <v>1955</v>
      </c>
      <c r="C5" s="23" t="s">
        <v>351</v>
      </c>
      <c r="D5" s="23" t="s">
        <v>350</v>
      </c>
      <c r="E5" s="23" t="s">
        <v>347</v>
      </c>
      <c r="F5" s="23" t="s">
        <v>347</v>
      </c>
      <c r="G5" s="23" t="s">
        <v>347</v>
      </c>
      <c r="H5" s="23" t="s">
        <v>347</v>
      </c>
      <c r="I5" s="23" t="s">
        <v>347</v>
      </c>
      <c r="J5" s="23" t="s">
        <v>347</v>
      </c>
      <c r="K5" s="23" t="s">
        <v>347</v>
      </c>
      <c r="L5" s="23" t="s">
        <v>347</v>
      </c>
      <c r="M5" s="23" t="s">
        <v>347</v>
      </c>
      <c r="N5" s="23">
        <v>15000</v>
      </c>
      <c r="O5" s="23">
        <v>16000</v>
      </c>
      <c r="P5" s="23">
        <v>16000</v>
      </c>
      <c r="Q5" s="23">
        <v>16000</v>
      </c>
      <c r="R5" s="23">
        <v>16000</v>
      </c>
      <c r="S5" s="23" t="s">
        <v>347</v>
      </c>
      <c r="T5" s="23">
        <f t="shared" si="0"/>
        <v>1</v>
      </c>
    </row>
    <row r="6" spans="1:20">
      <c r="A6" s="23" t="s">
        <v>1954</v>
      </c>
      <c r="B6" s="23" t="s">
        <v>1953</v>
      </c>
      <c r="C6" s="23" t="s">
        <v>351</v>
      </c>
      <c r="D6" s="23" t="s">
        <v>350</v>
      </c>
      <c r="E6" s="23" t="s">
        <v>347</v>
      </c>
      <c r="F6" s="23" t="s">
        <v>347</v>
      </c>
      <c r="G6" s="23" t="s">
        <v>347</v>
      </c>
      <c r="H6" s="23" t="s">
        <v>347</v>
      </c>
      <c r="I6" s="23" t="s">
        <v>347</v>
      </c>
      <c r="J6" s="23" t="s">
        <v>347</v>
      </c>
      <c r="K6" s="23" t="s">
        <v>347</v>
      </c>
      <c r="L6" s="23" t="s">
        <v>347</v>
      </c>
      <c r="M6" s="23" t="s">
        <v>347</v>
      </c>
      <c r="N6" s="23">
        <v>17000</v>
      </c>
      <c r="O6" s="23">
        <v>17000</v>
      </c>
      <c r="P6" s="23">
        <v>17000</v>
      </c>
      <c r="Q6" s="23">
        <v>17000</v>
      </c>
      <c r="R6" s="23">
        <v>17000</v>
      </c>
      <c r="S6" s="23" t="s">
        <v>347</v>
      </c>
      <c r="T6" s="23">
        <f t="shared" si="0"/>
        <v>1</v>
      </c>
    </row>
    <row r="7" spans="1:20">
      <c r="A7" s="23" t="s">
        <v>1952</v>
      </c>
      <c r="B7" s="23" t="s">
        <v>1951</v>
      </c>
      <c r="C7" s="23" t="s">
        <v>351</v>
      </c>
      <c r="D7" s="23" t="s">
        <v>350</v>
      </c>
      <c r="E7" s="23" t="s">
        <v>347</v>
      </c>
      <c r="F7" s="23" t="s">
        <v>347</v>
      </c>
      <c r="G7" s="23" t="s">
        <v>347</v>
      </c>
      <c r="H7" s="23" t="s">
        <v>347</v>
      </c>
      <c r="I7" s="23" t="s">
        <v>347</v>
      </c>
      <c r="J7" s="23" t="s">
        <v>347</v>
      </c>
      <c r="K7" s="23" t="s">
        <v>347</v>
      </c>
      <c r="L7" s="23" t="s">
        <v>347</v>
      </c>
      <c r="M7" s="23" t="s">
        <v>347</v>
      </c>
      <c r="N7" s="23">
        <v>15000</v>
      </c>
      <c r="O7" s="23">
        <v>15000</v>
      </c>
      <c r="P7" s="23">
        <v>15000</v>
      </c>
      <c r="Q7" s="23">
        <v>15000</v>
      </c>
      <c r="R7" s="23">
        <v>15000</v>
      </c>
      <c r="S7" s="23" t="s">
        <v>347</v>
      </c>
      <c r="T7" s="23">
        <f t="shared" si="0"/>
        <v>1</v>
      </c>
    </row>
    <row r="8" spans="1:20">
      <c r="A8" s="23" t="s">
        <v>1950</v>
      </c>
      <c r="B8" s="23" t="s">
        <v>1949</v>
      </c>
      <c r="C8" s="23" t="s">
        <v>351</v>
      </c>
      <c r="D8" s="23" t="s">
        <v>350</v>
      </c>
      <c r="E8" s="23" t="s">
        <v>347</v>
      </c>
      <c r="F8" s="23" t="s">
        <v>347</v>
      </c>
      <c r="G8" s="23" t="s">
        <v>347</v>
      </c>
      <c r="H8" s="23" t="s">
        <v>347</v>
      </c>
      <c r="I8" s="23" t="s">
        <v>347</v>
      </c>
      <c r="J8" s="23" t="s">
        <v>347</v>
      </c>
      <c r="K8" s="23" t="s">
        <v>347</v>
      </c>
      <c r="L8" s="23" t="s">
        <v>347</v>
      </c>
      <c r="M8" s="23" t="s">
        <v>347</v>
      </c>
      <c r="N8" s="23">
        <v>17000</v>
      </c>
      <c r="O8" s="23">
        <v>17000</v>
      </c>
      <c r="P8" s="23">
        <v>17000</v>
      </c>
      <c r="Q8" s="23">
        <v>16000</v>
      </c>
      <c r="R8" s="23">
        <v>16000</v>
      </c>
      <c r="S8" s="23" t="s">
        <v>347</v>
      </c>
      <c r="T8" s="23">
        <f t="shared" si="0"/>
        <v>1</v>
      </c>
    </row>
    <row r="9" spans="1:20">
      <c r="A9" s="23" t="s">
        <v>1948</v>
      </c>
      <c r="B9" s="23" t="s">
        <v>1947</v>
      </c>
      <c r="C9" s="23" t="s">
        <v>351</v>
      </c>
      <c r="D9" s="23" t="s">
        <v>350</v>
      </c>
      <c r="E9" s="23" t="s">
        <v>347</v>
      </c>
      <c r="F9" s="23" t="s">
        <v>347</v>
      </c>
      <c r="G9" s="23" t="s">
        <v>347</v>
      </c>
      <c r="H9" s="23" t="s">
        <v>347</v>
      </c>
      <c r="I9" s="23" t="s">
        <v>347</v>
      </c>
      <c r="J9" s="23" t="s">
        <v>347</v>
      </c>
      <c r="K9" s="23" t="s">
        <v>347</v>
      </c>
      <c r="L9" s="23" t="s">
        <v>347</v>
      </c>
      <c r="M9" s="23" t="s">
        <v>347</v>
      </c>
      <c r="N9" s="23">
        <v>15000</v>
      </c>
      <c r="O9" s="23">
        <v>15000</v>
      </c>
      <c r="P9" s="23">
        <v>15000</v>
      </c>
      <c r="Q9" s="23">
        <v>15000</v>
      </c>
      <c r="R9" s="23">
        <v>15000</v>
      </c>
      <c r="S9" s="23" t="s">
        <v>347</v>
      </c>
      <c r="T9" s="23">
        <f t="shared" si="0"/>
        <v>1</v>
      </c>
    </row>
    <row r="10" spans="1:20">
      <c r="A10" s="23" t="s">
        <v>1946</v>
      </c>
      <c r="B10" s="23" t="s">
        <v>1945</v>
      </c>
      <c r="C10" s="23" t="s">
        <v>351</v>
      </c>
      <c r="D10" s="23" t="s">
        <v>350</v>
      </c>
      <c r="E10" s="23" t="s">
        <v>347</v>
      </c>
      <c r="F10" s="23" t="s">
        <v>347</v>
      </c>
      <c r="G10" s="23" t="s">
        <v>347</v>
      </c>
      <c r="H10" s="23" t="s">
        <v>347</v>
      </c>
      <c r="I10" s="23" t="s">
        <v>347</v>
      </c>
      <c r="J10" s="23" t="s">
        <v>347</v>
      </c>
      <c r="K10" s="23" t="s">
        <v>347</v>
      </c>
      <c r="L10" s="23" t="s">
        <v>347</v>
      </c>
      <c r="M10" s="23" t="s">
        <v>347</v>
      </c>
      <c r="N10" s="23">
        <v>17000</v>
      </c>
      <c r="O10" s="23">
        <v>17000</v>
      </c>
      <c r="P10" s="23">
        <v>16000</v>
      </c>
      <c r="Q10" s="23">
        <v>16000</v>
      </c>
      <c r="R10" s="23">
        <v>16000</v>
      </c>
      <c r="S10" s="23" t="s">
        <v>347</v>
      </c>
      <c r="T10" s="23">
        <f t="shared" si="0"/>
        <v>1</v>
      </c>
    </row>
    <row r="11" spans="1:20">
      <c r="A11" s="23" t="s">
        <v>1944</v>
      </c>
      <c r="B11" s="23" t="s">
        <v>1943</v>
      </c>
      <c r="C11" s="23" t="s">
        <v>351</v>
      </c>
      <c r="D11" s="23" t="s">
        <v>350</v>
      </c>
      <c r="E11" s="23" t="s">
        <v>347</v>
      </c>
      <c r="F11" s="23" t="s">
        <v>347</v>
      </c>
      <c r="G11" s="23" t="s">
        <v>347</v>
      </c>
      <c r="H11" s="23" t="s">
        <v>347</v>
      </c>
      <c r="I11" s="23" t="s">
        <v>347</v>
      </c>
      <c r="J11" s="23" t="s">
        <v>347</v>
      </c>
      <c r="K11" s="23" t="s">
        <v>347</v>
      </c>
      <c r="L11" s="23" t="s">
        <v>347</v>
      </c>
      <c r="M11" s="23" t="s">
        <v>347</v>
      </c>
      <c r="N11" s="23">
        <v>15000</v>
      </c>
      <c r="O11" s="23">
        <v>15000</v>
      </c>
      <c r="P11" s="23">
        <v>15000</v>
      </c>
      <c r="Q11" s="23">
        <v>15000</v>
      </c>
      <c r="R11" s="23">
        <v>15000</v>
      </c>
      <c r="S11" s="23" t="s">
        <v>347</v>
      </c>
      <c r="T11" s="23">
        <f t="shared" si="0"/>
        <v>1</v>
      </c>
    </row>
    <row r="12" spans="1:20">
      <c r="A12" s="23" t="s">
        <v>1942</v>
      </c>
      <c r="B12" s="23" t="s">
        <v>1941</v>
      </c>
      <c r="C12" s="23" t="s">
        <v>351</v>
      </c>
      <c r="D12" s="23" t="s">
        <v>350</v>
      </c>
      <c r="E12" s="23" t="s">
        <v>347</v>
      </c>
      <c r="F12" s="23" t="s">
        <v>347</v>
      </c>
      <c r="G12" s="23" t="s">
        <v>347</v>
      </c>
      <c r="H12" s="23" t="s">
        <v>347</v>
      </c>
      <c r="I12" s="23" t="s">
        <v>347</v>
      </c>
      <c r="J12" s="23" t="s">
        <v>347</v>
      </c>
      <c r="K12" s="23" t="s">
        <v>347</v>
      </c>
      <c r="L12" s="23" t="s">
        <v>347</v>
      </c>
      <c r="M12" s="23" t="s">
        <v>347</v>
      </c>
      <c r="N12" s="23">
        <v>17000</v>
      </c>
      <c r="O12" s="23">
        <v>16000</v>
      </c>
      <c r="P12" s="23">
        <v>16000</v>
      </c>
      <c r="Q12" s="23">
        <v>16000</v>
      </c>
      <c r="R12" s="23">
        <v>16000</v>
      </c>
      <c r="S12" s="23" t="s">
        <v>347</v>
      </c>
      <c r="T12" s="23">
        <f t="shared" si="0"/>
        <v>1</v>
      </c>
    </row>
    <row r="13" spans="1:20">
      <c r="A13" s="23" t="s">
        <v>1940</v>
      </c>
      <c r="B13" s="23" t="s">
        <v>1939</v>
      </c>
      <c r="C13" s="23" t="s">
        <v>351</v>
      </c>
      <c r="D13" s="23" t="s">
        <v>350</v>
      </c>
      <c r="E13" s="23" t="s">
        <v>347</v>
      </c>
      <c r="F13" s="23" t="s">
        <v>347</v>
      </c>
      <c r="G13" s="23" t="s">
        <v>347</v>
      </c>
      <c r="H13" s="23" t="s">
        <v>347</v>
      </c>
      <c r="I13" s="23" t="s">
        <v>347</v>
      </c>
      <c r="J13" s="23" t="s">
        <v>347</v>
      </c>
      <c r="K13" s="23" t="s">
        <v>347</v>
      </c>
      <c r="L13" s="23" t="s">
        <v>347</v>
      </c>
      <c r="M13" s="23" t="s">
        <v>347</v>
      </c>
      <c r="N13" s="23">
        <v>15000</v>
      </c>
      <c r="O13" s="23">
        <v>15000</v>
      </c>
      <c r="P13" s="23">
        <v>15000</v>
      </c>
      <c r="Q13" s="23">
        <v>15000</v>
      </c>
      <c r="R13" s="23">
        <v>15000</v>
      </c>
      <c r="S13" s="23" t="s">
        <v>347</v>
      </c>
      <c r="T13" s="23">
        <f t="shared" si="0"/>
        <v>1</v>
      </c>
    </row>
    <row r="14" spans="1:20">
      <c r="A14" s="23" t="s">
        <v>1938</v>
      </c>
      <c r="B14" s="23" t="s">
        <v>1937</v>
      </c>
      <c r="C14" s="23" t="s">
        <v>351</v>
      </c>
      <c r="D14" s="23" t="s">
        <v>350</v>
      </c>
      <c r="E14" s="23" t="s">
        <v>347</v>
      </c>
      <c r="F14" s="23" t="s">
        <v>347</v>
      </c>
      <c r="G14" s="23" t="s">
        <v>347</v>
      </c>
      <c r="H14" s="23" t="s">
        <v>347</v>
      </c>
      <c r="I14" s="23" t="s">
        <v>347</v>
      </c>
      <c r="J14" s="23" t="s">
        <v>347</v>
      </c>
      <c r="K14" s="23" t="s">
        <v>347</v>
      </c>
      <c r="L14" s="23" t="s">
        <v>347</v>
      </c>
      <c r="M14" s="23" t="s">
        <v>347</v>
      </c>
      <c r="N14" s="23">
        <v>17000</v>
      </c>
      <c r="O14" s="23">
        <v>16000</v>
      </c>
      <c r="P14" s="23">
        <v>16000</v>
      </c>
      <c r="Q14" s="23">
        <v>16000</v>
      </c>
      <c r="R14" s="23">
        <v>16000</v>
      </c>
      <c r="S14" s="23" t="s">
        <v>347</v>
      </c>
      <c r="T14" s="23">
        <f t="shared" si="0"/>
        <v>1</v>
      </c>
    </row>
    <row r="15" spans="1:20">
      <c r="A15" s="23" t="s">
        <v>1936</v>
      </c>
      <c r="B15" s="23" t="s">
        <v>1935</v>
      </c>
      <c r="C15" s="23" t="s">
        <v>351</v>
      </c>
      <c r="D15" s="23" t="s">
        <v>350</v>
      </c>
      <c r="E15" s="23" t="s">
        <v>347</v>
      </c>
      <c r="F15" s="23" t="s">
        <v>347</v>
      </c>
      <c r="G15" s="23" t="s">
        <v>347</v>
      </c>
      <c r="H15" s="23" t="s">
        <v>347</v>
      </c>
      <c r="I15" s="23" t="s">
        <v>347</v>
      </c>
      <c r="J15" s="23" t="s">
        <v>347</v>
      </c>
      <c r="K15" s="23" t="s">
        <v>347</v>
      </c>
      <c r="L15" s="23" t="s">
        <v>347</v>
      </c>
      <c r="M15" s="23" t="s">
        <v>347</v>
      </c>
      <c r="N15" s="23">
        <v>15000</v>
      </c>
      <c r="O15" s="23">
        <v>15000</v>
      </c>
      <c r="P15" s="23">
        <v>15000</v>
      </c>
      <c r="Q15" s="23">
        <v>15000</v>
      </c>
      <c r="R15" s="23">
        <v>15000</v>
      </c>
      <c r="S15" s="23" t="s">
        <v>347</v>
      </c>
      <c r="T15" s="23">
        <f t="shared" si="0"/>
        <v>1</v>
      </c>
    </row>
    <row r="16" spans="1:20">
      <c r="A16" s="23" t="s">
        <v>1934</v>
      </c>
      <c r="B16" s="23" t="s">
        <v>1933</v>
      </c>
      <c r="C16" s="23" t="s">
        <v>351</v>
      </c>
      <c r="D16" s="23" t="s">
        <v>350</v>
      </c>
      <c r="E16" s="23" t="s">
        <v>347</v>
      </c>
      <c r="F16" s="23" t="s">
        <v>347</v>
      </c>
      <c r="G16" s="23" t="s">
        <v>347</v>
      </c>
      <c r="H16" s="23" t="s">
        <v>347</v>
      </c>
      <c r="I16" s="23" t="s">
        <v>347</v>
      </c>
      <c r="J16" s="23" t="s">
        <v>347</v>
      </c>
      <c r="K16" s="23" t="s">
        <v>347</v>
      </c>
      <c r="L16" s="23" t="s">
        <v>347</v>
      </c>
      <c r="M16" s="23" t="s">
        <v>347</v>
      </c>
      <c r="N16" s="23">
        <v>17000</v>
      </c>
      <c r="O16" s="23">
        <v>16000</v>
      </c>
      <c r="P16" s="23">
        <v>16000</v>
      </c>
      <c r="Q16" s="23">
        <v>16000</v>
      </c>
      <c r="R16" s="23">
        <v>16000</v>
      </c>
      <c r="S16" s="23" t="s">
        <v>347</v>
      </c>
      <c r="T16" s="23">
        <f t="shared" si="0"/>
        <v>1</v>
      </c>
    </row>
    <row r="17" spans="1:20">
      <c r="A17" s="23" t="s">
        <v>1523</v>
      </c>
      <c r="B17" s="23" t="s">
        <v>1522</v>
      </c>
      <c r="C17" s="23" t="s">
        <v>351</v>
      </c>
      <c r="D17" s="23" t="s">
        <v>350</v>
      </c>
      <c r="E17" s="23">
        <v>21.7</v>
      </c>
      <c r="F17" s="23">
        <v>20.8</v>
      </c>
      <c r="G17" s="23">
        <v>18.3</v>
      </c>
      <c r="H17" s="23">
        <v>20</v>
      </c>
      <c r="I17" s="23">
        <v>20.9</v>
      </c>
      <c r="J17" s="23">
        <v>19.100000000000001</v>
      </c>
      <c r="K17" s="23">
        <v>19.3</v>
      </c>
      <c r="L17" s="23">
        <v>19</v>
      </c>
      <c r="M17" s="23">
        <v>18.8</v>
      </c>
      <c r="N17" s="23">
        <v>18.5</v>
      </c>
      <c r="O17" s="23">
        <v>18.3</v>
      </c>
      <c r="P17" s="23">
        <v>18</v>
      </c>
      <c r="Q17" s="23">
        <v>17.7</v>
      </c>
      <c r="R17" s="23" t="s">
        <v>347</v>
      </c>
      <c r="S17" s="23" t="s">
        <v>347</v>
      </c>
      <c r="T17" s="23">
        <f t="shared" si="0"/>
        <v>1</v>
      </c>
    </row>
    <row r="18" spans="1:20">
      <c r="A18" s="23" t="s">
        <v>1932</v>
      </c>
      <c r="B18" s="23" t="s">
        <v>1931</v>
      </c>
      <c r="C18" s="23" t="s">
        <v>351</v>
      </c>
      <c r="D18" s="23" t="s">
        <v>350</v>
      </c>
      <c r="E18" s="23" t="s">
        <v>347</v>
      </c>
      <c r="F18" s="23" t="s">
        <v>347</v>
      </c>
      <c r="G18" s="23" t="s">
        <v>347</v>
      </c>
      <c r="H18" s="23" t="s">
        <v>347</v>
      </c>
      <c r="I18" s="23" t="s">
        <v>347</v>
      </c>
      <c r="J18" s="23" t="s">
        <v>347</v>
      </c>
      <c r="K18" s="23" t="s">
        <v>347</v>
      </c>
      <c r="L18" s="23" t="s">
        <v>347</v>
      </c>
      <c r="M18" s="23" t="s">
        <v>347</v>
      </c>
      <c r="N18" s="23" t="s">
        <v>347</v>
      </c>
      <c r="O18" s="23" t="s">
        <v>347</v>
      </c>
      <c r="P18" s="23" t="s">
        <v>347</v>
      </c>
      <c r="Q18" s="23" t="s">
        <v>347</v>
      </c>
      <c r="R18" s="23">
        <v>31.528559999999999</v>
      </c>
      <c r="S18" s="23" t="s">
        <v>347</v>
      </c>
      <c r="T18" s="23">
        <f t="shared" si="0"/>
        <v>1</v>
      </c>
    </row>
    <row r="19" spans="1:20">
      <c r="A19" s="23" t="s">
        <v>1930</v>
      </c>
      <c r="B19" s="23" t="s">
        <v>1929</v>
      </c>
      <c r="C19" s="23" t="s">
        <v>351</v>
      </c>
      <c r="D19" s="23" t="s">
        <v>350</v>
      </c>
      <c r="E19" s="23" t="s">
        <v>347</v>
      </c>
      <c r="F19" s="23" t="s">
        <v>347</v>
      </c>
      <c r="G19" s="23" t="s">
        <v>347</v>
      </c>
      <c r="H19" s="23" t="s">
        <v>347</v>
      </c>
      <c r="I19" s="23" t="s">
        <v>347</v>
      </c>
      <c r="J19" s="23" t="s">
        <v>347</v>
      </c>
      <c r="K19" s="23" t="s">
        <v>347</v>
      </c>
      <c r="L19" s="23" t="s">
        <v>347</v>
      </c>
      <c r="M19" s="23" t="s">
        <v>347</v>
      </c>
      <c r="N19" s="23" t="s">
        <v>347</v>
      </c>
      <c r="O19" s="23" t="s">
        <v>347</v>
      </c>
      <c r="P19" s="23" t="s">
        <v>347</v>
      </c>
      <c r="Q19" s="23" t="s">
        <v>347</v>
      </c>
      <c r="R19" s="23">
        <v>41.417679999999997</v>
      </c>
      <c r="S19" s="23" t="s">
        <v>347</v>
      </c>
      <c r="T19" s="23">
        <f t="shared" si="0"/>
        <v>1</v>
      </c>
    </row>
    <row r="20" spans="1:20">
      <c r="A20" s="23" t="s">
        <v>1928</v>
      </c>
      <c r="B20" s="23" t="s">
        <v>1927</v>
      </c>
      <c r="C20" s="23" t="s">
        <v>351</v>
      </c>
      <c r="D20" s="23" t="s">
        <v>350</v>
      </c>
      <c r="E20" s="23" t="s">
        <v>347</v>
      </c>
      <c r="F20" s="23" t="s">
        <v>347</v>
      </c>
      <c r="G20" s="23" t="s">
        <v>347</v>
      </c>
      <c r="H20" s="23" t="s">
        <v>347</v>
      </c>
      <c r="I20" s="23" t="s">
        <v>347</v>
      </c>
      <c r="J20" s="23" t="s">
        <v>347</v>
      </c>
      <c r="K20" s="23" t="s">
        <v>347</v>
      </c>
      <c r="L20" s="23" t="s">
        <v>347</v>
      </c>
      <c r="M20" s="23" t="s">
        <v>347</v>
      </c>
      <c r="N20" s="23" t="s">
        <v>347</v>
      </c>
      <c r="O20" s="23" t="s">
        <v>347</v>
      </c>
      <c r="P20" s="23" t="s">
        <v>347</v>
      </c>
      <c r="Q20" s="23" t="s">
        <v>347</v>
      </c>
      <c r="R20" s="23">
        <v>5.7004549999999998</v>
      </c>
      <c r="S20" s="23" t="s">
        <v>347</v>
      </c>
      <c r="T20" s="23">
        <f t="shared" si="0"/>
        <v>1</v>
      </c>
    </row>
    <row r="21" spans="1:20">
      <c r="A21" s="23" t="s">
        <v>1926</v>
      </c>
      <c r="B21" s="23" t="s">
        <v>1925</v>
      </c>
      <c r="C21" s="23" t="s">
        <v>351</v>
      </c>
      <c r="D21" s="23" t="s">
        <v>350</v>
      </c>
      <c r="E21" s="23" t="s">
        <v>347</v>
      </c>
      <c r="F21" s="23" t="s">
        <v>347</v>
      </c>
      <c r="G21" s="23" t="s">
        <v>347</v>
      </c>
      <c r="H21" s="23" t="s">
        <v>347</v>
      </c>
      <c r="I21" s="23" t="s">
        <v>347</v>
      </c>
      <c r="J21" s="23" t="s">
        <v>347</v>
      </c>
      <c r="K21" s="23" t="s">
        <v>347</v>
      </c>
      <c r="L21" s="23" t="s">
        <v>347</v>
      </c>
      <c r="M21" s="23" t="s">
        <v>347</v>
      </c>
      <c r="N21" s="23" t="s">
        <v>347</v>
      </c>
      <c r="O21" s="23" t="s">
        <v>347</v>
      </c>
      <c r="P21" s="23" t="s">
        <v>347</v>
      </c>
      <c r="Q21" s="23" t="s">
        <v>347</v>
      </c>
      <c r="R21" s="23">
        <v>6.9317900000000003</v>
      </c>
      <c r="S21" s="23" t="s">
        <v>347</v>
      </c>
      <c r="T21" s="23">
        <f t="shared" si="0"/>
        <v>1</v>
      </c>
    </row>
    <row r="22" spans="1:20">
      <c r="A22" s="23" t="s">
        <v>1924</v>
      </c>
      <c r="B22" s="23" t="s">
        <v>1923</v>
      </c>
      <c r="C22" s="23" t="s">
        <v>351</v>
      </c>
      <c r="D22" s="23" t="s">
        <v>350</v>
      </c>
      <c r="E22" s="23" t="s">
        <v>347</v>
      </c>
      <c r="F22" s="23" t="s">
        <v>347</v>
      </c>
      <c r="G22" s="23" t="s">
        <v>347</v>
      </c>
      <c r="H22" s="23" t="s">
        <v>347</v>
      </c>
      <c r="I22" s="23" t="s">
        <v>347</v>
      </c>
      <c r="J22" s="23" t="s">
        <v>347</v>
      </c>
      <c r="K22" s="23" t="s">
        <v>347</v>
      </c>
      <c r="L22" s="23" t="s">
        <v>347</v>
      </c>
      <c r="M22" s="23" t="s">
        <v>347</v>
      </c>
      <c r="N22" s="23" t="s">
        <v>347</v>
      </c>
      <c r="O22" s="23" t="s">
        <v>347</v>
      </c>
      <c r="P22" s="23" t="s">
        <v>347</v>
      </c>
      <c r="Q22" s="23" t="s">
        <v>347</v>
      </c>
      <c r="R22" s="23">
        <v>10.835459999999999</v>
      </c>
      <c r="S22" s="23" t="s">
        <v>347</v>
      </c>
      <c r="T22" s="23">
        <f t="shared" si="0"/>
        <v>1</v>
      </c>
    </row>
    <row r="23" spans="1:20">
      <c r="A23" s="23" t="s">
        <v>1922</v>
      </c>
      <c r="B23" s="23" t="s">
        <v>1921</v>
      </c>
      <c r="C23" s="23" t="s">
        <v>351</v>
      </c>
      <c r="D23" s="23" t="s">
        <v>350</v>
      </c>
      <c r="E23" s="23" t="s">
        <v>347</v>
      </c>
      <c r="F23" s="23" t="s">
        <v>347</v>
      </c>
      <c r="G23" s="23" t="s">
        <v>347</v>
      </c>
      <c r="H23" s="23" t="s">
        <v>347</v>
      </c>
      <c r="I23" s="23" t="s">
        <v>347</v>
      </c>
      <c r="J23" s="23" t="s">
        <v>347</v>
      </c>
      <c r="K23" s="23" t="s">
        <v>347</v>
      </c>
      <c r="L23" s="23" t="s">
        <v>347</v>
      </c>
      <c r="M23" s="23" t="s">
        <v>347</v>
      </c>
      <c r="N23" s="23" t="s">
        <v>347</v>
      </c>
      <c r="O23" s="23" t="s">
        <v>347</v>
      </c>
      <c r="P23" s="23" t="s">
        <v>347</v>
      </c>
      <c r="Q23" s="23" t="s">
        <v>347</v>
      </c>
      <c r="R23" s="23">
        <v>19.312169999999998</v>
      </c>
      <c r="S23" s="23" t="s">
        <v>347</v>
      </c>
      <c r="T23" s="23">
        <f t="shared" si="0"/>
        <v>1</v>
      </c>
    </row>
    <row r="24" spans="1:20">
      <c r="A24" s="23" t="s">
        <v>1920</v>
      </c>
      <c r="B24" s="23" t="s">
        <v>1919</v>
      </c>
      <c r="C24" s="23" t="s">
        <v>351</v>
      </c>
      <c r="D24" s="23" t="s">
        <v>350</v>
      </c>
      <c r="E24" s="23" t="s">
        <v>347</v>
      </c>
      <c r="F24" s="23" t="s">
        <v>347</v>
      </c>
      <c r="G24" s="23" t="s">
        <v>347</v>
      </c>
      <c r="H24" s="23" t="s">
        <v>347</v>
      </c>
      <c r="I24" s="23" t="s">
        <v>347</v>
      </c>
      <c r="J24" s="23" t="s">
        <v>347</v>
      </c>
      <c r="K24" s="23" t="s">
        <v>347</v>
      </c>
      <c r="L24" s="23" t="s">
        <v>347</v>
      </c>
      <c r="M24" s="23" t="s">
        <v>347</v>
      </c>
      <c r="N24" s="23" t="s">
        <v>347</v>
      </c>
      <c r="O24" s="23">
        <v>5.552346</v>
      </c>
      <c r="P24" s="23" t="s">
        <v>347</v>
      </c>
      <c r="Q24" s="23" t="s">
        <v>347</v>
      </c>
      <c r="R24" s="23">
        <v>6.6304730000000003</v>
      </c>
      <c r="S24" s="23" t="s">
        <v>347</v>
      </c>
      <c r="T24" s="23">
        <f t="shared" si="0"/>
        <v>1</v>
      </c>
    </row>
    <row r="25" spans="1:20">
      <c r="A25" s="23" t="s">
        <v>1918</v>
      </c>
      <c r="B25" s="23" t="s">
        <v>1917</v>
      </c>
      <c r="C25" s="23" t="s">
        <v>351</v>
      </c>
      <c r="D25" s="23" t="s">
        <v>350</v>
      </c>
      <c r="E25" s="23" t="s">
        <v>347</v>
      </c>
      <c r="F25" s="23" t="s">
        <v>347</v>
      </c>
      <c r="G25" s="23" t="s">
        <v>347</v>
      </c>
      <c r="H25" s="23" t="s">
        <v>347</v>
      </c>
      <c r="I25" s="23" t="s">
        <v>347</v>
      </c>
      <c r="J25" s="23" t="s">
        <v>347</v>
      </c>
      <c r="K25" s="23" t="s">
        <v>347</v>
      </c>
      <c r="L25" s="23" t="s">
        <v>347</v>
      </c>
      <c r="M25" s="23" t="s">
        <v>347</v>
      </c>
      <c r="N25" s="23" t="s">
        <v>347</v>
      </c>
      <c r="O25" s="23">
        <v>6.6366769999999997</v>
      </c>
      <c r="P25" s="23" t="s">
        <v>347</v>
      </c>
      <c r="Q25" s="23" t="s">
        <v>347</v>
      </c>
      <c r="R25" s="23">
        <v>11.877890000000001</v>
      </c>
      <c r="S25" s="23" t="s">
        <v>347</v>
      </c>
      <c r="T25" s="23">
        <f t="shared" si="0"/>
        <v>1</v>
      </c>
    </row>
    <row r="26" spans="1:20">
      <c r="A26" s="23" t="s">
        <v>1916</v>
      </c>
      <c r="B26" s="23" t="s">
        <v>1915</v>
      </c>
      <c r="C26" s="23" t="s">
        <v>351</v>
      </c>
      <c r="D26" s="23" t="s">
        <v>350</v>
      </c>
      <c r="E26" s="23" t="s">
        <v>347</v>
      </c>
      <c r="F26" s="23" t="s">
        <v>347</v>
      </c>
      <c r="G26" s="23" t="s">
        <v>347</v>
      </c>
      <c r="H26" s="23" t="s">
        <v>347</v>
      </c>
      <c r="I26" s="23" t="s">
        <v>347</v>
      </c>
      <c r="J26" s="23" t="s">
        <v>347</v>
      </c>
      <c r="K26" s="23" t="s">
        <v>347</v>
      </c>
      <c r="L26" s="23" t="s">
        <v>347</v>
      </c>
      <c r="M26" s="23" t="s">
        <v>347</v>
      </c>
      <c r="N26" s="23" t="s">
        <v>347</v>
      </c>
      <c r="O26" s="23">
        <v>1.86415</v>
      </c>
      <c r="P26" s="23" t="s">
        <v>347</v>
      </c>
      <c r="Q26" s="23" t="s">
        <v>347</v>
      </c>
      <c r="R26" s="23">
        <v>1.042692</v>
      </c>
      <c r="S26" s="23" t="s">
        <v>347</v>
      </c>
      <c r="T26" s="23">
        <f t="shared" si="0"/>
        <v>1</v>
      </c>
    </row>
    <row r="27" spans="1:20">
      <c r="A27" s="23" t="s">
        <v>1914</v>
      </c>
      <c r="B27" s="23" t="s">
        <v>1913</v>
      </c>
      <c r="C27" s="23" t="s">
        <v>351</v>
      </c>
      <c r="D27" s="23" t="s">
        <v>350</v>
      </c>
      <c r="E27" s="23" t="s">
        <v>347</v>
      </c>
      <c r="F27" s="23" t="s">
        <v>347</v>
      </c>
      <c r="G27" s="23" t="s">
        <v>347</v>
      </c>
      <c r="H27" s="23" t="s">
        <v>347</v>
      </c>
      <c r="I27" s="23" t="s">
        <v>347</v>
      </c>
      <c r="J27" s="23" t="s">
        <v>347</v>
      </c>
      <c r="K27" s="23" t="s">
        <v>347</v>
      </c>
      <c r="L27" s="23" t="s">
        <v>347</v>
      </c>
      <c r="M27" s="23" t="s">
        <v>347</v>
      </c>
      <c r="N27" s="23" t="s">
        <v>347</v>
      </c>
      <c r="O27" s="23">
        <v>2.4675120000000001</v>
      </c>
      <c r="P27" s="23" t="s">
        <v>347</v>
      </c>
      <c r="Q27" s="23" t="s">
        <v>347</v>
      </c>
      <c r="R27" s="23">
        <v>2.415038</v>
      </c>
      <c r="S27" s="23" t="s">
        <v>347</v>
      </c>
      <c r="T27" s="23">
        <f t="shared" si="0"/>
        <v>1</v>
      </c>
    </row>
    <row r="28" spans="1:20">
      <c r="A28" s="23" t="s">
        <v>1912</v>
      </c>
      <c r="B28" s="23" t="s">
        <v>1911</v>
      </c>
      <c r="C28" s="23" t="s">
        <v>351</v>
      </c>
      <c r="D28" s="23" t="s">
        <v>350</v>
      </c>
      <c r="E28" s="23" t="s">
        <v>347</v>
      </c>
      <c r="F28" s="23" t="s">
        <v>347</v>
      </c>
      <c r="G28" s="23" t="s">
        <v>347</v>
      </c>
      <c r="H28" s="23" t="s">
        <v>347</v>
      </c>
      <c r="I28" s="23" t="s">
        <v>347</v>
      </c>
      <c r="J28" s="23" t="s">
        <v>347</v>
      </c>
      <c r="K28" s="23" t="s">
        <v>347</v>
      </c>
      <c r="L28" s="23" t="s">
        <v>347</v>
      </c>
      <c r="M28" s="23" t="s">
        <v>347</v>
      </c>
      <c r="N28" s="23" t="s">
        <v>347</v>
      </c>
      <c r="O28" s="23">
        <v>2.6332949999999999</v>
      </c>
      <c r="P28" s="23" t="s">
        <v>347</v>
      </c>
      <c r="Q28" s="23" t="s">
        <v>347</v>
      </c>
      <c r="R28" s="23" t="s">
        <v>347</v>
      </c>
      <c r="S28" s="23" t="s">
        <v>347</v>
      </c>
      <c r="T28" s="23">
        <f t="shared" si="0"/>
        <v>1</v>
      </c>
    </row>
    <row r="29" spans="1:20">
      <c r="A29" s="23" t="s">
        <v>1910</v>
      </c>
      <c r="B29" s="23" t="s">
        <v>1909</v>
      </c>
      <c r="C29" s="23" t="s">
        <v>351</v>
      </c>
      <c r="D29" s="23" t="s">
        <v>350</v>
      </c>
      <c r="E29" s="23" t="s">
        <v>347</v>
      </c>
      <c r="F29" s="23" t="s">
        <v>347</v>
      </c>
      <c r="G29" s="23" t="s">
        <v>347</v>
      </c>
      <c r="H29" s="23" t="s">
        <v>347</v>
      </c>
      <c r="I29" s="23" t="s">
        <v>347</v>
      </c>
      <c r="J29" s="23" t="s">
        <v>347</v>
      </c>
      <c r="K29" s="23" t="s">
        <v>347</v>
      </c>
      <c r="L29" s="23" t="s">
        <v>347</v>
      </c>
      <c r="M29" s="23" t="s">
        <v>347</v>
      </c>
      <c r="N29" s="23" t="s">
        <v>347</v>
      </c>
      <c r="O29" s="23" t="s">
        <v>347</v>
      </c>
      <c r="P29" s="23" t="s">
        <v>347</v>
      </c>
      <c r="Q29" s="23" t="s">
        <v>347</v>
      </c>
      <c r="R29" s="23">
        <v>7.6300840000000001</v>
      </c>
      <c r="S29" s="23" t="s">
        <v>347</v>
      </c>
      <c r="T29" s="23">
        <f t="shared" si="0"/>
        <v>1</v>
      </c>
    </row>
    <row r="30" spans="1:20">
      <c r="A30" s="23" t="s">
        <v>1908</v>
      </c>
      <c r="B30" s="23" t="s">
        <v>1907</v>
      </c>
      <c r="C30" s="23" t="s">
        <v>351</v>
      </c>
      <c r="D30" s="23" t="s">
        <v>350</v>
      </c>
      <c r="E30" s="23" t="s">
        <v>347</v>
      </c>
      <c r="F30" s="23" t="s">
        <v>347</v>
      </c>
      <c r="G30" s="23" t="s">
        <v>347</v>
      </c>
      <c r="H30" s="23" t="s">
        <v>347</v>
      </c>
      <c r="I30" s="23" t="s">
        <v>347</v>
      </c>
      <c r="J30" s="23" t="s">
        <v>347</v>
      </c>
      <c r="K30" s="23" t="s">
        <v>347</v>
      </c>
      <c r="L30" s="23" t="s">
        <v>347</v>
      </c>
      <c r="M30" s="23" t="s">
        <v>347</v>
      </c>
      <c r="N30" s="23" t="s">
        <v>347</v>
      </c>
      <c r="O30" s="23">
        <v>4.2629419999999998</v>
      </c>
      <c r="P30" s="23" t="s">
        <v>347</v>
      </c>
      <c r="Q30" s="23" t="s">
        <v>347</v>
      </c>
      <c r="R30" s="23" t="s">
        <v>347</v>
      </c>
      <c r="S30" s="23" t="s">
        <v>347</v>
      </c>
      <c r="T30" s="23">
        <f t="shared" si="0"/>
        <v>1</v>
      </c>
    </row>
    <row r="31" spans="1:20">
      <c r="A31" s="23" t="s">
        <v>1906</v>
      </c>
      <c r="B31" s="23" t="s">
        <v>1905</v>
      </c>
      <c r="C31" s="23" t="s">
        <v>351</v>
      </c>
      <c r="D31" s="23" t="s">
        <v>350</v>
      </c>
      <c r="E31" s="23" t="s">
        <v>347</v>
      </c>
      <c r="F31" s="23" t="s">
        <v>347</v>
      </c>
      <c r="G31" s="23" t="s">
        <v>347</v>
      </c>
      <c r="H31" s="23" t="s">
        <v>347</v>
      </c>
      <c r="I31" s="23" t="s">
        <v>347</v>
      </c>
      <c r="J31" s="23" t="s">
        <v>347</v>
      </c>
      <c r="K31" s="23" t="s">
        <v>347</v>
      </c>
      <c r="L31" s="23" t="s">
        <v>347</v>
      </c>
      <c r="M31" s="23" t="s">
        <v>347</v>
      </c>
      <c r="N31" s="23" t="s">
        <v>347</v>
      </c>
      <c r="O31" s="23" t="s">
        <v>347</v>
      </c>
      <c r="P31" s="23" t="s">
        <v>347</v>
      </c>
      <c r="Q31" s="23" t="s">
        <v>347</v>
      </c>
      <c r="R31" s="23">
        <v>12.245889999999999</v>
      </c>
      <c r="S31" s="23" t="s">
        <v>347</v>
      </c>
      <c r="T31" s="23">
        <f t="shared" si="0"/>
        <v>1</v>
      </c>
    </row>
    <row r="32" spans="1:20">
      <c r="A32" s="23" t="s">
        <v>1904</v>
      </c>
      <c r="B32" s="23" t="s">
        <v>1903</v>
      </c>
      <c r="C32" s="23" t="s">
        <v>351</v>
      </c>
      <c r="D32" s="23" t="s">
        <v>350</v>
      </c>
      <c r="E32" s="23" t="s">
        <v>347</v>
      </c>
      <c r="F32" s="23" t="s">
        <v>347</v>
      </c>
      <c r="G32" s="23" t="s">
        <v>347</v>
      </c>
      <c r="H32" s="23" t="s">
        <v>347</v>
      </c>
      <c r="I32" s="23" t="s">
        <v>347</v>
      </c>
      <c r="J32" s="23" t="s">
        <v>347</v>
      </c>
      <c r="K32" s="23" t="s">
        <v>347</v>
      </c>
      <c r="L32" s="23" t="s">
        <v>347</v>
      </c>
      <c r="M32" s="23" t="s">
        <v>347</v>
      </c>
      <c r="N32" s="23" t="s">
        <v>347</v>
      </c>
      <c r="O32" s="23">
        <v>1.8353060000000001</v>
      </c>
      <c r="P32" s="23" t="s">
        <v>347</v>
      </c>
      <c r="Q32" s="23" t="s">
        <v>347</v>
      </c>
      <c r="R32" s="23" t="s">
        <v>347</v>
      </c>
      <c r="S32" s="23" t="s">
        <v>347</v>
      </c>
      <c r="T32" s="23">
        <f t="shared" si="0"/>
        <v>1</v>
      </c>
    </row>
    <row r="33" spans="1:20">
      <c r="A33" s="23" t="s">
        <v>1902</v>
      </c>
      <c r="B33" s="23" t="s">
        <v>1901</v>
      </c>
      <c r="C33" s="23" t="s">
        <v>351</v>
      </c>
      <c r="D33" s="23" t="s">
        <v>350</v>
      </c>
      <c r="E33" s="23" t="s">
        <v>347</v>
      </c>
      <c r="F33" s="23" t="s">
        <v>347</v>
      </c>
      <c r="G33" s="23" t="s">
        <v>347</v>
      </c>
      <c r="H33" s="23" t="s">
        <v>347</v>
      </c>
      <c r="I33" s="23" t="s">
        <v>347</v>
      </c>
      <c r="J33" s="23" t="s">
        <v>347</v>
      </c>
      <c r="K33" s="23" t="s">
        <v>347</v>
      </c>
      <c r="L33" s="23" t="s">
        <v>347</v>
      </c>
      <c r="M33" s="23" t="s">
        <v>347</v>
      </c>
      <c r="N33" s="23" t="s">
        <v>347</v>
      </c>
      <c r="O33" s="23">
        <v>2.7750210000000002</v>
      </c>
      <c r="P33" s="23" t="s">
        <v>347</v>
      </c>
      <c r="Q33" s="23" t="s">
        <v>347</v>
      </c>
      <c r="R33" s="23" t="s">
        <v>347</v>
      </c>
      <c r="S33" s="23" t="s">
        <v>347</v>
      </c>
      <c r="T33" s="23">
        <f t="shared" si="0"/>
        <v>1</v>
      </c>
    </row>
    <row r="34" spans="1:20">
      <c r="A34" s="23" t="s">
        <v>1900</v>
      </c>
      <c r="B34" s="23" t="s">
        <v>1899</v>
      </c>
      <c r="C34" s="23" t="s">
        <v>351</v>
      </c>
      <c r="D34" s="23" t="s">
        <v>350</v>
      </c>
      <c r="E34" s="23" t="s">
        <v>347</v>
      </c>
      <c r="F34" s="23" t="s">
        <v>347</v>
      </c>
      <c r="G34" s="23" t="s">
        <v>347</v>
      </c>
      <c r="H34" s="23" t="s">
        <v>347</v>
      </c>
      <c r="I34" s="23" t="s">
        <v>347</v>
      </c>
      <c r="J34" s="23" t="s">
        <v>347</v>
      </c>
      <c r="K34" s="23" t="s">
        <v>347</v>
      </c>
      <c r="L34" s="23" t="s">
        <v>347</v>
      </c>
      <c r="M34" s="23" t="s">
        <v>347</v>
      </c>
      <c r="N34" s="23" t="s">
        <v>347</v>
      </c>
      <c r="O34" s="23">
        <v>13.416740000000001</v>
      </c>
      <c r="P34" s="23" t="s">
        <v>347</v>
      </c>
      <c r="Q34" s="23" t="s">
        <v>347</v>
      </c>
      <c r="R34" s="23">
        <v>11.737970000000001</v>
      </c>
      <c r="S34" s="23" t="s">
        <v>347</v>
      </c>
      <c r="T34" s="23">
        <f t="shared" si="0"/>
        <v>1</v>
      </c>
    </row>
    <row r="35" spans="1:20">
      <c r="A35" s="23" t="s">
        <v>1898</v>
      </c>
      <c r="B35" s="23" t="s">
        <v>1897</v>
      </c>
      <c r="C35" s="23" t="s">
        <v>351</v>
      </c>
      <c r="D35" s="23" t="s">
        <v>350</v>
      </c>
      <c r="E35" s="23" t="s">
        <v>347</v>
      </c>
      <c r="F35" s="23" t="s">
        <v>347</v>
      </c>
      <c r="G35" s="23" t="s">
        <v>347</v>
      </c>
      <c r="H35" s="23" t="s">
        <v>347</v>
      </c>
      <c r="I35" s="23" t="s">
        <v>347</v>
      </c>
      <c r="J35" s="23" t="s">
        <v>347</v>
      </c>
      <c r="K35" s="23" t="s">
        <v>347</v>
      </c>
      <c r="L35" s="23" t="s">
        <v>347</v>
      </c>
      <c r="M35" s="23" t="s">
        <v>347</v>
      </c>
      <c r="N35" s="23" t="s">
        <v>347</v>
      </c>
      <c r="O35" s="23">
        <v>20.59544</v>
      </c>
      <c r="P35" s="23" t="s">
        <v>347</v>
      </c>
      <c r="Q35" s="23" t="s">
        <v>347</v>
      </c>
      <c r="R35" s="23">
        <v>21.710909999999998</v>
      </c>
      <c r="S35" s="23" t="s">
        <v>347</v>
      </c>
      <c r="T35" s="23">
        <f t="shared" si="0"/>
        <v>1</v>
      </c>
    </row>
    <row r="36" spans="1:20">
      <c r="A36" s="23" t="s">
        <v>1896</v>
      </c>
      <c r="B36" s="23" t="s">
        <v>1895</v>
      </c>
      <c r="C36" s="23" t="s">
        <v>351</v>
      </c>
      <c r="D36" s="23" t="s">
        <v>350</v>
      </c>
      <c r="E36" s="23" t="s">
        <v>347</v>
      </c>
      <c r="F36" s="23" t="s">
        <v>347</v>
      </c>
      <c r="G36" s="23" t="s">
        <v>347</v>
      </c>
      <c r="H36" s="23" t="s">
        <v>347</v>
      </c>
      <c r="I36" s="23" t="s">
        <v>347</v>
      </c>
      <c r="J36" s="23" t="s">
        <v>347</v>
      </c>
      <c r="K36" s="23" t="s">
        <v>347</v>
      </c>
      <c r="L36" s="23" t="s">
        <v>347</v>
      </c>
      <c r="M36" s="23" t="s">
        <v>347</v>
      </c>
      <c r="N36" s="23" t="s">
        <v>347</v>
      </c>
      <c r="O36" s="23" t="s">
        <v>347</v>
      </c>
      <c r="P36" s="23" t="s">
        <v>347</v>
      </c>
      <c r="Q36" s="23" t="s">
        <v>347</v>
      </c>
      <c r="R36" s="23">
        <v>2.019466</v>
      </c>
      <c r="S36" s="23" t="s">
        <v>347</v>
      </c>
      <c r="T36" s="23">
        <f t="shared" si="0"/>
        <v>1</v>
      </c>
    </row>
    <row r="37" spans="1:20">
      <c r="A37" s="23" t="s">
        <v>1894</v>
      </c>
      <c r="B37" s="23" t="s">
        <v>1893</v>
      </c>
      <c r="C37" s="23" t="s">
        <v>351</v>
      </c>
      <c r="D37" s="23" t="s">
        <v>350</v>
      </c>
      <c r="E37" s="23" t="s">
        <v>347</v>
      </c>
      <c r="F37" s="23" t="s">
        <v>347</v>
      </c>
      <c r="G37" s="23" t="s">
        <v>347</v>
      </c>
      <c r="H37" s="23" t="s">
        <v>347</v>
      </c>
      <c r="I37" s="23" t="s">
        <v>347</v>
      </c>
      <c r="J37" s="23" t="s">
        <v>347</v>
      </c>
      <c r="K37" s="23" t="s">
        <v>347</v>
      </c>
      <c r="L37" s="23" t="s">
        <v>347</v>
      </c>
      <c r="M37" s="23" t="s">
        <v>347</v>
      </c>
      <c r="N37" s="23" t="s">
        <v>347</v>
      </c>
      <c r="O37" s="23" t="s">
        <v>347</v>
      </c>
      <c r="P37" s="23" t="s">
        <v>347</v>
      </c>
      <c r="Q37" s="23" t="s">
        <v>347</v>
      </c>
      <c r="R37" s="23">
        <v>4.7783980000000001</v>
      </c>
      <c r="S37" s="23" t="s">
        <v>347</v>
      </c>
      <c r="T37" s="23">
        <f t="shared" si="0"/>
        <v>1</v>
      </c>
    </row>
    <row r="38" spans="1:20">
      <c r="A38" s="23" t="s">
        <v>1892</v>
      </c>
      <c r="B38" s="23" t="s">
        <v>1891</v>
      </c>
      <c r="C38" s="23" t="s">
        <v>351</v>
      </c>
      <c r="D38" s="23" t="s">
        <v>350</v>
      </c>
      <c r="E38" s="23" t="s">
        <v>347</v>
      </c>
      <c r="F38" s="23" t="s">
        <v>347</v>
      </c>
      <c r="G38" s="23" t="s">
        <v>347</v>
      </c>
      <c r="H38" s="23" t="s">
        <v>347</v>
      </c>
      <c r="I38" s="23" t="s">
        <v>347</v>
      </c>
      <c r="J38" s="23" t="s">
        <v>347</v>
      </c>
      <c r="K38" s="23" t="s">
        <v>347</v>
      </c>
      <c r="L38" s="23" t="s">
        <v>347</v>
      </c>
      <c r="M38" s="23" t="s">
        <v>347</v>
      </c>
      <c r="N38" s="23" t="s">
        <v>347</v>
      </c>
      <c r="O38" s="23" t="s">
        <v>347</v>
      </c>
      <c r="P38" s="23" t="s">
        <v>347</v>
      </c>
      <c r="Q38" s="23" t="s">
        <v>347</v>
      </c>
      <c r="R38" s="23">
        <v>20.970549999999999</v>
      </c>
      <c r="S38" s="23" t="s">
        <v>347</v>
      </c>
      <c r="T38" s="23">
        <f t="shared" si="0"/>
        <v>1</v>
      </c>
    </row>
    <row r="39" spans="1:20">
      <c r="A39" s="23" t="s">
        <v>1890</v>
      </c>
      <c r="B39" s="23" t="s">
        <v>1889</v>
      </c>
      <c r="C39" s="23" t="s">
        <v>351</v>
      </c>
      <c r="D39" s="23" t="s">
        <v>350</v>
      </c>
      <c r="E39" s="23" t="s">
        <v>347</v>
      </c>
      <c r="F39" s="23" t="s">
        <v>347</v>
      </c>
      <c r="G39" s="23" t="s">
        <v>347</v>
      </c>
      <c r="H39" s="23" t="s">
        <v>347</v>
      </c>
      <c r="I39" s="23" t="s">
        <v>347</v>
      </c>
      <c r="J39" s="23" t="s">
        <v>347</v>
      </c>
      <c r="K39" s="23" t="s">
        <v>347</v>
      </c>
      <c r="L39" s="23" t="s">
        <v>347</v>
      </c>
      <c r="M39" s="23" t="s">
        <v>347</v>
      </c>
      <c r="N39" s="23" t="s">
        <v>347</v>
      </c>
      <c r="O39" s="23" t="s">
        <v>347</v>
      </c>
      <c r="P39" s="23" t="s">
        <v>347</v>
      </c>
      <c r="Q39" s="23" t="s">
        <v>347</v>
      </c>
      <c r="R39" s="23">
        <v>17.51219</v>
      </c>
      <c r="S39" s="23" t="s">
        <v>347</v>
      </c>
      <c r="T39" s="23">
        <f t="shared" si="0"/>
        <v>1</v>
      </c>
    </row>
    <row r="40" spans="1:20">
      <c r="A40" s="23" t="s">
        <v>1888</v>
      </c>
      <c r="B40" s="23" t="s">
        <v>1887</v>
      </c>
      <c r="C40" s="23" t="s">
        <v>351</v>
      </c>
      <c r="D40" s="23" t="s">
        <v>350</v>
      </c>
      <c r="E40" s="23" t="s">
        <v>347</v>
      </c>
      <c r="F40" s="23" t="s">
        <v>347</v>
      </c>
      <c r="G40" s="23" t="s">
        <v>347</v>
      </c>
      <c r="H40" s="23" t="s">
        <v>347</v>
      </c>
      <c r="I40" s="23" t="s">
        <v>347</v>
      </c>
      <c r="J40" s="23" t="s">
        <v>347</v>
      </c>
      <c r="K40" s="23" t="s">
        <v>347</v>
      </c>
      <c r="L40" s="23" t="s">
        <v>347</v>
      </c>
      <c r="M40" s="23" t="s">
        <v>347</v>
      </c>
      <c r="N40" s="23" t="s">
        <v>347</v>
      </c>
      <c r="O40" s="23" t="s">
        <v>347</v>
      </c>
      <c r="P40" s="23" t="s">
        <v>347</v>
      </c>
      <c r="Q40" s="23" t="s">
        <v>347</v>
      </c>
      <c r="R40" s="23">
        <v>17.678809999999999</v>
      </c>
      <c r="S40" s="23" t="s">
        <v>347</v>
      </c>
      <c r="T40" s="23">
        <f t="shared" si="0"/>
        <v>1</v>
      </c>
    </row>
    <row r="41" spans="1:20">
      <c r="A41" s="23" t="s">
        <v>1886</v>
      </c>
      <c r="B41" s="23" t="s">
        <v>1885</v>
      </c>
      <c r="C41" s="23" t="s">
        <v>351</v>
      </c>
      <c r="D41" s="23" t="s">
        <v>350</v>
      </c>
      <c r="E41" s="23" t="s">
        <v>347</v>
      </c>
      <c r="F41" s="23" t="s">
        <v>347</v>
      </c>
      <c r="G41" s="23" t="s">
        <v>347</v>
      </c>
      <c r="H41" s="23" t="s">
        <v>347</v>
      </c>
      <c r="I41" s="23" t="s">
        <v>347</v>
      </c>
      <c r="J41" s="23" t="s">
        <v>347</v>
      </c>
      <c r="K41" s="23" t="s">
        <v>347</v>
      </c>
      <c r="L41" s="23" t="s">
        <v>347</v>
      </c>
      <c r="M41" s="23" t="s">
        <v>347</v>
      </c>
      <c r="N41" s="23" t="s">
        <v>347</v>
      </c>
      <c r="O41" s="23" t="s">
        <v>347</v>
      </c>
      <c r="P41" s="23" t="s">
        <v>347</v>
      </c>
      <c r="Q41" s="23" t="s">
        <v>347</v>
      </c>
      <c r="R41" s="23">
        <v>15.23085</v>
      </c>
      <c r="S41" s="23" t="s">
        <v>347</v>
      </c>
      <c r="T41" s="23">
        <f t="shared" si="0"/>
        <v>1</v>
      </c>
    </row>
    <row r="42" spans="1:20">
      <c r="A42" s="23" t="s">
        <v>1884</v>
      </c>
      <c r="B42" s="23" t="s">
        <v>1883</v>
      </c>
      <c r="C42" s="23" t="s">
        <v>351</v>
      </c>
      <c r="D42" s="23" t="s">
        <v>350</v>
      </c>
      <c r="E42" s="23" t="s">
        <v>347</v>
      </c>
      <c r="F42" s="23" t="s">
        <v>347</v>
      </c>
      <c r="G42" s="23" t="s">
        <v>347</v>
      </c>
      <c r="H42" s="23" t="s">
        <v>347</v>
      </c>
      <c r="I42" s="23" t="s">
        <v>347</v>
      </c>
      <c r="J42" s="23" t="s">
        <v>347</v>
      </c>
      <c r="K42" s="23" t="s">
        <v>347</v>
      </c>
      <c r="L42" s="23" t="s">
        <v>347</v>
      </c>
      <c r="M42" s="23" t="s">
        <v>347</v>
      </c>
      <c r="N42" s="23" t="s">
        <v>347</v>
      </c>
      <c r="O42" s="23" t="s">
        <v>347</v>
      </c>
      <c r="P42" s="23" t="s">
        <v>347</v>
      </c>
      <c r="Q42" s="23" t="s">
        <v>347</v>
      </c>
      <c r="R42" s="23">
        <v>35.342019999999998</v>
      </c>
      <c r="S42" s="23" t="s">
        <v>347</v>
      </c>
      <c r="T42" s="23">
        <f t="shared" si="0"/>
        <v>1</v>
      </c>
    </row>
    <row r="43" spans="1:20">
      <c r="A43" s="23" t="s">
        <v>1882</v>
      </c>
      <c r="B43" s="23" t="s">
        <v>1881</v>
      </c>
      <c r="C43" s="23" t="s">
        <v>351</v>
      </c>
      <c r="D43" s="23" t="s">
        <v>350</v>
      </c>
      <c r="E43" s="23" t="s">
        <v>347</v>
      </c>
      <c r="F43" s="23" t="s">
        <v>347</v>
      </c>
      <c r="G43" s="23" t="s">
        <v>347</v>
      </c>
      <c r="H43" s="23" t="s">
        <v>347</v>
      </c>
      <c r="I43" s="23" t="s">
        <v>347</v>
      </c>
      <c r="J43" s="23" t="s">
        <v>347</v>
      </c>
      <c r="K43" s="23" t="s">
        <v>347</v>
      </c>
      <c r="L43" s="23" t="s">
        <v>347</v>
      </c>
      <c r="M43" s="23" t="s">
        <v>347</v>
      </c>
      <c r="N43" s="23" t="s">
        <v>347</v>
      </c>
      <c r="O43" s="23" t="s">
        <v>347</v>
      </c>
      <c r="P43" s="23" t="s">
        <v>347</v>
      </c>
      <c r="Q43" s="23" t="s">
        <v>347</v>
      </c>
      <c r="R43" s="23">
        <v>31.615349999999999</v>
      </c>
      <c r="S43" s="23" t="s">
        <v>347</v>
      </c>
      <c r="T43" s="23">
        <f t="shared" si="0"/>
        <v>1</v>
      </c>
    </row>
    <row r="44" spans="1:20">
      <c r="A44" s="23" t="s">
        <v>1880</v>
      </c>
      <c r="B44" s="23" t="s">
        <v>1879</v>
      </c>
      <c r="C44" s="23" t="s">
        <v>351</v>
      </c>
      <c r="D44" s="23" t="s">
        <v>350</v>
      </c>
      <c r="E44" s="23" t="s">
        <v>347</v>
      </c>
      <c r="F44" s="23" t="s">
        <v>347</v>
      </c>
      <c r="G44" s="23" t="s">
        <v>347</v>
      </c>
      <c r="H44" s="23" t="s">
        <v>347</v>
      </c>
      <c r="I44" s="23" t="s">
        <v>347</v>
      </c>
      <c r="J44" s="23" t="s">
        <v>347</v>
      </c>
      <c r="K44" s="23" t="s">
        <v>347</v>
      </c>
      <c r="L44" s="23" t="s">
        <v>347</v>
      </c>
      <c r="M44" s="23" t="s">
        <v>347</v>
      </c>
      <c r="N44" s="23" t="s">
        <v>347</v>
      </c>
      <c r="O44" s="23" t="s">
        <v>347</v>
      </c>
      <c r="P44" s="23" t="s">
        <v>347</v>
      </c>
      <c r="Q44" s="23" t="s">
        <v>347</v>
      </c>
      <c r="R44" s="23">
        <v>26.008620000000001</v>
      </c>
      <c r="S44" s="23" t="s">
        <v>347</v>
      </c>
      <c r="T44" s="23">
        <f t="shared" si="0"/>
        <v>1</v>
      </c>
    </row>
    <row r="45" spans="1:20">
      <c r="A45" s="23" t="s">
        <v>1878</v>
      </c>
      <c r="B45" s="23" t="s">
        <v>1877</v>
      </c>
      <c r="C45" s="23" t="s">
        <v>351</v>
      </c>
      <c r="D45" s="23" t="s">
        <v>350</v>
      </c>
      <c r="E45" s="23" t="s">
        <v>347</v>
      </c>
      <c r="F45" s="23" t="s">
        <v>347</v>
      </c>
      <c r="G45" s="23" t="s">
        <v>347</v>
      </c>
      <c r="H45" s="23" t="s">
        <v>347</v>
      </c>
      <c r="I45" s="23" t="s">
        <v>347</v>
      </c>
      <c r="J45" s="23" t="s">
        <v>347</v>
      </c>
      <c r="K45" s="23" t="s">
        <v>347</v>
      </c>
      <c r="L45" s="23" t="s">
        <v>347</v>
      </c>
      <c r="M45" s="23" t="s">
        <v>347</v>
      </c>
      <c r="N45" s="23" t="s">
        <v>347</v>
      </c>
      <c r="O45" s="23" t="s">
        <v>347</v>
      </c>
      <c r="P45" s="23" t="s">
        <v>347</v>
      </c>
      <c r="Q45" s="23" t="s">
        <v>347</v>
      </c>
      <c r="R45" s="23">
        <v>35.641620000000003</v>
      </c>
      <c r="S45" s="23" t="s">
        <v>347</v>
      </c>
      <c r="T45" s="23">
        <f t="shared" si="0"/>
        <v>1</v>
      </c>
    </row>
    <row r="46" spans="1:20">
      <c r="A46" s="23" t="s">
        <v>1463</v>
      </c>
      <c r="B46" s="23" t="s">
        <v>1462</v>
      </c>
      <c r="C46" s="23" t="s">
        <v>351</v>
      </c>
      <c r="D46" s="23" t="s">
        <v>350</v>
      </c>
      <c r="E46" s="23" t="s">
        <v>347</v>
      </c>
      <c r="F46" s="23" t="s">
        <v>347</v>
      </c>
      <c r="G46" s="23" t="s">
        <v>347</v>
      </c>
      <c r="H46" s="23" t="s">
        <v>347</v>
      </c>
      <c r="I46" s="23" t="s">
        <v>347</v>
      </c>
      <c r="J46" s="23" t="s">
        <v>347</v>
      </c>
      <c r="K46" s="23" t="s">
        <v>347</v>
      </c>
      <c r="L46" s="23" t="s">
        <v>347</v>
      </c>
      <c r="M46" s="23" t="s">
        <v>347</v>
      </c>
      <c r="N46" s="23" t="s">
        <v>347</v>
      </c>
      <c r="O46" s="23" t="s">
        <v>347</v>
      </c>
      <c r="P46" s="23">
        <v>5.4000000953674299</v>
      </c>
      <c r="Q46" s="23" t="s">
        <v>347</v>
      </c>
      <c r="R46" s="23" t="s">
        <v>347</v>
      </c>
      <c r="S46" s="23" t="s">
        <v>347</v>
      </c>
      <c r="T46" s="23">
        <f t="shared" si="0"/>
        <v>1</v>
      </c>
    </row>
    <row r="47" spans="1:20">
      <c r="A47" s="23" t="s">
        <v>1461</v>
      </c>
      <c r="B47" s="23" t="s">
        <v>1460</v>
      </c>
      <c r="C47" s="23" t="s">
        <v>351</v>
      </c>
      <c r="D47" s="23" t="s">
        <v>350</v>
      </c>
      <c r="E47" s="23" t="s">
        <v>347</v>
      </c>
      <c r="F47" s="23" t="s">
        <v>347</v>
      </c>
      <c r="G47" s="23" t="s">
        <v>347</v>
      </c>
      <c r="H47" s="23" t="s">
        <v>347</v>
      </c>
      <c r="I47" s="23" t="s">
        <v>347</v>
      </c>
      <c r="J47" s="23" t="s">
        <v>347</v>
      </c>
      <c r="K47" s="23" t="s">
        <v>347</v>
      </c>
      <c r="L47" s="23" t="s">
        <v>347</v>
      </c>
      <c r="M47" s="23" t="s">
        <v>347</v>
      </c>
      <c r="N47" s="23" t="s">
        <v>347</v>
      </c>
      <c r="O47" s="23" t="s">
        <v>347</v>
      </c>
      <c r="P47" s="23">
        <v>5.8000001907348597</v>
      </c>
      <c r="Q47" s="23" t="s">
        <v>347</v>
      </c>
      <c r="R47" s="23" t="s">
        <v>347</v>
      </c>
      <c r="S47" s="23" t="s">
        <v>347</v>
      </c>
      <c r="T47" s="23">
        <f t="shared" si="0"/>
        <v>1</v>
      </c>
    </row>
    <row r="48" spans="1:20">
      <c r="A48" s="23" t="s">
        <v>1876</v>
      </c>
      <c r="B48" s="23" t="s">
        <v>1875</v>
      </c>
      <c r="C48" s="23" t="s">
        <v>351</v>
      </c>
      <c r="D48" s="23" t="s">
        <v>350</v>
      </c>
      <c r="E48" s="23" t="s">
        <v>347</v>
      </c>
      <c r="F48" s="23" t="s">
        <v>347</v>
      </c>
      <c r="G48" s="23" t="s">
        <v>347</v>
      </c>
      <c r="H48" s="23" t="s">
        <v>347</v>
      </c>
      <c r="I48" s="23" t="s">
        <v>347</v>
      </c>
      <c r="J48" s="23" t="s">
        <v>347</v>
      </c>
      <c r="K48" s="23" t="s">
        <v>347</v>
      </c>
      <c r="L48" s="23" t="s">
        <v>347</v>
      </c>
      <c r="M48" s="23" t="s">
        <v>347</v>
      </c>
      <c r="N48" s="23" t="s">
        <v>347</v>
      </c>
      <c r="O48" s="23" t="s">
        <v>347</v>
      </c>
      <c r="P48" s="23" t="s">
        <v>347</v>
      </c>
      <c r="Q48" s="23" t="s">
        <v>347</v>
      </c>
      <c r="R48" s="23">
        <v>7.8819540000000003</v>
      </c>
      <c r="S48" s="23" t="s">
        <v>347</v>
      </c>
      <c r="T48" s="23">
        <f t="shared" si="0"/>
        <v>1</v>
      </c>
    </row>
    <row r="49" spans="1:20">
      <c r="A49" s="23" t="s">
        <v>1874</v>
      </c>
      <c r="B49" s="23" t="s">
        <v>1873</v>
      </c>
      <c r="C49" s="23" t="s">
        <v>351</v>
      </c>
      <c r="D49" s="23" t="s">
        <v>350</v>
      </c>
      <c r="E49" s="23" t="s">
        <v>347</v>
      </c>
      <c r="F49" s="23" t="s">
        <v>347</v>
      </c>
      <c r="G49" s="23" t="s">
        <v>347</v>
      </c>
      <c r="H49" s="23" t="s">
        <v>347</v>
      </c>
      <c r="I49" s="23" t="s">
        <v>347</v>
      </c>
      <c r="J49" s="23" t="s">
        <v>347</v>
      </c>
      <c r="K49" s="23" t="s">
        <v>347</v>
      </c>
      <c r="L49" s="23" t="s">
        <v>347</v>
      </c>
      <c r="M49" s="23" t="s">
        <v>347</v>
      </c>
      <c r="N49" s="23" t="s">
        <v>347</v>
      </c>
      <c r="O49" s="23" t="s">
        <v>347</v>
      </c>
      <c r="P49" s="23" t="s">
        <v>347</v>
      </c>
      <c r="Q49" s="23" t="s">
        <v>347</v>
      </c>
      <c r="R49" s="23">
        <v>10.95321</v>
      </c>
      <c r="S49" s="23" t="s">
        <v>347</v>
      </c>
      <c r="T49" s="23">
        <f t="shared" si="0"/>
        <v>1</v>
      </c>
    </row>
    <row r="50" spans="1:20">
      <c r="A50" s="23" t="s">
        <v>1872</v>
      </c>
      <c r="B50" s="23" t="s">
        <v>1871</v>
      </c>
      <c r="C50" s="23" t="s">
        <v>351</v>
      </c>
      <c r="D50" s="23" t="s">
        <v>350</v>
      </c>
      <c r="E50" s="23" t="s">
        <v>347</v>
      </c>
      <c r="F50" s="23" t="s">
        <v>347</v>
      </c>
      <c r="G50" s="23" t="s">
        <v>347</v>
      </c>
      <c r="H50" s="23" t="s">
        <v>347</v>
      </c>
      <c r="I50" s="23" t="s">
        <v>347</v>
      </c>
      <c r="J50" s="23" t="s">
        <v>347</v>
      </c>
      <c r="K50" s="23" t="s">
        <v>347</v>
      </c>
      <c r="L50" s="23" t="s">
        <v>347</v>
      </c>
      <c r="M50" s="23" t="s">
        <v>347</v>
      </c>
      <c r="N50" s="23" t="s">
        <v>347</v>
      </c>
      <c r="O50" s="23">
        <v>7.3313420000000002</v>
      </c>
      <c r="P50" s="23" t="s">
        <v>347</v>
      </c>
      <c r="Q50" s="23" t="s">
        <v>347</v>
      </c>
      <c r="R50" s="23">
        <v>10.56668</v>
      </c>
      <c r="S50" s="23" t="s">
        <v>347</v>
      </c>
      <c r="T50" s="23">
        <f t="shared" si="0"/>
        <v>1</v>
      </c>
    </row>
    <row r="51" spans="1:20">
      <c r="A51" s="23" t="s">
        <v>1870</v>
      </c>
      <c r="B51" s="23" t="s">
        <v>1869</v>
      </c>
      <c r="C51" s="23" t="s">
        <v>351</v>
      </c>
      <c r="D51" s="23" t="s">
        <v>350</v>
      </c>
      <c r="E51" s="23" t="s">
        <v>347</v>
      </c>
      <c r="F51" s="23" t="s">
        <v>347</v>
      </c>
      <c r="G51" s="23" t="s">
        <v>347</v>
      </c>
      <c r="H51" s="23" t="s">
        <v>347</v>
      </c>
      <c r="I51" s="23" t="s">
        <v>347</v>
      </c>
      <c r="J51" s="23" t="s">
        <v>347</v>
      </c>
      <c r="K51" s="23" t="s">
        <v>347</v>
      </c>
      <c r="L51" s="23" t="s">
        <v>347</v>
      </c>
      <c r="M51" s="23" t="s">
        <v>347</v>
      </c>
      <c r="N51" s="23" t="s">
        <v>347</v>
      </c>
      <c r="O51" s="23">
        <v>9.4669059999999998</v>
      </c>
      <c r="P51" s="23" t="s">
        <v>347</v>
      </c>
      <c r="Q51" s="23" t="s">
        <v>347</v>
      </c>
      <c r="R51" s="23">
        <v>16.443380000000001</v>
      </c>
      <c r="S51" s="23" t="s">
        <v>347</v>
      </c>
      <c r="T51" s="23">
        <f t="shared" si="0"/>
        <v>1</v>
      </c>
    </row>
    <row r="52" spans="1:20">
      <c r="A52" s="23" t="s">
        <v>1395</v>
      </c>
      <c r="B52" s="23" t="s">
        <v>1394</v>
      </c>
      <c r="C52" s="23" t="s">
        <v>351</v>
      </c>
      <c r="D52" s="23" t="s">
        <v>350</v>
      </c>
      <c r="E52" s="23">
        <v>7.1</v>
      </c>
      <c r="F52" s="23">
        <v>7.1</v>
      </c>
      <c r="G52" s="23">
        <v>7</v>
      </c>
      <c r="H52" s="23">
        <v>7</v>
      </c>
      <c r="I52" s="23">
        <v>7</v>
      </c>
      <c r="J52" s="23">
        <v>7</v>
      </c>
      <c r="K52" s="23">
        <v>7</v>
      </c>
      <c r="L52" s="23">
        <v>7</v>
      </c>
      <c r="M52" s="23">
        <v>7</v>
      </c>
      <c r="N52" s="23">
        <v>7.1</v>
      </c>
      <c r="O52" s="23">
        <v>7</v>
      </c>
      <c r="P52" s="23">
        <v>7</v>
      </c>
      <c r="Q52" s="23">
        <v>7</v>
      </c>
      <c r="R52" s="23" t="s">
        <v>347</v>
      </c>
      <c r="S52" s="23" t="s">
        <v>347</v>
      </c>
      <c r="T52" s="23">
        <f t="shared" si="0"/>
        <v>1</v>
      </c>
    </row>
    <row r="53" spans="1:20">
      <c r="A53" s="23" t="s">
        <v>1868</v>
      </c>
      <c r="B53" s="23" t="s">
        <v>1867</v>
      </c>
      <c r="C53" s="23" t="s">
        <v>351</v>
      </c>
      <c r="D53" s="23" t="s">
        <v>350</v>
      </c>
      <c r="E53" s="23" t="s">
        <v>347</v>
      </c>
      <c r="F53" s="23" t="s">
        <v>347</v>
      </c>
      <c r="G53" s="23" t="s">
        <v>347</v>
      </c>
      <c r="H53" s="23" t="s">
        <v>347</v>
      </c>
      <c r="I53" s="23" t="s">
        <v>347</v>
      </c>
      <c r="J53" s="23" t="s">
        <v>347</v>
      </c>
      <c r="K53" s="23" t="s">
        <v>347</v>
      </c>
      <c r="L53" s="23" t="s">
        <v>347</v>
      </c>
      <c r="M53" s="23" t="s">
        <v>347</v>
      </c>
      <c r="N53" s="23" t="s">
        <v>347</v>
      </c>
      <c r="O53" s="23" t="s">
        <v>347</v>
      </c>
      <c r="P53" s="23" t="s">
        <v>347</v>
      </c>
      <c r="Q53" s="23" t="s">
        <v>347</v>
      </c>
      <c r="R53" s="23">
        <v>21.130739999999999</v>
      </c>
      <c r="S53" s="23" t="s">
        <v>347</v>
      </c>
      <c r="T53" s="23">
        <f t="shared" si="0"/>
        <v>1</v>
      </c>
    </row>
    <row r="54" spans="1:20">
      <c r="A54" s="23" t="s">
        <v>1866</v>
      </c>
      <c r="B54" s="23" t="s">
        <v>1865</v>
      </c>
      <c r="C54" s="23" t="s">
        <v>351</v>
      </c>
      <c r="D54" s="23" t="s">
        <v>350</v>
      </c>
      <c r="E54" s="23" t="s">
        <v>347</v>
      </c>
      <c r="F54" s="23" t="s">
        <v>347</v>
      </c>
      <c r="G54" s="23" t="s">
        <v>347</v>
      </c>
      <c r="H54" s="23" t="s">
        <v>347</v>
      </c>
      <c r="I54" s="23" t="s">
        <v>347</v>
      </c>
      <c r="J54" s="23" t="s">
        <v>347</v>
      </c>
      <c r="K54" s="23" t="s">
        <v>347</v>
      </c>
      <c r="L54" s="23" t="s">
        <v>347</v>
      </c>
      <c r="M54" s="23" t="s">
        <v>347</v>
      </c>
      <c r="N54" s="23" t="s">
        <v>347</v>
      </c>
      <c r="O54" s="23" t="s">
        <v>347</v>
      </c>
      <c r="P54" s="23" t="s">
        <v>347</v>
      </c>
      <c r="Q54" s="23" t="s">
        <v>347</v>
      </c>
      <c r="R54" s="23">
        <v>42.178089999999997</v>
      </c>
      <c r="S54" s="23" t="s">
        <v>347</v>
      </c>
      <c r="T54" s="23">
        <f t="shared" si="0"/>
        <v>1</v>
      </c>
    </row>
    <row r="55" spans="1:20">
      <c r="A55" s="23" t="s">
        <v>1864</v>
      </c>
      <c r="B55" s="23" t="s">
        <v>1863</v>
      </c>
      <c r="C55" s="23" t="s">
        <v>351</v>
      </c>
      <c r="D55" s="23" t="s">
        <v>350</v>
      </c>
      <c r="E55" s="23" t="s">
        <v>347</v>
      </c>
      <c r="F55" s="23" t="s">
        <v>347</v>
      </c>
      <c r="G55" s="23" t="s">
        <v>347</v>
      </c>
      <c r="H55" s="23" t="s">
        <v>347</v>
      </c>
      <c r="I55" s="23" t="s">
        <v>347</v>
      </c>
      <c r="J55" s="23" t="s">
        <v>347</v>
      </c>
      <c r="K55" s="23" t="s">
        <v>347</v>
      </c>
      <c r="L55" s="23" t="s">
        <v>347</v>
      </c>
      <c r="M55" s="23" t="s">
        <v>347</v>
      </c>
      <c r="N55" s="23" t="s">
        <v>347</v>
      </c>
      <c r="O55" s="23" t="s">
        <v>347</v>
      </c>
      <c r="P55" s="23" t="s">
        <v>347</v>
      </c>
      <c r="Q55" s="23" t="s">
        <v>347</v>
      </c>
      <c r="R55" s="23">
        <v>12.436210000000001</v>
      </c>
      <c r="S55" s="23" t="s">
        <v>347</v>
      </c>
      <c r="T55" s="23">
        <f t="shared" si="0"/>
        <v>1</v>
      </c>
    </row>
    <row r="56" spans="1:20">
      <c r="A56" s="23" t="s">
        <v>1862</v>
      </c>
      <c r="B56" s="23" t="s">
        <v>1861</v>
      </c>
      <c r="C56" s="23" t="s">
        <v>351</v>
      </c>
      <c r="D56" s="23" t="s">
        <v>350</v>
      </c>
      <c r="E56" s="23" t="s">
        <v>347</v>
      </c>
      <c r="F56" s="23" t="s">
        <v>347</v>
      </c>
      <c r="G56" s="23" t="s">
        <v>347</v>
      </c>
      <c r="H56" s="23" t="s">
        <v>347</v>
      </c>
      <c r="I56" s="23" t="s">
        <v>347</v>
      </c>
      <c r="J56" s="23" t="s">
        <v>347</v>
      </c>
      <c r="K56" s="23" t="s">
        <v>347</v>
      </c>
      <c r="L56" s="23" t="s">
        <v>347</v>
      </c>
      <c r="M56" s="23" t="s">
        <v>347</v>
      </c>
      <c r="N56" s="23" t="s">
        <v>347</v>
      </c>
      <c r="O56" s="23" t="s">
        <v>347</v>
      </c>
      <c r="P56" s="23" t="s">
        <v>347</v>
      </c>
      <c r="Q56" s="23" t="s">
        <v>347</v>
      </c>
      <c r="R56" s="23">
        <v>23.20853</v>
      </c>
      <c r="S56" s="23" t="s">
        <v>347</v>
      </c>
      <c r="T56" s="23">
        <f t="shared" si="0"/>
        <v>1</v>
      </c>
    </row>
    <row r="57" spans="1:20">
      <c r="A57" s="23" t="s">
        <v>1860</v>
      </c>
      <c r="B57" s="23" t="s">
        <v>1859</v>
      </c>
      <c r="C57" s="23" t="s">
        <v>351</v>
      </c>
      <c r="D57" s="23" t="s">
        <v>350</v>
      </c>
      <c r="E57" s="23" t="s">
        <v>347</v>
      </c>
      <c r="F57" s="23" t="s">
        <v>347</v>
      </c>
      <c r="G57" s="23" t="s">
        <v>347</v>
      </c>
      <c r="H57" s="23" t="s">
        <v>347</v>
      </c>
      <c r="I57" s="23" t="s">
        <v>347</v>
      </c>
      <c r="J57" s="23" t="s">
        <v>347</v>
      </c>
      <c r="K57" s="23" t="s">
        <v>347</v>
      </c>
      <c r="L57" s="23" t="s">
        <v>347</v>
      </c>
      <c r="M57" s="23" t="s">
        <v>347</v>
      </c>
      <c r="N57" s="23" t="s">
        <v>347</v>
      </c>
      <c r="O57" s="23">
        <v>18.342790000000001</v>
      </c>
      <c r="P57" s="23" t="s">
        <v>347</v>
      </c>
      <c r="Q57" s="23" t="s">
        <v>347</v>
      </c>
      <c r="R57" s="23">
        <v>23.530989999999999</v>
      </c>
      <c r="S57" s="23" t="s">
        <v>347</v>
      </c>
      <c r="T57" s="23">
        <f t="shared" si="0"/>
        <v>1</v>
      </c>
    </row>
    <row r="58" spans="1:20">
      <c r="A58" s="23" t="s">
        <v>1858</v>
      </c>
      <c r="B58" s="23" t="s">
        <v>1857</v>
      </c>
      <c r="C58" s="23" t="s">
        <v>351</v>
      </c>
      <c r="D58" s="23" t="s">
        <v>350</v>
      </c>
      <c r="E58" s="23" t="s">
        <v>347</v>
      </c>
      <c r="F58" s="23" t="s">
        <v>347</v>
      </c>
      <c r="G58" s="23" t="s">
        <v>347</v>
      </c>
      <c r="H58" s="23" t="s">
        <v>347</v>
      </c>
      <c r="I58" s="23" t="s">
        <v>347</v>
      </c>
      <c r="J58" s="23" t="s">
        <v>347</v>
      </c>
      <c r="K58" s="23" t="s">
        <v>347</v>
      </c>
      <c r="L58" s="23" t="s">
        <v>347</v>
      </c>
      <c r="M58" s="23" t="s">
        <v>347</v>
      </c>
      <c r="N58" s="23" t="s">
        <v>347</v>
      </c>
      <c r="O58" s="23">
        <v>39.822800000000001</v>
      </c>
      <c r="P58" s="23" t="s">
        <v>347</v>
      </c>
      <c r="Q58" s="23" t="s">
        <v>347</v>
      </c>
      <c r="R58" s="23">
        <v>44.365470000000002</v>
      </c>
      <c r="S58" s="23" t="s">
        <v>347</v>
      </c>
      <c r="T58" s="23">
        <f t="shared" si="0"/>
        <v>1</v>
      </c>
    </row>
    <row r="59" spans="1:20">
      <c r="A59" s="23" t="s">
        <v>1339</v>
      </c>
      <c r="B59" s="23" t="s">
        <v>1338</v>
      </c>
      <c r="C59" s="23" t="s">
        <v>351</v>
      </c>
      <c r="D59" s="23" t="s">
        <v>350</v>
      </c>
      <c r="E59" s="23" t="s">
        <v>347</v>
      </c>
      <c r="F59" s="23" t="s">
        <v>347</v>
      </c>
      <c r="G59" s="23" t="s">
        <v>347</v>
      </c>
      <c r="H59" s="23" t="s">
        <v>347</v>
      </c>
      <c r="I59" s="23" t="s">
        <v>347</v>
      </c>
      <c r="J59" s="23" t="s">
        <v>347</v>
      </c>
      <c r="K59" s="23" t="s">
        <v>347</v>
      </c>
      <c r="L59" s="23" t="s">
        <v>347</v>
      </c>
      <c r="M59" s="23" t="s">
        <v>347</v>
      </c>
      <c r="N59" s="23" t="s">
        <v>347</v>
      </c>
      <c r="O59" s="23" t="s">
        <v>347</v>
      </c>
      <c r="P59" s="23">
        <v>2.0999999046325701</v>
      </c>
      <c r="Q59" s="23" t="s">
        <v>347</v>
      </c>
      <c r="R59" s="23" t="s">
        <v>347</v>
      </c>
      <c r="S59" s="23" t="s">
        <v>347</v>
      </c>
      <c r="T59" s="23">
        <f t="shared" si="0"/>
        <v>1</v>
      </c>
    </row>
    <row r="60" spans="1:20">
      <c r="A60" s="23" t="s">
        <v>1337</v>
      </c>
      <c r="B60" s="23" t="s">
        <v>1336</v>
      </c>
      <c r="C60" s="23" t="s">
        <v>351</v>
      </c>
      <c r="D60" s="23" t="s">
        <v>350</v>
      </c>
      <c r="E60" s="23" t="s">
        <v>347</v>
      </c>
      <c r="F60" s="23" t="s">
        <v>347</v>
      </c>
      <c r="G60" s="23" t="s">
        <v>347</v>
      </c>
      <c r="H60" s="23" t="s">
        <v>347</v>
      </c>
      <c r="I60" s="23" t="s">
        <v>347</v>
      </c>
      <c r="J60" s="23" t="s">
        <v>347</v>
      </c>
      <c r="K60" s="23" t="s">
        <v>347</v>
      </c>
      <c r="L60" s="23" t="s">
        <v>347</v>
      </c>
      <c r="M60" s="23" t="s">
        <v>347</v>
      </c>
      <c r="N60" s="23" t="s">
        <v>347</v>
      </c>
      <c r="O60" s="23" t="s">
        <v>347</v>
      </c>
      <c r="P60" s="23">
        <v>10.1000003814697</v>
      </c>
      <c r="Q60" s="23" t="s">
        <v>347</v>
      </c>
      <c r="R60" s="23" t="s">
        <v>347</v>
      </c>
      <c r="S60" s="23" t="s">
        <v>347</v>
      </c>
      <c r="T60" s="23">
        <f t="shared" si="0"/>
        <v>1</v>
      </c>
    </row>
    <row r="61" spans="1:20">
      <c r="A61" s="23" t="s">
        <v>1335</v>
      </c>
      <c r="B61" s="23" t="s">
        <v>1334</v>
      </c>
      <c r="C61" s="23" t="s">
        <v>351</v>
      </c>
      <c r="D61" s="23" t="s">
        <v>350</v>
      </c>
      <c r="E61" s="23" t="s">
        <v>347</v>
      </c>
      <c r="F61" s="23" t="s">
        <v>347</v>
      </c>
      <c r="G61" s="23" t="s">
        <v>347</v>
      </c>
      <c r="H61" s="23" t="s">
        <v>347</v>
      </c>
      <c r="I61" s="23" t="s">
        <v>347</v>
      </c>
      <c r="J61" s="23" t="s">
        <v>347</v>
      </c>
      <c r="K61" s="23" t="s">
        <v>347</v>
      </c>
      <c r="L61" s="23" t="s">
        <v>347</v>
      </c>
      <c r="M61" s="23" t="s">
        <v>347</v>
      </c>
      <c r="N61" s="23" t="s">
        <v>347</v>
      </c>
      <c r="O61" s="23" t="s">
        <v>347</v>
      </c>
      <c r="P61" s="23">
        <v>8.5</v>
      </c>
      <c r="Q61" s="23" t="s">
        <v>347</v>
      </c>
      <c r="R61" s="23" t="s">
        <v>347</v>
      </c>
      <c r="S61" s="23" t="s">
        <v>347</v>
      </c>
      <c r="T61" s="23">
        <f t="shared" si="0"/>
        <v>1</v>
      </c>
    </row>
    <row r="62" spans="1:20">
      <c r="A62" s="23" t="s">
        <v>1331</v>
      </c>
      <c r="B62" s="23" t="s">
        <v>1330</v>
      </c>
      <c r="C62" s="23" t="s">
        <v>351</v>
      </c>
      <c r="D62" s="23" t="s">
        <v>350</v>
      </c>
      <c r="E62" s="23" t="s">
        <v>347</v>
      </c>
      <c r="F62" s="23" t="s">
        <v>347</v>
      </c>
      <c r="G62" s="23" t="s">
        <v>347</v>
      </c>
      <c r="H62" s="23" t="s">
        <v>347</v>
      </c>
      <c r="I62" s="23" t="s">
        <v>347</v>
      </c>
      <c r="J62" s="23" t="s">
        <v>347</v>
      </c>
      <c r="K62" s="23" t="s">
        <v>347</v>
      </c>
      <c r="L62" s="23" t="s">
        <v>347</v>
      </c>
      <c r="M62" s="23" t="s">
        <v>347</v>
      </c>
      <c r="N62" s="23" t="s">
        <v>347</v>
      </c>
      <c r="O62" s="23" t="s">
        <v>347</v>
      </c>
      <c r="P62" s="23">
        <v>5.4000000953674299</v>
      </c>
      <c r="Q62" s="23" t="s">
        <v>347</v>
      </c>
      <c r="R62" s="23" t="s">
        <v>347</v>
      </c>
      <c r="S62" s="23" t="s">
        <v>347</v>
      </c>
      <c r="T62" s="23">
        <f t="shared" si="0"/>
        <v>1</v>
      </c>
    </row>
    <row r="63" spans="1:20">
      <c r="A63" s="23" t="s">
        <v>1329</v>
      </c>
      <c r="B63" s="23" t="s">
        <v>1328</v>
      </c>
      <c r="C63" s="23" t="s">
        <v>351</v>
      </c>
      <c r="D63" s="23" t="s">
        <v>350</v>
      </c>
      <c r="E63" s="23" t="s">
        <v>347</v>
      </c>
      <c r="F63" s="23" t="s">
        <v>347</v>
      </c>
      <c r="G63" s="23" t="s">
        <v>347</v>
      </c>
      <c r="H63" s="23" t="s">
        <v>347</v>
      </c>
      <c r="I63" s="23" t="s">
        <v>347</v>
      </c>
      <c r="J63" s="23" t="s">
        <v>347</v>
      </c>
      <c r="K63" s="23" t="s">
        <v>347</v>
      </c>
      <c r="L63" s="23" t="s">
        <v>347</v>
      </c>
      <c r="M63" s="23" t="s">
        <v>347</v>
      </c>
      <c r="N63" s="23" t="s">
        <v>347</v>
      </c>
      <c r="O63" s="23" t="s">
        <v>347</v>
      </c>
      <c r="P63" s="23">
        <v>4.3000001907348597</v>
      </c>
      <c r="Q63" s="23" t="s">
        <v>347</v>
      </c>
      <c r="R63" s="23" t="s">
        <v>347</v>
      </c>
      <c r="S63" s="23" t="s">
        <v>347</v>
      </c>
      <c r="T63" s="23">
        <f t="shared" si="0"/>
        <v>1</v>
      </c>
    </row>
    <row r="64" spans="1:20">
      <c r="A64" s="23" t="s">
        <v>1325</v>
      </c>
      <c r="B64" s="23" t="s">
        <v>1324</v>
      </c>
      <c r="C64" s="23" t="s">
        <v>351</v>
      </c>
      <c r="D64" s="23" t="s">
        <v>350</v>
      </c>
      <c r="E64" s="23" t="s">
        <v>347</v>
      </c>
      <c r="F64" s="23" t="s">
        <v>347</v>
      </c>
      <c r="G64" s="23" t="s">
        <v>347</v>
      </c>
      <c r="H64" s="23" t="s">
        <v>347</v>
      </c>
      <c r="I64" s="23" t="s">
        <v>347</v>
      </c>
      <c r="J64" s="23" t="s">
        <v>347</v>
      </c>
      <c r="K64" s="23" t="s">
        <v>347</v>
      </c>
      <c r="L64" s="23" t="s">
        <v>347</v>
      </c>
      <c r="M64" s="23" t="s">
        <v>347</v>
      </c>
      <c r="N64" s="23" t="s">
        <v>347</v>
      </c>
      <c r="O64" s="23" t="s">
        <v>347</v>
      </c>
      <c r="P64" s="23">
        <v>10.1000003814697</v>
      </c>
      <c r="Q64" s="23" t="s">
        <v>347</v>
      </c>
      <c r="R64" s="23" t="s">
        <v>347</v>
      </c>
      <c r="S64" s="23" t="s">
        <v>347</v>
      </c>
      <c r="T64" s="23">
        <f t="shared" si="0"/>
        <v>1</v>
      </c>
    </row>
    <row r="65" spans="1:20">
      <c r="A65" s="23" t="s">
        <v>1323</v>
      </c>
      <c r="B65" s="23" t="s">
        <v>1322</v>
      </c>
      <c r="C65" s="23" t="s">
        <v>351</v>
      </c>
      <c r="D65" s="23" t="s">
        <v>350</v>
      </c>
      <c r="E65" s="23" t="s">
        <v>347</v>
      </c>
      <c r="F65" s="23" t="s">
        <v>347</v>
      </c>
      <c r="G65" s="23" t="s">
        <v>347</v>
      </c>
      <c r="H65" s="23" t="s">
        <v>347</v>
      </c>
      <c r="I65" s="23" t="s">
        <v>347</v>
      </c>
      <c r="J65" s="23" t="s">
        <v>347</v>
      </c>
      <c r="K65" s="23" t="s">
        <v>347</v>
      </c>
      <c r="L65" s="23" t="s">
        <v>347</v>
      </c>
      <c r="M65" s="23" t="s">
        <v>347</v>
      </c>
      <c r="N65" s="23" t="s">
        <v>347</v>
      </c>
      <c r="O65" s="23" t="s">
        <v>347</v>
      </c>
      <c r="P65" s="23">
        <v>33.299999237060497</v>
      </c>
      <c r="Q65" s="23" t="s">
        <v>347</v>
      </c>
      <c r="R65" s="23" t="s">
        <v>347</v>
      </c>
      <c r="S65" s="23" t="s">
        <v>347</v>
      </c>
      <c r="T65" s="23">
        <f t="shared" si="0"/>
        <v>1</v>
      </c>
    </row>
    <row r="66" spans="1:20">
      <c r="A66" s="23" t="s">
        <v>1319</v>
      </c>
      <c r="B66" s="23" t="s">
        <v>1318</v>
      </c>
      <c r="C66" s="23" t="s">
        <v>351</v>
      </c>
      <c r="D66" s="23" t="s">
        <v>350</v>
      </c>
      <c r="E66" s="23" t="s">
        <v>347</v>
      </c>
      <c r="F66" s="23" t="s">
        <v>347</v>
      </c>
      <c r="G66" s="23" t="s">
        <v>347</v>
      </c>
      <c r="H66" s="23" t="s">
        <v>347</v>
      </c>
      <c r="I66" s="23" t="s">
        <v>347</v>
      </c>
      <c r="J66" s="23" t="s">
        <v>347</v>
      </c>
      <c r="K66" s="23" t="s">
        <v>347</v>
      </c>
      <c r="L66" s="23" t="s">
        <v>347</v>
      </c>
      <c r="M66" s="23" t="s">
        <v>347</v>
      </c>
      <c r="N66" s="23" t="s">
        <v>347</v>
      </c>
      <c r="O66" s="23" t="s">
        <v>347</v>
      </c>
      <c r="P66" s="23">
        <v>84.699996948242202</v>
      </c>
      <c r="Q66" s="23" t="s">
        <v>347</v>
      </c>
      <c r="R66" s="23" t="s">
        <v>347</v>
      </c>
      <c r="S66" s="23" t="s">
        <v>347</v>
      </c>
      <c r="T66" s="23">
        <f t="shared" ref="T66:T129" si="1">IF(SUM(E66:S66)&lt;&gt;0, 1, 0)</f>
        <v>1</v>
      </c>
    </row>
    <row r="67" spans="1:20">
      <c r="A67" s="23" t="s">
        <v>1317</v>
      </c>
      <c r="B67" s="23" t="s">
        <v>1316</v>
      </c>
      <c r="C67" s="23" t="s">
        <v>351</v>
      </c>
      <c r="D67" s="23" t="s">
        <v>350</v>
      </c>
      <c r="E67" s="23" t="s">
        <v>347</v>
      </c>
      <c r="F67" s="23" t="s">
        <v>347</v>
      </c>
      <c r="G67" s="23" t="s">
        <v>347</v>
      </c>
      <c r="H67" s="23" t="s">
        <v>347</v>
      </c>
      <c r="I67" s="23" t="s">
        <v>347</v>
      </c>
      <c r="J67" s="23" t="s">
        <v>347</v>
      </c>
      <c r="K67" s="23" t="s">
        <v>347</v>
      </c>
      <c r="L67" s="23" t="s">
        <v>347</v>
      </c>
      <c r="M67" s="23" t="s">
        <v>347</v>
      </c>
      <c r="N67" s="23" t="s">
        <v>347</v>
      </c>
      <c r="O67" s="23" t="s">
        <v>347</v>
      </c>
      <c r="P67" s="23">
        <v>62.299999237060497</v>
      </c>
      <c r="Q67" s="23" t="s">
        <v>347</v>
      </c>
      <c r="R67" s="23" t="s">
        <v>347</v>
      </c>
      <c r="S67" s="23" t="s">
        <v>347</v>
      </c>
      <c r="T67" s="23">
        <f t="shared" si="1"/>
        <v>1</v>
      </c>
    </row>
    <row r="68" spans="1:20">
      <c r="A68" s="23" t="s">
        <v>1315</v>
      </c>
      <c r="B68" s="23" t="s">
        <v>1314</v>
      </c>
      <c r="C68" s="23" t="s">
        <v>351</v>
      </c>
      <c r="D68" s="23" t="s">
        <v>350</v>
      </c>
      <c r="E68" s="23" t="s">
        <v>347</v>
      </c>
      <c r="F68" s="23">
        <v>8.8000001907348597</v>
      </c>
      <c r="G68" s="23">
        <v>8.3000001907348597</v>
      </c>
      <c r="H68" s="23">
        <v>9.8999996185302699</v>
      </c>
      <c r="I68" s="23">
        <v>11.699999809265099</v>
      </c>
      <c r="J68" s="23">
        <v>11.800000190734901</v>
      </c>
      <c r="K68" s="23">
        <v>12.699999809265099</v>
      </c>
      <c r="L68" s="23">
        <v>10.5</v>
      </c>
      <c r="M68" s="23">
        <v>12.5</v>
      </c>
      <c r="N68" s="23" t="s">
        <v>347</v>
      </c>
      <c r="O68" s="23" t="s">
        <v>347</v>
      </c>
      <c r="P68" s="23">
        <v>10.699999809265099</v>
      </c>
      <c r="Q68" s="23">
        <v>12.8999996185303</v>
      </c>
      <c r="R68" s="23" t="s">
        <v>347</v>
      </c>
      <c r="S68" s="23" t="s">
        <v>347</v>
      </c>
      <c r="T68" s="23">
        <f t="shared" si="1"/>
        <v>1</v>
      </c>
    </row>
    <row r="69" spans="1:20">
      <c r="A69" s="23" t="s">
        <v>1313</v>
      </c>
      <c r="B69" s="23" t="s">
        <v>1312</v>
      </c>
      <c r="C69" s="23" t="s">
        <v>351</v>
      </c>
      <c r="D69" s="23" t="s">
        <v>350</v>
      </c>
      <c r="E69" s="23" t="s">
        <v>347</v>
      </c>
      <c r="F69" s="23">
        <v>39.400001525878899</v>
      </c>
      <c r="G69" s="23">
        <v>42.799999237060497</v>
      </c>
      <c r="H69" s="23">
        <v>46.400001525878899</v>
      </c>
      <c r="I69" s="23">
        <v>45.799999237060497</v>
      </c>
      <c r="J69" s="23">
        <v>46.099998474121101</v>
      </c>
      <c r="K69" s="23">
        <v>40.099998474121101</v>
      </c>
      <c r="L69" s="23">
        <v>37.700000762939503</v>
      </c>
      <c r="M69" s="23">
        <v>39.700000762939503</v>
      </c>
      <c r="N69" s="23" t="s">
        <v>347</v>
      </c>
      <c r="O69" s="23" t="s">
        <v>347</v>
      </c>
      <c r="P69" s="23">
        <v>39.900001525878899</v>
      </c>
      <c r="Q69" s="23">
        <v>44.099998474121101</v>
      </c>
      <c r="R69" s="23" t="s">
        <v>347</v>
      </c>
      <c r="S69" s="23" t="s">
        <v>347</v>
      </c>
      <c r="T69" s="23">
        <f t="shared" si="1"/>
        <v>1</v>
      </c>
    </row>
    <row r="70" spans="1:20">
      <c r="A70" s="23" t="s">
        <v>1311</v>
      </c>
      <c r="B70" s="23" t="s">
        <v>1310</v>
      </c>
      <c r="C70" s="23" t="s">
        <v>351</v>
      </c>
      <c r="D70" s="23" t="s">
        <v>350</v>
      </c>
      <c r="E70" s="23" t="s">
        <v>347</v>
      </c>
      <c r="F70" s="23">
        <v>23.799999237060501</v>
      </c>
      <c r="G70" s="23">
        <v>25.299999237060501</v>
      </c>
      <c r="H70" s="23">
        <v>27.700000762939499</v>
      </c>
      <c r="I70" s="23">
        <v>28.5</v>
      </c>
      <c r="J70" s="23">
        <v>28.700000762939499</v>
      </c>
      <c r="K70" s="23">
        <v>26.200000762939499</v>
      </c>
      <c r="L70" s="23">
        <v>24.100000381469702</v>
      </c>
      <c r="M70" s="23">
        <v>26.100000381469702</v>
      </c>
      <c r="N70" s="23" t="s">
        <v>347</v>
      </c>
      <c r="O70" s="23" t="s">
        <v>347</v>
      </c>
      <c r="P70" s="23">
        <v>25.600000381469702</v>
      </c>
      <c r="Q70" s="23">
        <v>28.399999618530298</v>
      </c>
      <c r="R70" s="23" t="s">
        <v>347</v>
      </c>
      <c r="S70" s="23" t="s">
        <v>347</v>
      </c>
      <c r="T70" s="23">
        <f t="shared" si="1"/>
        <v>1</v>
      </c>
    </row>
    <row r="71" spans="1:20">
      <c r="A71" s="23" t="s">
        <v>1309</v>
      </c>
      <c r="B71" s="23" t="s">
        <v>1308</v>
      </c>
      <c r="C71" s="23" t="s">
        <v>351</v>
      </c>
      <c r="D71" s="23" t="s">
        <v>350</v>
      </c>
      <c r="E71" s="23" t="s">
        <v>347</v>
      </c>
      <c r="F71" s="23" t="s">
        <v>347</v>
      </c>
      <c r="G71" s="23" t="s">
        <v>347</v>
      </c>
      <c r="H71" s="23" t="s">
        <v>347</v>
      </c>
      <c r="I71" s="23" t="s">
        <v>347</v>
      </c>
      <c r="J71" s="23" t="s">
        <v>347</v>
      </c>
      <c r="K71" s="23" t="s">
        <v>347</v>
      </c>
      <c r="L71" s="23" t="s">
        <v>347</v>
      </c>
      <c r="M71" s="23" t="s">
        <v>347</v>
      </c>
      <c r="N71" s="23" t="s">
        <v>347</v>
      </c>
      <c r="O71" s="23" t="s">
        <v>347</v>
      </c>
      <c r="P71" s="23">
        <v>4.5999999046325701</v>
      </c>
      <c r="Q71" s="23" t="s">
        <v>347</v>
      </c>
      <c r="R71" s="23" t="s">
        <v>347</v>
      </c>
      <c r="S71" s="23" t="s">
        <v>347</v>
      </c>
      <c r="T71" s="23">
        <f t="shared" si="1"/>
        <v>1</v>
      </c>
    </row>
    <row r="72" spans="1:20">
      <c r="A72" s="23" t="s">
        <v>1307</v>
      </c>
      <c r="B72" s="23" t="s">
        <v>1306</v>
      </c>
      <c r="C72" s="23" t="s">
        <v>351</v>
      </c>
      <c r="D72" s="23" t="s">
        <v>350</v>
      </c>
      <c r="E72" s="23" t="s">
        <v>347</v>
      </c>
      <c r="F72" s="23" t="s">
        <v>347</v>
      </c>
      <c r="G72" s="23" t="s">
        <v>347</v>
      </c>
      <c r="H72" s="23" t="s">
        <v>347</v>
      </c>
      <c r="I72" s="23" t="s">
        <v>347</v>
      </c>
      <c r="J72" s="23" t="s">
        <v>347</v>
      </c>
      <c r="K72" s="23" t="s">
        <v>347</v>
      </c>
      <c r="L72" s="23" t="s">
        <v>347</v>
      </c>
      <c r="M72" s="23" t="s">
        <v>347</v>
      </c>
      <c r="N72" s="23" t="s">
        <v>347</v>
      </c>
      <c r="O72" s="23" t="s">
        <v>347</v>
      </c>
      <c r="P72" s="23">
        <v>14.3999996185303</v>
      </c>
      <c r="Q72" s="23" t="s">
        <v>347</v>
      </c>
      <c r="R72" s="23" t="s">
        <v>347</v>
      </c>
      <c r="S72" s="23" t="s">
        <v>347</v>
      </c>
      <c r="T72" s="23">
        <f t="shared" si="1"/>
        <v>1</v>
      </c>
    </row>
    <row r="73" spans="1:20">
      <c r="A73" s="23" t="s">
        <v>1305</v>
      </c>
      <c r="B73" s="23" t="s">
        <v>1304</v>
      </c>
      <c r="C73" s="23" t="s">
        <v>351</v>
      </c>
      <c r="D73" s="23" t="s">
        <v>350</v>
      </c>
      <c r="E73" s="23" t="s">
        <v>347</v>
      </c>
      <c r="F73" s="23" t="s">
        <v>347</v>
      </c>
      <c r="G73" s="23" t="s">
        <v>347</v>
      </c>
      <c r="H73" s="23" t="s">
        <v>347</v>
      </c>
      <c r="I73" s="23" t="s">
        <v>347</v>
      </c>
      <c r="J73" s="23" t="s">
        <v>347</v>
      </c>
      <c r="K73" s="23" t="s">
        <v>347</v>
      </c>
      <c r="L73" s="23" t="s">
        <v>347</v>
      </c>
      <c r="M73" s="23" t="s">
        <v>347</v>
      </c>
      <c r="N73" s="23" t="s">
        <v>347</v>
      </c>
      <c r="O73" s="23" t="s">
        <v>347</v>
      </c>
      <c r="P73" s="23">
        <v>9.8000001907348597</v>
      </c>
      <c r="Q73" s="23" t="s">
        <v>347</v>
      </c>
      <c r="R73" s="23" t="s">
        <v>347</v>
      </c>
      <c r="S73" s="23" t="s">
        <v>347</v>
      </c>
      <c r="T73" s="23">
        <f t="shared" si="1"/>
        <v>1</v>
      </c>
    </row>
    <row r="74" spans="1:20">
      <c r="A74" s="23" t="s">
        <v>1251</v>
      </c>
      <c r="B74" s="23" t="s">
        <v>1250</v>
      </c>
      <c r="C74" s="23" t="s">
        <v>351</v>
      </c>
      <c r="D74" s="23" t="s">
        <v>350</v>
      </c>
      <c r="E74" s="23" t="s">
        <v>347</v>
      </c>
      <c r="F74" s="23" t="s">
        <v>347</v>
      </c>
      <c r="G74" s="23" t="s">
        <v>347</v>
      </c>
      <c r="H74" s="23" t="s">
        <v>347</v>
      </c>
      <c r="I74" s="23" t="s">
        <v>347</v>
      </c>
      <c r="J74" s="23" t="s">
        <v>347</v>
      </c>
      <c r="K74" s="23" t="s">
        <v>347</v>
      </c>
      <c r="L74" s="23" t="s">
        <v>347</v>
      </c>
      <c r="M74" s="23" t="s">
        <v>347</v>
      </c>
      <c r="N74" s="23" t="s">
        <v>347</v>
      </c>
      <c r="O74" s="23" t="s">
        <v>347</v>
      </c>
      <c r="P74" s="23">
        <v>14.830508234856399</v>
      </c>
      <c r="Q74" s="23" t="s">
        <v>347</v>
      </c>
      <c r="R74" s="23" t="s">
        <v>347</v>
      </c>
      <c r="S74" s="23" t="s">
        <v>347</v>
      </c>
      <c r="T74" s="23">
        <f t="shared" si="1"/>
        <v>1</v>
      </c>
    </row>
    <row r="75" spans="1:20">
      <c r="A75" s="23" t="s">
        <v>1249</v>
      </c>
      <c r="B75" s="23" t="s">
        <v>1248</v>
      </c>
      <c r="C75" s="23" t="s">
        <v>351</v>
      </c>
      <c r="D75" s="23" t="s">
        <v>350</v>
      </c>
      <c r="E75" s="23">
        <v>2.8</v>
      </c>
      <c r="F75" s="23">
        <v>2.66</v>
      </c>
      <c r="G75" s="23">
        <v>2.34</v>
      </c>
      <c r="H75" s="23">
        <v>2.5299999999999998</v>
      </c>
      <c r="I75" s="23">
        <v>2.65</v>
      </c>
      <c r="J75" s="23">
        <v>2.4300000000000002</v>
      </c>
      <c r="K75" s="23">
        <v>2.4300000000000002</v>
      </c>
      <c r="L75" s="23">
        <v>2.38</v>
      </c>
      <c r="M75" s="23">
        <v>2.34</v>
      </c>
      <c r="N75" s="23">
        <v>2.29</v>
      </c>
      <c r="O75" s="23">
        <v>2.2400000000000002</v>
      </c>
      <c r="P75" s="23">
        <v>2.19</v>
      </c>
      <c r="Q75" s="23">
        <v>2.16</v>
      </c>
      <c r="R75" s="23" t="s">
        <v>347</v>
      </c>
      <c r="S75" s="23" t="s">
        <v>347</v>
      </c>
      <c r="T75" s="23">
        <f t="shared" si="1"/>
        <v>1</v>
      </c>
    </row>
    <row r="76" spans="1:20">
      <c r="A76" s="23" t="s">
        <v>1856</v>
      </c>
      <c r="B76" s="23" t="s">
        <v>1216</v>
      </c>
      <c r="C76" s="23" t="s">
        <v>351</v>
      </c>
      <c r="D76" s="23" t="s">
        <v>350</v>
      </c>
      <c r="E76" s="23" t="s">
        <v>347</v>
      </c>
      <c r="F76" s="23" t="s">
        <v>347</v>
      </c>
      <c r="G76" s="23" t="s">
        <v>347</v>
      </c>
      <c r="H76" s="23" t="s">
        <v>347</v>
      </c>
      <c r="I76" s="23" t="s">
        <v>347</v>
      </c>
      <c r="J76" s="23" t="s">
        <v>347</v>
      </c>
      <c r="K76" s="23" t="s">
        <v>347</v>
      </c>
      <c r="L76" s="23" t="s">
        <v>347</v>
      </c>
      <c r="M76" s="23">
        <v>0.3</v>
      </c>
      <c r="N76" s="23" t="s">
        <v>347</v>
      </c>
      <c r="O76" s="23" t="s">
        <v>347</v>
      </c>
      <c r="P76" s="23" t="s">
        <v>347</v>
      </c>
      <c r="Q76" s="23">
        <v>7.2</v>
      </c>
      <c r="R76" s="23" t="s">
        <v>347</v>
      </c>
      <c r="S76" s="23" t="s">
        <v>347</v>
      </c>
      <c r="T76" s="23">
        <f t="shared" si="1"/>
        <v>1</v>
      </c>
    </row>
    <row r="77" spans="1:20">
      <c r="A77" s="23" t="s">
        <v>1855</v>
      </c>
      <c r="B77" s="23" t="s">
        <v>1198</v>
      </c>
      <c r="C77" s="23" t="s">
        <v>351</v>
      </c>
      <c r="D77" s="23" t="s">
        <v>350</v>
      </c>
      <c r="E77" s="23">
        <v>2535333631.8853559</v>
      </c>
      <c r="F77" s="23">
        <v>2702427046.9354992</v>
      </c>
      <c r="G77" s="23">
        <v>3355083116.5893927</v>
      </c>
      <c r="H77" s="23">
        <v>3639935347.5071492</v>
      </c>
      <c r="I77" s="23">
        <v>3736599925.3824148</v>
      </c>
      <c r="J77" s="23">
        <v>4078158323.9242244</v>
      </c>
      <c r="K77" s="23">
        <v>4833561456.3372574</v>
      </c>
      <c r="L77" s="23">
        <v>5687488208.5835648</v>
      </c>
      <c r="M77" s="23">
        <v>5653792720.2000551</v>
      </c>
      <c r="N77" s="23">
        <v>5829933774.8344383</v>
      </c>
      <c r="O77" s="23">
        <v>6692521545.7325544</v>
      </c>
      <c r="P77" s="23">
        <v>6500321212.899909</v>
      </c>
      <c r="Q77" s="23">
        <v>7073021773.7652683</v>
      </c>
      <c r="R77" s="23">
        <v>7386758657.2906981</v>
      </c>
      <c r="S77" s="23" t="s">
        <v>347</v>
      </c>
      <c r="T77" s="23">
        <f t="shared" si="1"/>
        <v>1</v>
      </c>
    </row>
    <row r="78" spans="1:20">
      <c r="A78" s="23" t="s">
        <v>1854</v>
      </c>
      <c r="B78" s="23" t="s">
        <v>1194</v>
      </c>
      <c r="C78" s="23" t="s">
        <v>351</v>
      </c>
      <c r="D78" s="23" t="s">
        <v>350</v>
      </c>
      <c r="E78" s="23">
        <v>26.973917835915302</v>
      </c>
      <c r="F78" s="23">
        <v>-0.7009482889013583</v>
      </c>
      <c r="G78" s="23">
        <v>5.9801455955031315</v>
      </c>
      <c r="H78" s="23">
        <v>2.6121267579544849</v>
      </c>
      <c r="I78" s="23">
        <v>6.0332297483318769</v>
      </c>
      <c r="J78" s="23">
        <v>4.5030317556850292</v>
      </c>
      <c r="K78" s="23">
        <v>7.2860829859043008</v>
      </c>
      <c r="L78" s="23">
        <v>2.6448186528497359</v>
      </c>
      <c r="M78" s="23">
        <v>3.3416655330486691</v>
      </c>
      <c r="N78" s="23">
        <v>3.309574839256328</v>
      </c>
      <c r="O78" s="23">
        <v>4.6195783277850069</v>
      </c>
      <c r="P78" s="23">
        <v>2.8084576540847337</v>
      </c>
      <c r="Q78" s="23">
        <v>3.4404647094444556</v>
      </c>
      <c r="R78" s="23">
        <v>1.218533856594604</v>
      </c>
      <c r="S78" s="23" t="s">
        <v>347</v>
      </c>
      <c r="T78" s="23">
        <f t="shared" si="1"/>
        <v>1</v>
      </c>
    </row>
    <row r="79" spans="1:20">
      <c r="A79" s="23" t="s">
        <v>1853</v>
      </c>
      <c r="B79" s="23" t="s">
        <v>1186</v>
      </c>
      <c r="C79" s="23" t="s">
        <v>351</v>
      </c>
      <c r="D79" s="23" t="s">
        <v>350</v>
      </c>
      <c r="E79" s="23">
        <v>1490.3610325022637</v>
      </c>
      <c r="F79" s="23">
        <v>1587.5058285127263</v>
      </c>
      <c r="G79" s="23">
        <v>1969.5627130740459</v>
      </c>
      <c r="H79" s="23">
        <v>2135.3328465238328</v>
      </c>
      <c r="I79" s="23">
        <v>2190.5520790385717</v>
      </c>
      <c r="J79" s="23">
        <v>2371.6620785631849</v>
      </c>
      <c r="K79" s="23">
        <v>2788.4794637241275</v>
      </c>
      <c r="L79" s="23">
        <v>3254.8606736952142</v>
      </c>
      <c r="M79" s="23">
        <v>3209.6941085704671</v>
      </c>
      <c r="N79" s="23">
        <v>3283.2119384317211</v>
      </c>
      <c r="O79" s="23">
        <v>3736.8409993833211</v>
      </c>
      <c r="P79" s="23">
        <v>3600.8870002769272</v>
      </c>
      <c r="Q79" s="23">
        <v>3890.3006647895972</v>
      </c>
      <c r="R79" s="23">
        <v>4051.6483607706764</v>
      </c>
      <c r="S79" s="23" t="s">
        <v>347</v>
      </c>
      <c r="T79" s="23">
        <f t="shared" si="1"/>
        <v>1</v>
      </c>
    </row>
    <row r="80" spans="1:20">
      <c r="A80" s="23" t="s">
        <v>1159</v>
      </c>
      <c r="B80" s="23" t="s">
        <v>1158</v>
      </c>
      <c r="C80" s="23" t="s">
        <v>351</v>
      </c>
      <c r="D80" s="23" t="s">
        <v>350</v>
      </c>
      <c r="E80" s="23" t="s">
        <v>347</v>
      </c>
      <c r="F80" s="23" t="s">
        <v>347</v>
      </c>
      <c r="G80" s="23">
        <v>28.95</v>
      </c>
      <c r="H80" s="23" t="s">
        <v>347</v>
      </c>
      <c r="I80" s="23">
        <v>31.24</v>
      </c>
      <c r="J80" s="23">
        <v>30.32</v>
      </c>
      <c r="K80" s="23" t="s">
        <v>347</v>
      </c>
      <c r="L80" s="23" t="s">
        <v>347</v>
      </c>
      <c r="M80" s="23">
        <v>31.78</v>
      </c>
      <c r="N80" s="23">
        <v>33.25</v>
      </c>
      <c r="O80" s="23">
        <v>27.83</v>
      </c>
      <c r="P80" s="23">
        <v>29.4</v>
      </c>
      <c r="Q80" s="23">
        <v>26.71</v>
      </c>
      <c r="R80" s="23" t="s">
        <v>347</v>
      </c>
      <c r="S80" s="23" t="s">
        <v>347</v>
      </c>
      <c r="T80" s="23">
        <f t="shared" si="1"/>
        <v>1</v>
      </c>
    </row>
    <row r="81" spans="1:20">
      <c r="A81" s="23" t="s">
        <v>1143</v>
      </c>
      <c r="B81" s="23" t="s">
        <v>1142</v>
      </c>
      <c r="C81" s="23" t="s">
        <v>351</v>
      </c>
      <c r="D81" s="23" t="s">
        <v>350</v>
      </c>
      <c r="E81" s="23" t="s">
        <v>347</v>
      </c>
      <c r="F81" s="23" t="s">
        <v>347</v>
      </c>
      <c r="G81" s="23" t="s">
        <v>347</v>
      </c>
      <c r="H81" s="23" t="s">
        <v>347</v>
      </c>
      <c r="I81" s="23" t="s">
        <v>347</v>
      </c>
      <c r="J81" s="23">
        <v>2510</v>
      </c>
      <c r="K81" s="23">
        <v>2800</v>
      </c>
      <c r="L81" s="23">
        <v>3100</v>
      </c>
      <c r="M81" s="23">
        <v>3280</v>
      </c>
      <c r="N81" s="23">
        <v>3420</v>
      </c>
      <c r="O81" s="23">
        <v>3640</v>
      </c>
      <c r="P81" s="23">
        <v>3780</v>
      </c>
      <c r="Q81" s="23">
        <v>3960</v>
      </c>
      <c r="R81" s="23">
        <v>3990</v>
      </c>
      <c r="S81" s="23" t="s">
        <v>347</v>
      </c>
      <c r="T81" s="23">
        <f t="shared" si="1"/>
        <v>1</v>
      </c>
    </row>
    <row r="82" spans="1:20">
      <c r="A82" s="23" t="s">
        <v>1139</v>
      </c>
      <c r="B82" s="23" t="s">
        <v>1138</v>
      </c>
      <c r="C82" s="23" t="s">
        <v>351</v>
      </c>
      <c r="D82" s="23" t="s">
        <v>350</v>
      </c>
      <c r="E82" s="23" t="s">
        <v>347</v>
      </c>
      <c r="F82" s="23" t="s">
        <v>347</v>
      </c>
      <c r="G82" s="23" t="s">
        <v>347</v>
      </c>
      <c r="H82" s="23" t="s">
        <v>347</v>
      </c>
      <c r="I82" s="23" t="s">
        <v>347</v>
      </c>
      <c r="J82" s="23">
        <v>6590</v>
      </c>
      <c r="K82" s="23">
        <v>7350</v>
      </c>
      <c r="L82" s="23">
        <v>7550</v>
      </c>
      <c r="M82" s="23">
        <v>7600</v>
      </c>
      <c r="N82" s="23">
        <v>7890</v>
      </c>
      <c r="O82" s="23">
        <v>8420</v>
      </c>
      <c r="P82" s="23">
        <v>8800</v>
      </c>
      <c r="Q82" s="23">
        <v>9100</v>
      </c>
      <c r="R82" s="23">
        <v>9300</v>
      </c>
      <c r="S82" s="23" t="s">
        <v>347</v>
      </c>
      <c r="T82" s="23">
        <f t="shared" si="1"/>
        <v>1</v>
      </c>
    </row>
    <row r="83" spans="1:20">
      <c r="A83" s="23" t="s">
        <v>1137</v>
      </c>
      <c r="B83" s="23" t="s">
        <v>1136</v>
      </c>
      <c r="C83" s="23" t="s">
        <v>351</v>
      </c>
      <c r="D83" s="23" t="s">
        <v>350</v>
      </c>
      <c r="E83" s="23" t="s">
        <v>347</v>
      </c>
      <c r="F83" s="23" t="s">
        <v>347</v>
      </c>
      <c r="G83" s="23" t="s">
        <v>347</v>
      </c>
      <c r="H83" s="23" t="s">
        <v>347</v>
      </c>
      <c r="I83" s="23" t="s">
        <v>347</v>
      </c>
      <c r="J83" s="23">
        <v>4317554603.675951</v>
      </c>
      <c r="K83" s="23">
        <v>4845940566.5428791</v>
      </c>
      <c r="L83" s="23">
        <v>5413881435.0762568</v>
      </c>
      <c r="M83" s="23">
        <v>5785799029.7908039</v>
      </c>
      <c r="N83" s="23">
        <v>6073447519.2729673</v>
      </c>
      <c r="O83" s="23">
        <v>6523381537.8047323</v>
      </c>
      <c r="P83" s="23">
        <v>6829003693.919569</v>
      </c>
      <c r="Q83" s="23">
        <v>7200713499.4908142</v>
      </c>
      <c r="R83" s="23">
        <v>7274726215.5192556</v>
      </c>
      <c r="S83" s="23" t="s">
        <v>347</v>
      </c>
      <c r="T83" s="23">
        <f t="shared" si="1"/>
        <v>1</v>
      </c>
    </row>
    <row r="84" spans="1:20">
      <c r="A84" s="23" t="s">
        <v>985</v>
      </c>
      <c r="B84" s="23" t="s">
        <v>984</v>
      </c>
      <c r="C84" s="23" t="s">
        <v>351</v>
      </c>
      <c r="D84" s="23" t="s">
        <v>350</v>
      </c>
      <c r="E84" s="23" t="s">
        <v>347</v>
      </c>
      <c r="F84" s="23" t="s">
        <v>347</v>
      </c>
      <c r="G84" s="23">
        <v>-1.0848126232741606</v>
      </c>
      <c r="H84" s="23">
        <v>-1.0551678298437253</v>
      </c>
      <c r="I84" s="23">
        <v>-1.3939037702578645</v>
      </c>
      <c r="J84" s="23">
        <v>0.62164693860171383</v>
      </c>
      <c r="K84" s="23">
        <v>4.3584969532837476</v>
      </c>
      <c r="L84" s="23">
        <v>9.3504176465818034</v>
      </c>
      <c r="M84" s="23">
        <v>-2.4102640166126008</v>
      </c>
      <c r="N84" s="23">
        <v>3.4805076373587696</v>
      </c>
      <c r="O84" s="23">
        <v>7.3364177131529829</v>
      </c>
      <c r="P84" s="23">
        <v>2.4767378215643845</v>
      </c>
      <c r="Q84" s="23">
        <v>1.7625851248510287</v>
      </c>
      <c r="R84" s="23">
        <v>0.43301404015186051</v>
      </c>
      <c r="S84" s="23" t="s">
        <v>347</v>
      </c>
      <c r="T84" s="23">
        <f t="shared" si="1"/>
        <v>1</v>
      </c>
    </row>
    <row r="85" spans="1:20">
      <c r="A85" s="23" t="s">
        <v>1852</v>
      </c>
      <c r="B85" s="23" t="s">
        <v>932</v>
      </c>
      <c r="C85" s="23" t="s">
        <v>351</v>
      </c>
      <c r="D85" s="23" t="s">
        <v>350</v>
      </c>
      <c r="E85" s="23" t="s">
        <v>347</v>
      </c>
      <c r="F85" s="23" t="s">
        <v>347</v>
      </c>
      <c r="G85" s="23" t="s">
        <v>347</v>
      </c>
      <c r="H85" s="23" t="s">
        <v>347</v>
      </c>
      <c r="I85" s="23" t="s">
        <v>347</v>
      </c>
      <c r="J85" s="23" t="s">
        <v>347</v>
      </c>
      <c r="K85" s="23" t="s">
        <v>347</v>
      </c>
      <c r="L85" s="23" t="s">
        <v>347</v>
      </c>
      <c r="M85" s="23" t="s">
        <v>347</v>
      </c>
      <c r="N85" s="23" t="s">
        <v>347</v>
      </c>
      <c r="O85" s="23" t="s">
        <v>347</v>
      </c>
      <c r="P85" s="23">
        <v>20.799999237060501</v>
      </c>
      <c r="Q85" s="23" t="s">
        <v>347</v>
      </c>
      <c r="R85" s="23" t="s">
        <v>347</v>
      </c>
      <c r="S85" s="23" t="s">
        <v>347</v>
      </c>
      <c r="T85" s="23">
        <f t="shared" si="1"/>
        <v>1</v>
      </c>
    </row>
    <row r="86" spans="1:20">
      <c r="A86" s="23" t="s">
        <v>1851</v>
      </c>
      <c r="B86" s="23" t="s">
        <v>930</v>
      </c>
      <c r="C86" s="23" t="s">
        <v>351</v>
      </c>
      <c r="D86" s="23" t="s">
        <v>350</v>
      </c>
      <c r="E86" s="23" t="s">
        <v>347</v>
      </c>
      <c r="F86" s="23" t="s">
        <v>347</v>
      </c>
      <c r="G86" s="23" t="s">
        <v>347</v>
      </c>
      <c r="H86" s="23" t="s">
        <v>347</v>
      </c>
      <c r="I86" s="23" t="s">
        <v>347</v>
      </c>
      <c r="J86" s="23" t="s">
        <v>347</v>
      </c>
      <c r="K86" s="23" t="s">
        <v>347</v>
      </c>
      <c r="L86" s="23" t="s">
        <v>347</v>
      </c>
      <c r="M86" s="23" t="s">
        <v>347</v>
      </c>
      <c r="N86" s="23" t="s">
        <v>347</v>
      </c>
      <c r="O86" s="23" t="s">
        <v>347</v>
      </c>
      <c r="P86" s="23">
        <v>57.299999237060497</v>
      </c>
      <c r="Q86" s="23" t="s">
        <v>347</v>
      </c>
      <c r="R86" s="23" t="s">
        <v>347</v>
      </c>
      <c r="S86" s="23" t="s">
        <v>347</v>
      </c>
      <c r="T86" s="23">
        <f t="shared" si="1"/>
        <v>1</v>
      </c>
    </row>
    <row r="87" spans="1:20">
      <c r="A87" s="23" t="s">
        <v>1850</v>
      </c>
      <c r="B87" s="23" t="s">
        <v>928</v>
      </c>
      <c r="C87" s="23" t="s">
        <v>351</v>
      </c>
      <c r="D87" s="23" t="s">
        <v>350</v>
      </c>
      <c r="E87" s="23" t="s">
        <v>347</v>
      </c>
      <c r="F87" s="23" t="s">
        <v>347</v>
      </c>
      <c r="G87" s="23" t="s">
        <v>347</v>
      </c>
      <c r="H87" s="23" t="s">
        <v>347</v>
      </c>
      <c r="I87" s="23" t="s">
        <v>347</v>
      </c>
      <c r="J87" s="23" t="s">
        <v>347</v>
      </c>
      <c r="K87" s="23" t="s">
        <v>347</v>
      </c>
      <c r="L87" s="23" t="s">
        <v>347</v>
      </c>
      <c r="M87" s="23" t="s">
        <v>347</v>
      </c>
      <c r="N87" s="23" t="s">
        <v>347</v>
      </c>
      <c r="O87" s="23" t="s">
        <v>347</v>
      </c>
      <c r="P87" s="23">
        <v>21</v>
      </c>
      <c r="Q87" s="23" t="s">
        <v>347</v>
      </c>
      <c r="R87" s="23" t="s">
        <v>347</v>
      </c>
      <c r="S87" s="23" t="s">
        <v>347</v>
      </c>
      <c r="T87" s="23">
        <f t="shared" si="1"/>
        <v>1</v>
      </c>
    </row>
    <row r="88" spans="1:20">
      <c r="A88" s="23" t="s">
        <v>1849</v>
      </c>
      <c r="B88" s="23" t="s">
        <v>938</v>
      </c>
      <c r="C88" s="23" t="s">
        <v>351</v>
      </c>
      <c r="D88" s="23" t="s">
        <v>350</v>
      </c>
      <c r="E88" s="23" t="s">
        <v>347</v>
      </c>
      <c r="F88" s="23">
        <v>34.5</v>
      </c>
      <c r="G88" s="23">
        <v>29.5</v>
      </c>
      <c r="H88" s="23">
        <v>25.200000762939499</v>
      </c>
      <c r="I88" s="23">
        <v>29.700000762939499</v>
      </c>
      <c r="J88" s="23">
        <v>30.600000381469702</v>
      </c>
      <c r="K88" s="23">
        <v>28.299999237060501</v>
      </c>
      <c r="L88" s="23">
        <v>26.100000381469702</v>
      </c>
      <c r="M88" s="23">
        <v>28.700000762939499</v>
      </c>
      <c r="N88" s="23" t="s">
        <v>347</v>
      </c>
      <c r="O88" s="23" t="s">
        <v>347</v>
      </c>
      <c r="P88" s="23">
        <v>17.899999618530298</v>
      </c>
      <c r="Q88" s="23">
        <v>21.100000381469702</v>
      </c>
      <c r="R88" s="23" t="s">
        <v>347</v>
      </c>
      <c r="S88" s="23" t="s">
        <v>347</v>
      </c>
      <c r="T88" s="23">
        <f t="shared" si="1"/>
        <v>1</v>
      </c>
    </row>
    <row r="89" spans="1:20">
      <c r="A89" s="23" t="s">
        <v>1848</v>
      </c>
      <c r="B89" s="23" t="s">
        <v>936</v>
      </c>
      <c r="C89" s="23" t="s">
        <v>351</v>
      </c>
      <c r="D89" s="23" t="s">
        <v>350</v>
      </c>
      <c r="E89" s="23" t="s">
        <v>347</v>
      </c>
      <c r="F89" s="23">
        <v>71.900001525878906</v>
      </c>
      <c r="G89" s="23">
        <v>71.699996948242202</v>
      </c>
      <c r="H89" s="23">
        <v>67.800003051757798</v>
      </c>
      <c r="I89" s="23">
        <v>68.300003051757798</v>
      </c>
      <c r="J89" s="23">
        <v>69.599998474121094</v>
      </c>
      <c r="K89" s="23">
        <v>65.199996948242202</v>
      </c>
      <c r="L89" s="23">
        <v>65.800003051757798</v>
      </c>
      <c r="M89" s="23">
        <v>66.900001525878906</v>
      </c>
      <c r="N89" s="23" t="s">
        <v>347</v>
      </c>
      <c r="O89" s="23" t="s">
        <v>347</v>
      </c>
      <c r="P89" s="23">
        <v>55.5</v>
      </c>
      <c r="Q89" s="23">
        <v>60.200000762939503</v>
      </c>
      <c r="R89" s="23" t="s">
        <v>347</v>
      </c>
      <c r="S89" s="23" t="s">
        <v>347</v>
      </c>
      <c r="T89" s="23">
        <f t="shared" si="1"/>
        <v>1</v>
      </c>
    </row>
    <row r="90" spans="1:20">
      <c r="A90" s="23" t="s">
        <v>1847</v>
      </c>
      <c r="B90" s="23" t="s">
        <v>934</v>
      </c>
      <c r="C90" s="23" t="s">
        <v>351</v>
      </c>
      <c r="D90" s="23" t="s">
        <v>350</v>
      </c>
      <c r="E90" s="23" t="s">
        <v>347</v>
      </c>
      <c r="F90" s="23">
        <v>52.799999237060497</v>
      </c>
      <c r="G90" s="23">
        <v>50.299999237060497</v>
      </c>
      <c r="H90" s="23">
        <v>49.5</v>
      </c>
      <c r="I90" s="23">
        <v>48.700000762939503</v>
      </c>
      <c r="J90" s="23">
        <v>52.5</v>
      </c>
      <c r="K90" s="23">
        <v>46.5</v>
      </c>
      <c r="L90" s="23">
        <v>46</v>
      </c>
      <c r="M90" s="23">
        <v>47.700000762939503</v>
      </c>
      <c r="N90" s="23" t="s">
        <v>347</v>
      </c>
      <c r="O90" s="23" t="s">
        <v>347</v>
      </c>
      <c r="P90" s="23">
        <v>37.099998474121101</v>
      </c>
      <c r="Q90" s="23">
        <v>40.599998474121101</v>
      </c>
      <c r="R90" s="23" t="s">
        <v>347</v>
      </c>
      <c r="S90" s="23" t="s">
        <v>347</v>
      </c>
      <c r="T90" s="23">
        <f t="shared" si="1"/>
        <v>1</v>
      </c>
    </row>
    <row r="91" spans="1:20">
      <c r="A91" s="23" t="s">
        <v>1846</v>
      </c>
      <c r="B91" s="23" t="s">
        <v>944</v>
      </c>
      <c r="C91" s="23" t="s">
        <v>351</v>
      </c>
      <c r="D91" s="23" t="s">
        <v>350</v>
      </c>
      <c r="E91" s="23" t="s">
        <v>347</v>
      </c>
      <c r="F91" s="23" t="s">
        <v>347</v>
      </c>
      <c r="G91" s="23" t="s">
        <v>347</v>
      </c>
      <c r="H91" s="23" t="s">
        <v>347</v>
      </c>
      <c r="I91" s="23" t="s">
        <v>347</v>
      </c>
      <c r="J91" s="23" t="s">
        <v>347</v>
      </c>
      <c r="K91" s="23" t="s">
        <v>347</v>
      </c>
      <c r="L91" s="23" t="s">
        <v>347</v>
      </c>
      <c r="M91" s="23" t="s">
        <v>347</v>
      </c>
      <c r="N91" s="23" t="s">
        <v>347</v>
      </c>
      <c r="O91" s="23" t="s">
        <v>347</v>
      </c>
      <c r="P91" s="23">
        <v>12.699999809265099</v>
      </c>
      <c r="Q91" s="23" t="s">
        <v>347</v>
      </c>
      <c r="R91" s="23" t="s">
        <v>347</v>
      </c>
      <c r="S91" s="23" t="s">
        <v>347</v>
      </c>
      <c r="T91" s="23">
        <f t="shared" si="1"/>
        <v>1</v>
      </c>
    </row>
    <row r="92" spans="1:20">
      <c r="A92" s="23" t="s">
        <v>1845</v>
      </c>
      <c r="B92" s="23" t="s">
        <v>942</v>
      </c>
      <c r="C92" s="23" t="s">
        <v>351</v>
      </c>
      <c r="D92" s="23" t="s">
        <v>350</v>
      </c>
      <c r="E92" s="23" t="s">
        <v>347</v>
      </c>
      <c r="F92" s="23" t="s">
        <v>347</v>
      </c>
      <c r="G92" s="23" t="s">
        <v>347</v>
      </c>
      <c r="H92" s="23" t="s">
        <v>347</v>
      </c>
      <c r="I92" s="23" t="s">
        <v>347</v>
      </c>
      <c r="J92" s="23" t="s">
        <v>347</v>
      </c>
      <c r="K92" s="23" t="s">
        <v>347</v>
      </c>
      <c r="L92" s="23" t="s">
        <v>347</v>
      </c>
      <c r="M92" s="23" t="s">
        <v>347</v>
      </c>
      <c r="N92" s="23" t="s">
        <v>347</v>
      </c>
      <c r="O92" s="23" t="s">
        <v>347</v>
      </c>
      <c r="P92" s="23">
        <v>30</v>
      </c>
      <c r="Q92" s="23" t="s">
        <v>347</v>
      </c>
      <c r="R92" s="23" t="s">
        <v>347</v>
      </c>
      <c r="S92" s="23" t="s">
        <v>347</v>
      </c>
      <c r="T92" s="23">
        <f t="shared" si="1"/>
        <v>1</v>
      </c>
    </row>
    <row r="93" spans="1:20">
      <c r="A93" s="23" t="s">
        <v>1844</v>
      </c>
      <c r="B93" s="23" t="s">
        <v>940</v>
      </c>
      <c r="C93" s="23" t="s">
        <v>351</v>
      </c>
      <c r="D93" s="23" t="s">
        <v>350</v>
      </c>
      <c r="E93" s="23" t="s">
        <v>347</v>
      </c>
      <c r="F93" s="23" t="s">
        <v>347</v>
      </c>
      <c r="G93" s="23" t="s">
        <v>347</v>
      </c>
      <c r="H93" s="23" t="s">
        <v>347</v>
      </c>
      <c r="I93" s="23" t="s">
        <v>347</v>
      </c>
      <c r="J93" s="23" t="s">
        <v>347</v>
      </c>
      <c r="K93" s="23" t="s">
        <v>347</v>
      </c>
      <c r="L93" s="23" t="s">
        <v>347</v>
      </c>
      <c r="M93" s="23" t="s">
        <v>347</v>
      </c>
      <c r="N93" s="23" t="s">
        <v>347</v>
      </c>
      <c r="O93" s="23" t="s">
        <v>347</v>
      </c>
      <c r="P93" s="23">
        <v>21.899999618530298</v>
      </c>
      <c r="Q93" s="23" t="s">
        <v>347</v>
      </c>
      <c r="R93" s="23" t="s">
        <v>347</v>
      </c>
      <c r="S93" s="23" t="s">
        <v>347</v>
      </c>
      <c r="T93" s="23">
        <f t="shared" si="1"/>
        <v>1</v>
      </c>
    </row>
    <row r="94" spans="1:20">
      <c r="A94" s="23" t="s">
        <v>1843</v>
      </c>
      <c r="B94" s="23" t="s">
        <v>1842</v>
      </c>
      <c r="C94" s="23" t="s">
        <v>351</v>
      </c>
      <c r="D94" s="23" t="s">
        <v>350</v>
      </c>
      <c r="E94" s="23" t="s">
        <v>347</v>
      </c>
      <c r="F94" s="23" t="s">
        <v>347</v>
      </c>
      <c r="G94" s="23" t="s">
        <v>347</v>
      </c>
      <c r="H94" s="23" t="s">
        <v>347</v>
      </c>
      <c r="I94" s="23" t="s">
        <v>347</v>
      </c>
      <c r="J94" s="23" t="s">
        <v>347</v>
      </c>
      <c r="K94" s="23" t="s">
        <v>347</v>
      </c>
      <c r="L94" s="23" t="s">
        <v>347</v>
      </c>
      <c r="M94" s="23" t="s">
        <v>347</v>
      </c>
      <c r="N94" s="23" t="s">
        <v>347</v>
      </c>
      <c r="O94" s="23" t="s">
        <v>347</v>
      </c>
      <c r="P94" s="23" t="s">
        <v>347</v>
      </c>
      <c r="Q94" s="23">
        <v>1</v>
      </c>
      <c r="R94" s="23" t="s">
        <v>347</v>
      </c>
      <c r="S94" s="23">
        <v>1</v>
      </c>
      <c r="T94" s="23">
        <f t="shared" si="1"/>
        <v>1</v>
      </c>
    </row>
    <row r="95" spans="1:20">
      <c r="A95" s="23" t="s">
        <v>1841</v>
      </c>
      <c r="B95" s="23" t="s">
        <v>1840</v>
      </c>
      <c r="C95" s="23" t="s">
        <v>351</v>
      </c>
      <c r="D95" s="23" t="s">
        <v>350</v>
      </c>
      <c r="E95" s="23" t="s">
        <v>347</v>
      </c>
      <c r="F95" s="23" t="s">
        <v>347</v>
      </c>
      <c r="G95" s="23" t="s">
        <v>347</v>
      </c>
      <c r="H95" s="23" t="s">
        <v>347</v>
      </c>
      <c r="I95" s="23" t="s">
        <v>347</v>
      </c>
      <c r="J95" s="23" t="s">
        <v>347</v>
      </c>
      <c r="K95" s="23" t="s">
        <v>347</v>
      </c>
      <c r="L95" s="23" t="s">
        <v>347</v>
      </c>
      <c r="M95" s="23">
        <v>1</v>
      </c>
      <c r="N95" s="23" t="s">
        <v>347</v>
      </c>
      <c r="O95" s="23">
        <v>1</v>
      </c>
      <c r="P95" s="23" t="s">
        <v>347</v>
      </c>
      <c r="Q95" s="23">
        <v>1</v>
      </c>
      <c r="R95" s="23" t="s">
        <v>347</v>
      </c>
      <c r="S95" s="23">
        <v>1</v>
      </c>
      <c r="T95" s="23">
        <f t="shared" si="1"/>
        <v>1</v>
      </c>
    </row>
    <row r="96" spans="1:20">
      <c r="A96" s="23" t="s">
        <v>1839</v>
      </c>
      <c r="B96" s="23" t="s">
        <v>1838</v>
      </c>
      <c r="C96" s="23" t="s">
        <v>351</v>
      </c>
      <c r="D96" s="23" t="s">
        <v>350</v>
      </c>
      <c r="E96" s="23" t="s">
        <v>347</v>
      </c>
      <c r="F96" s="23" t="s">
        <v>347</v>
      </c>
      <c r="G96" s="23" t="s">
        <v>347</v>
      </c>
      <c r="H96" s="23" t="s">
        <v>347</v>
      </c>
      <c r="I96" s="23" t="s">
        <v>347</v>
      </c>
      <c r="J96" s="23" t="s">
        <v>347</v>
      </c>
      <c r="K96" s="23" t="s">
        <v>347</v>
      </c>
      <c r="L96" s="23" t="s">
        <v>347</v>
      </c>
      <c r="M96" s="23">
        <v>1</v>
      </c>
      <c r="N96" s="23" t="s">
        <v>347</v>
      </c>
      <c r="O96" s="23">
        <v>1</v>
      </c>
      <c r="P96" s="23" t="s">
        <v>347</v>
      </c>
      <c r="Q96" s="23">
        <v>1</v>
      </c>
      <c r="R96" s="23" t="s">
        <v>347</v>
      </c>
      <c r="S96" s="23">
        <v>1</v>
      </c>
      <c r="T96" s="23">
        <f t="shared" si="1"/>
        <v>1</v>
      </c>
    </row>
    <row r="97" spans="1:20">
      <c r="A97" s="23" t="s">
        <v>1837</v>
      </c>
      <c r="B97" s="23" t="s">
        <v>1836</v>
      </c>
      <c r="C97" s="23" t="s">
        <v>351</v>
      </c>
      <c r="D97" s="23" t="s">
        <v>350</v>
      </c>
      <c r="E97" s="23" t="s">
        <v>347</v>
      </c>
      <c r="F97" s="23" t="s">
        <v>347</v>
      </c>
      <c r="G97" s="23" t="s">
        <v>347</v>
      </c>
      <c r="H97" s="23" t="s">
        <v>347</v>
      </c>
      <c r="I97" s="23" t="s">
        <v>347</v>
      </c>
      <c r="J97" s="23" t="s">
        <v>347</v>
      </c>
      <c r="K97" s="23" t="s">
        <v>347</v>
      </c>
      <c r="L97" s="23" t="s">
        <v>347</v>
      </c>
      <c r="M97" s="23" t="s">
        <v>347</v>
      </c>
      <c r="N97" s="23" t="s">
        <v>347</v>
      </c>
      <c r="O97" s="23" t="s">
        <v>347</v>
      </c>
      <c r="P97" s="23" t="s">
        <v>347</v>
      </c>
      <c r="Q97" s="23" t="s">
        <v>347</v>
      </c>
      <c r="R97" s="23" t="s">
        <v>347</v>
      </c>
      <c r="S97" s="23">
        <v>1</v>
      </c>
      <c r="T97" s="23">
        <f t="shared" si="1"/>
        <v>1</v>
      </c>
    </row>
    <row r="98" spans="1:20">
      <c r="A98" s="23" t="s">
        <v>1835</v>
      </c>
      <c r="B98" s="23" t="s">
        <v>1834</v>
      </c>
      <c r="C98" s="23" t="s">
        <v>351</v>
      </c>
      <c r="D98" s="23" t="s">
        <v>350</v>
      </c>
      <c r="E98" s="23" t="s">
        <v>347</v>
      </c>
      <c r="F98" s="23" t="s">
        <v>347</v>
      </c>
      <c r="G98" s="23" t="s">
        <v>347</v>
      </c>
      <c r="H98" s="23" t="s">
        <v>347</v>
      </c>
      <c r="I98" s="23" t="s">
        <v>347</v>
      </c>
      <c r="J98" s="23" t="s">
        <v>347</v>
      </c>
      <c r="K98" s="23" t="s">
        <v>347</v>
      </c>
      <c r="L98" s="23" t="s">
        <v>347</v>
      </c>
      <c r="M98" s="23" t="s">
        <v>347</v>
      </c>
      <c r="N98" s="23" t="s">
        <v>347</v>
      </c>
      <c r="O98" s="23" t="s">
        <v>347</v>
      </c>
      <c r="P98" s="23" t="s">
        <v>347</v>
      </c>
      <c r="Q98" s="23">
        <v>1</v>
      </c>
      <c r="R98" s="23" t="s">
        <v>347</v>
      </c>
      <c r="S98" s="23">
        <v>1</v>
      </c>
      <c r="T98" s="23">
        <f t="shared" si="1"/>
        <v>1</v>
      </c>
    </row>
    <row r="99" spans="1:20">
      <c r="A99" s="23" t="s">
        <v>1833</v>
      </c>
      <c r="B99" s="23" t="s">
        <v>1832</v>
      </c>
      <c r="C99" s="23" t="s">
        <v>351</v>
      </c>
      <c r="D99" s="23" t="s">
        <v>350</v>
      </c>
      <c r="E99" s="23" t="s">
        <v>347</v>
      </c>
      <c r="F99" s="23" t="s">
        <v>347</v>
      </c>
      <c r="G99" s="23" t="s">
        <v>347</v>
      </c>
      <c r="H99" s="23" t="s">
        <v>347</v>
      </c>
      <c r="I99" s="23" t="s">
        <v>347</v>
      </c>
      <c r="J99" s="23" t="s">
        <v>347</v>
      </c>
      <c r="K99" s="23" t="s">
        <v>347</v>
      </c>
      <c r="L99" s="23" t="s">
        <v>347</v>
      </c>
      <c r="M99" s="23" t="s">
        <v>347</v>
      </c>
      <c r="N99" s="23" t="s">
        <v>347</v>
      </c>
      <c r="O99" s="23" t="s">
        <v>347</v>
      </c>
      <c r="P99" s="23" t="s">
        <v>347</v>
      </c>
      <c r="Q99" s="23">
        <v>1</v>
      </c>
      <c r="R99" s="23" t="s">
        <v>347</v>
      </c>
      <c r="S99" s="23">
        <v>1</v>
      </c>
      <c r="T99" s="23">
        <f t="shared" si="1"/>
        <v>1</v>
      </c>
    </row>
    <row r="100" spans="1:20">
      <c r="A100" s="23" t="s">
        <v>921</v>
      </c>
      <c r="B100" s="23" t="s">
        <v>920</v>
      </c>
      <c r="C100" s="23" t="s">
        <v>351</v>
      </c>
      <c r="D100" s="23" t="s">
        <v>350</v>
      </c>
      <c r="E100" s="23">
        <v>70.2</v>
      </c>
      <c r="F100" s="23">
        <v>70.3</v>
      </c>
      <c r="G100" s="23">
        <v>70.5</v>
      </c>
      <c r="H100" s="23">
        <v>70.7</v>
      </c>
      <c r="I100" s="23">
        <v>71</v>
      </c>
      <c r="J100" s="23">
        <v>71.2</v>
      </c>
      <c r="K100" s="23">
        <v>71.400000000000006</v>
      </c>
      <c r="L100" s="23">
        <v>71.599999999999994</v>
      </c>
      <c r="M100" s="23">
        <v>71.8</v>
      </c>
      <c r="N100" s="23">
        <v>72</v>
      </c>
      <c r="O100" s="23">
        <v>72.3</v>
      </c>
      <c r="P100" s="23">
        <v>72.7</v>
      </c>
      <c r="Q100" s="23">
        <v>73</v>
      </c>
      <c r="R100" s="23" t="s">
        <v>347</v>
      </c>
      <c r="S100" s="23" t="s">
        <v>347</v>
      </c>
      <c r="T100" s="23">
        <f t="shared" si="1"/>
        <v>1</v>
      </c>
    </row>
    <row r="101" spans="1:20">
      <c r="A101" s="23" t="s">
        <v>919</v>
      </c>
      <c r="B101" s="23" t="s">
        <v>918</v>
      </c>
      <c r="C101" s="23" t="s">
        <v>351</v>
      </c>
      <c r="D101" s="23" t="s">
        <v>350</v>
      </c>
      <c r="E101" s="23">
        <v>65.900000000000006</v>
      </c>
      <c r="F101" s="23">
        <v>65.7</v>
      </c>
      <c r="G101" s="23">
        <v>66</v>
      </c>
      <c r="H101" s="23">
        <v>66.3</v>
      </c>
      <c r="I101" s="23">
        <v>66.5</v>
      </c>
      <c r="J101" s="23">
        <v>66.8</v>
      </c>
      <c r="K101" s="23">
        <v>67.099999999999994</v>
      </c>
      <c r="L101" s="23">
        <v>67.3</v>
      </c>
      <c r="M101" s="23">
        <v>67.599999999999994</v>
      </c>
      <c r="N101" s="23">
        <v>67.900000000000006</v>
      </c>
      <c r="O101" s="23">
        <v>68.099999999999994</v>
      </c>
      <c r="P101" s="23">
        <v>68.400000000000006</v>
      </c>
      <c r="Q101" s="23">
        <v>68.7</v>
      </c>
      <c r="R101" s="23" t="s">
        <v>347</v>
      </c>
      <c r="S101" s="23" t="s">
        <v>347</v>
      </c>
      <c r="T101" s="23">
        <f t="shared" si="1"/>
        <v>1</v>
      </c>
    </row>
    <row r="102" spans="1:20">
      <c r="A102" s="23" t="s">
        <v>917</v>
      </c>
      <c r="B102" s="23" t="s">
        <v>916</v>
      </c>
      <c r="C102" s="23" t="s">
        <v>351</v>
      </c>
      <c r="D102" s="23" t="s">
        <v>350</v>
      </c>
      <c r="E102" s="23">
        <v>67.997560975609773</v>
      </c>
      <c r="F102" s="23">
        <v>67.943902439024399</v>
      </c>
      <c r="G102" s="23">
        <v>68.195121951219519</v>
      </c>
      <c r="H102" s="23">
        <v>68.44634146341464</v>
      </c>
      <c r="I102" s="23">
        <v>68.695121951219519</v>
      </c>
      <c r="J102" s="23">
        <v>68.94634146341464</v>
      </c>
      <c r="K102" s="23">
        <v>69.197560975609775</v>
      </c>
      <c r="L102" s="23">
        <v>69.39756097560975</v>
      </c>
      <c r="M102" s="23">
        <v>69.648780487804885</v>
      </c>
      <c r="N102" s="23">
        <v>69.90000000000002</v>
      </c>
      <c r="O102" s="23">
        <v>70.148780487804885</v>
      </c>
      <c r="P102" s="23">
        <v>70.497560975609773</v>
      </c>
      <c r="Q102" s="23">
        <v>70.797560975609755</v>
      </c>
      <c r="R102" s="23" t="s">
        <v>347</v>
      </c>
      <c r="S102" s="23" t="s">
        <v>347</v>
      </c>
      <c r="T102" s="23">
        <f t="shared" si="1"/>
        <v>1</v>
      </c>
    </row>
    <row r="103" spans="1:20">
      <c r="A103" s="23" t="s">
        <v>1831</v>
      </c>
      <c r="B103" s="23" t="s">
        <v>1830</v>
      </c>
      <c r="C103" s="23" t="s">
        <v>351</v>
      </c>
      <c r="D103" s="23" t="s">
        <v>350</v>
      </c>
      <c r="E103" s="23" t="s">
        <v>347</v>
      </c>
      <c r="F103" s="23" t="s">
        <v>347</v>
      </c>
      <c r="G103" s="23" t="s">
        <v>347</v>
      </c>
      <c r="H103" s="23" t="s">
        <v>347</v>
      </c>
      <c r="I103" s="23" t="s">
        <v>347</v>
      </c>
      <c r="J103" s="23" t="s">
        <v>347</v>
      </c>
      <c r="K103" s="23" t="s">
        <v>347</v>
      </c>
      <c r="L103" s="23" t="s">
        <v>347</v>
      </c>
      <c r="M103" s="23" t="s">
        <v>347</v>
      </c>
      <c r="N103" s="23" t="s">
        <v>347</v>
      </c>
      <c r="O103" s="23">
        <v>17.782209999999999</v>
      </c>
      <c r="P103" s="23" t="s">
        <v>347</v>
      </c>
      <c r="Q103" s="23" t="s">
        <v>347</v>
      </c>
      <c r="R103" s="23" t="s">
        <v>347</v>
      </c>
      <c r="S103" s="23" t="s">
        <v>347</v>
      </c>
      <c r="T103" s="23">
        <f t="shared" si="1"/>
        <v>1</v>
      </c>
    </row>
    <row r="104" spans="1:20">
      <c r="A104" s="23" t="s">
        <v>1829</v>
      </c>
      <c r="B104" s="23" t="s">
        <v>1828</v>
      </c>
      <c r="C104" s="23" t="s">
        <v>351</v>
      </c>
      <c r="D104" s="23" t="s">
        <v>350</v>
      </c>
      <c r="E104" s="23" t="s">
        <v>347</v>
      </c>
      <c r="F104" s="23" t="s">
        <v>347</v>
      </c>
      <c r="G104" s="23" t="s">
        <v>347</v>
      </c>
      <c r="H104" s="23" t="s">
        <v>347</v>
      </c>
      <c r="I104" s="23" t="s">
        <v>347</v>
      </c>
      <c r="J104" s="23" t="s">
        <v>347</v>
      </c>
      <c r="K104" s="23" t="s">
        <v>347</v>
      </c>
      <c r="L104" s="23" t="s">
        <v>347</v>
      </c>
      <c r="M104" s="23" t="s">
        <v>347</v>
      </c>
      <c r="N104" s="23" t="s">
        <v>347</v>
      </c>
      <c r="O104" s="23">
        <v>27.811979999999998</v>
      </c>
      <c r="P104" s="23" t="s">
        <v>347</v>
      </c>
      <c r="Q104" s="23" t="s">
        <v>347</v>
      </c>
      <c r="R104" s="23" t="s">
        <v>347</v>
      </c>
      <c r="S104" s="23" t="s">
        <v>347</v>
      </c>
      <c r="T104" s="23">
        <f t="shared" si="1"/>
        <v>1</v>
      </c>
    </row>
    <row r="105" spans="1:20">
      <c r="A105" s="23" t="s">
        <v>1827</v>
      </c>
      <c r="B105" s="23" t="s">
        <v>1826</v>
      </c>
      <c r="C105" s="23" t="s">
        <v>351</v>
      </c>
      <c r="D105" s="23" t="s">
        <v>350</v>
      </c>
      <c r="E105" s="23" t="s">
        <v>347</v>
      </c>
      <c r="F105" s="23" t="s">
        <v>347</v>
      </c>
      <c r="G105" s="23" t="s">
        <v>347</v>
      </c>
      <c r="H105" s="23" t="s">
        <v>347</v>
      </c>
      <c r="I105" s="23" t="s">
        <v>347</v>
      </c>
      <c r="J105" s="23" t="s">
        <v>347</v>
      </c>
      <c r="K105" s="23" t="s">
        <v>347</v>
      </c>
      <c r="L105" s="23" t="s">
        <v>347</v>
      </c>
      <c r="M105" s="23">
        <v>1</v>
      </c>
      <c r="N105" s="23" t="s">
        <v>347</v>
      </c>
      <c r="O105" s="23">
        <v>1</v>
      </c>
      <c r="P105" s="23" t="s">
        <v>347</v>
      </c>
      <c r="Q105" s="23">
        <v>1</v>
      </c>
      <c r="R105" s="23" t="s">
        <v>347</v>
      </c>
      <c r="S105" s="23">
        <v>1</v>
      </c>
      <c r="T105" s="23">
        <f t="shared" si="1"/>
        <v>1</v>
      </c>
    </row>
    <row r="106" spans="1:20">
      <c r="A106" s="23" t="s">
        <v>1825</v>
      </c>
      <c r="B106" s="23" t="s">
        <v>1824</v>
      </c>
      <c r="C106" s="23" t="s">
        <v>351</v>
      </c>
      <c r="D106" s="23" t="s">
        <v>350</v>
      </c>
      <c r="E106" s="23" t="s">
        <v>347</v>
      </c>
      <c r="F106" s="23" t="s">
        <v>347</v>
      </c>
      <c r="G106" s="23" t="s">
        <v>347</v>
      </c>
      <c r="H106" s="23" t="s">
        <v>347</v>
      </c>
      <c r="I106" s="23" t="s">
        <v>347</v>
      </c>
      <c r="J106" s="23" t="s">
        <v>347</v>
      </c>
      <c r="K106" s="23" t="s">
        <v>347</v>
      </c>
      <c r="L106" s="23" t="s">
        <v>347</v>
      </c>
      <c r="M106" s="23" t="s">
        <v>347</v>
      </c>
      <c r="N106" s="23" t="s">
        <v>347</v>
      </c>
      <c r="O106" s="23" t="s">
        <v>347</v>
      </c>
      <c r="P106" s="23" t="s">
        <v>347</v>
      </c>
      <c r="Q106" s="23">
        <v>1</v>
      </c>
      <c r="R106" s="23" t="s">
        <v>347</v>
      </c>
      <c r="S106" s="23">
        <v>1</v>
      </c>
      <c r="T106" s="23">
        <f t="shared" si="1"/>
        <v>1</v>
      </c>
    </row>
    <row r="107" spans="1:20">
      <c r="A107" s="23" t="s">
        <v>1823</v>
      </c>
      <c r="B107" s="23" t="s">
        <v>1822</v>
      </c>
      <c r="C107" s="23" t="s">
        <v>351</v>
      </c>
      <c r="D107" s="23" t="s">
        <v>350</v>
      </c>
      <c r="E107" s="23" t="s">
        <v>347</v>
      </c>
      <c r="F107" s="23" t="s">
        <v>347</v>
      </c>
      <c r="G107" s="23" t="s">
        <v>347</v>
      </c>
      <c r="H107" s="23" t="s">
        <v>347</v>
      </c>
      <c r="I107" s="23" t="s">
        <v>347</v>
      </c>
      <c r="J107" s="23" t="s">
        <v>347</v>
      </c>
      <c r="K107" s="23" t="s">
        <v>347</v>
      </c>
      <c r="L107" s="23" t="s">
        <v>347</v>
      </c>
      <c r="M107" s="23">
        <v>270</v>
      </c>
      <c r="N107" s="23" t="s">
        <v>347</v>
      </c>
      <c r="O107" s="23">
        <v>270</v>
      </c>
      <c r="P107" s="23" t="s">
        <v>347</v>
      </c>
      <c r="Q107" s="23">
        <v>270</v>
      </c>
      <c r="R107" s="23" t="s">
        <v>347</v>
      </c>
      <c r="S107" s="23">
        <v>270</v>
      </c>
      <c r="T107" s="23">
        <f t="shared" si="1"/>
        <v>1</v>
      </c>
    </row>
    <row r="108" spans="1:20">
      <c r="A108" s="23" t="s">
        <v>1821</v>
      </c>
      <c r="B108" s="23" t="s">
        <v>1820</v>
      </c>
      <c r="C108" s="23" t="s">
        <v>351</v>
      </c>
      <c r="D108" s="23" t="s">
        <v>350</v>
      </c>
      <c r="E108" s="23" t="s">
        <v>347</v>
      </c>
      <c r="F108" s="23" t="s">
        <v>347</v>
      </c>
      <c r="G108" s="23" t="s">
        <v>347</v>
      </c>
      <c r="H108" s="23" t="s">
        <v>347</v>
      </c>
      <c r="I108" s="23" t="s">
        <v>347</v>
      </c>
      <c r="J108" s="23" t="s">
        <v>347</v>
      </c>
      <c r="K108" s="23" t="s">
        <v>347</v>
      </c>
      <c r="L108" s="23" t="s">
        <v>347</v>
      </c>
      <c r="M108" s="23">
        <v>63</v>
      </c>
      <c r="N108" s="23" t="s">
        <v>347</v>
      </c>
      <c r="O108" s="23">
        <v>63</v>
      </c>
      <c r="P108" s="23" t="s">
        <v>347</v>
      </c>
      <c r="Q108" s="23">
        <v>63</v>
      </c>
      <c r="R108" s="23" t="s">
        <v>347</v>
      </c>
      <c r="S108" s="23">
        <v>63</v>
      </c>
      <c r="T108" s="23">
        <f t="shared" si="1"/>
        <v>1</v>
      </c>
    </row>
    <row r="109" spans="1:20">
      <c r="A109" s="23" t="s">
        <v>1819</v>
      </c>
      <c r="B109" s="23" t="s">
        <v>1818</v>
      </c>
      <c r="C109" s="23" t="s">
        <v>351</v>
      </c>
      <c r="D109" s="23" t="s">
        <v>350</v>
      </c>
      <c r="E109" s="23" t="s">
        <v>347</v>
      </c>
      <c r="F109" s="23" t="s">
        <v>347</v>
      </c>
      <c r="G109" s="23" t="s">
        <v>347</v>
      </c>
      <c r="H109" s="23" t="s">
        <v>347</v>
      </c>
      <c r="I109" s="23" t="s">
        <v>347</v>
      </c>
      <c r="J109" s="23" t="s">
        <v>347</v>
      </c>
      <c r="K109" s="23" t="s">
        <v>347</v>
      </c>
      <c r="L109" s="23" t="s">
        <v>347</v>
      </c>
      <c r="M109" s="23" t="s">
        <v>347</v>
      </c>
      <c r="N109" s="23" t="s">
        <v>347</v>
      </c>
      <c r="O109" s="23">
        <v>7.1828919999999998</v>
      </c>
      <c r="P109" s="23" t="s">
        <v>347</v>
      </c>
      <c r="Q109" s="23" t="s">
        <v>347</v>
      </c>
      <c r="R109" s="23" t="s">
        <v>347</v>
      </c>
      <c r="S109" s="23" t="s">
        <v>347</v>
      </c>
      <c r="T109" s="23">
        <f t="shared" si="1"/>
        <v>1</v>
      </c>
    </row>
    <row r="110" spans="1:20">
      <c r="A110" s="23" t="s">
        <v>1817</v>
      </c>
      <c r="B110" s="23" t="s">
        <v>1816</v>
      </c>
      <c r="C110" s="23" t="s">
        <v>351</v>
      </c>
      <c r="D110" s="23" t="s">
        <v>350</v>
      </c>
      <c r="E110" s="23" t="s">
        <v>347</v>
      </c>
      <c r="F110" s="23" t="s">
        <v>347</v>
      </c>
      <c r="G110" s="23" t="s">
        <v>347</v>
      </c>
      <c r="H110" s="23" t="s">
        <v>347</v>
      </c>
      <c r="I110" s="23" t="s">
        <v>347</v>
      </c>
      <c r="J110" s="23" t="s">
        <v>347</v>
      </c>
      <c r="K110" s="23" t="s">
        <v>347</v>
      </c>
      <c r="L110" s="23" t="s">
        <v>347</v>
      </c>
      <c r="M110" s="23" t="s">
        <v>347</v>
      </c>
      <c r="N110" s="23" t="s">
        <v>347</v>
      </c>
      <c r="O110" s="23">
        <v>9.9131979999999995</v>
      </c>
      <c r="P110" s="23" t="s">
        <v>347</v>
      </c>
      <c r="Q110" s="23" t="s">
        <v>347</v>
      </c>
      <c r="R110" s="23" t="s">
        <v>347</v>
      </c>
      <c r="S110" s="23" t="s">
        <v>347</v>
      </c>
      <c r="T110" s="23">
        <f t="shared" si="1"/>
        <v>1</v>
      </c>
    </row>
    <row r="111" spans="1:20">
      <c r="A111" s="23" t="s">
        <v>1815</v>
      </c>
      <c r="B111" s="23" t="s">
        <v>1814</v>
      </c>
      <c r="C111" s="23" t="s">
        <v>351</v>
      </c>
      <c r="D111" s="23" t="s">
        <v>350</v>
      </c>
      <c r="E111" s="23" t="s">
        <v>347</v>
      </c>
      <c r="F111" s="23" t="s">
        <v>347</v>
      </c>
      <c r="G111" s="23" t="s">
        <v>347</v>
      </c>
      <c r="H111" s="23" t="s">
        <v>347</v>
      </c>
      <c r="I111" s="23" t="s">
        <v>347</v>
      </c>
      <c r="J111" s="23" t="s">
        <v>347</v>
      </c>
      <c r="K111" s="23" t="s">
        <v>347</v>
      </c>
      <c r="L111" s="23" t="s">
        <v>347</v>
      </c>
      <c r="M111" s="23" t="s">
        <v>347</v>
      </c>
      <c r="N111" s="23" t="s">
        <v>347</v>
      </c>
      <c r="O111" s="23">
        <v>12.653700000000001</v>
      </c>
      <c r="P111" s="23" t="s">
        <v>347</v>
      </c>
      <c r="Q111" s="23" t="s">
        <v>347</v>
      </c>
      <c r="R111" s="23" t="s">
        <v>347</v>
      </c>
      <c r="S111" s="23" t="s">
        <v>347</v>
      </c>
      <c r="T111" s="23">
        <f t="shared" si="1"/>
        <v>1</v>
      </c>
    </row>
    <row r="112" spans="1:20">
      <c r="A112" s="23" t="s">
        <v>1813</v>
      </c>
      <c r="B112" s="23" t="s">
        <v>1812</v>
      </c>
      <c r="C112" s="23" t="s">
        <v>351</v>
      </c>
      <c r="D112" s="23" t="s">
        <v>350</v>
      </c>
      <c r="E112" s="23" t="s">
        <v>347</v>
      </c>
      <c r="F112" s="23" t="s">
        <v>347</v>
      </c>
      <c r="G112" s="23" t="s">
        <v>347</v>
      </c>
      <c r="H112" s="23" t="s">
        <v>347</v>
      </c>
      <c r="I112" s="23" t="s">
        <v>347</v>
      </c>
      <c r="J112" s="23" t="s">
        <v>347</v>
      </c>
      <c r="K112" s="23" t="s">
        <v>347</v>
      </c>
      <c r="L112" s="23" t="s">
        <v>347</v>
      </c>
      <c r="M112" s="23" t="s">
        <v>347</v>
      </c>
      <c r="N112" s="23" t="s">
        <v>347</v>
      </c>
      <c r="O112" s="23">
        <v>15.09643</v>
      </c>
      <c r="P112" s="23" t="s">
        <v>347</v>
      </c>
      <c r="Q112" s="23" t="s">
        <v>347</v>
      </c>
      <c r="R112" s="23" t="s">
        <v>347</v>
      </c>
      <c r="S112" s="23" t="s">
        <v>347</v>
      </c>
      <c r="T112" s="23">
        <f t="shared" si="1"/>
        <v>1</v>
      </c>
    </row>
    <row r="113" spans="1:20">
      <c r="A113" s="23" t="s">
        <v>1811</v>
      </c>
      <c r="B113" s="23" t="s">
        <v>1810</v>
      </c>
      <c r="C113" s="23" t="s">
        <v>351</v>
      </c>
      <c r="D113" s="23" t="s">
        <v>350</v>
      </c>
      <c r="E113" s="23" t="s">
        <v>347</v>
      </c>
      <c r="F113" s="23" t="s">
        <v>347</v>
      </c>
      <c r="G113" s="23" t="s">
        <v>347</v>
      </c>
      <c r="H113" s="23" t="s">
        <v>347</v>
      </c>
      <c r="I113" s="23" t="s">
        <v>347</v>
      </c>
      <c r="J113" s="23" t="s">
        <v>347</v>
      </c>
      <c r="K113" s="23" t="s">
        <v>347</v>
      </c>
      <c r="L113" s="23" t="s">
        <v>347</v>
      </c>
      <c r="M113" s="23" t="s">
        <v>347</v>
      </c>
      <c r="N113" s="23" t="s">
        <v>347</v>
      </c>
      <c r="O113" s="23">
        <v>9.5094250000000002</v>
      </c>
      <c r="P113" s="23" t="s">
        <v>347</v>
      </c>
      <c r="Q113" s="23" t="s">
        <v>347</v>
      </c>
      <c r="R113" s="23" t="s">
        <v>347</v>
      </c>
      <c r="S113" s="23" t="s">
        <v>347</v>
      </c>
      <c r="T113" s="23">
        <f t="shared" si="1"/>
        <v>1</v>
      </c>
    </row>
    <row r="114" spans="1:20">
      <c r="A114" s="23" t="s">
        <v>1809</v>
      </c>
      <c r="B114" s="23" t="s">
        <v>1808</v>
      </c>
      <c r="C114" s="23" t="s">
        <v>351</v>
      </c>
      <c r="D114" s="23" t="s">
        <v>350</v>
      </c>
      <c r="E114" s="23" t="s">
        <v>347</v>
      </c>
      <c r="F114" s="23" t="s">
        <v>347</v>
      </c>
      <c r="G114" s="23" t="s">
        <v>347</v>
      </c>
      <c r="H114" s="23" t="s">
        <v>347</v>
      </c>
      <c r="I114" s="23" t="s">
        <v>347</v>
      </c>
      <c r="J114" s="23" t="s">
        <v>347</v>
      </c>
      <c r="K114" s="23" t="s">
        <v>347</v>
      </c>
      <c r="L114" s="23" t="s">
        <v>347</v>
      </c>
      <c r="M114" s="23" t="s">
        <v>347</v>
      </c>
      <c r="N114" s="23" t="s">
        <v>347</v>
      </c>
      <c r="O114" s="23">
        <v>8.9519230000000007</v>
      </c>
      <c r="P114" s="23" t="s">
        <v>347</v>
      </c>
      <c r="Q114" s="23" t="s">
        <v>347</v>
      </c>
      <c r="R114" s="23" t="s">
        <v>347</v>
      </c>
      <c r="S114" s="23" t="s">
        <v>347</v>
      </c>
      <c r="T114" s="23">
        <f t="shared" si="1"/>
        <v>1</v>
      </c>
    </row>
    <row r="115" spans="1:20">
      <c r="A115" s="23" t="s">
        <v>1807</v>
      </c>
      <c r="B115" s="23" t="s">
        <v>1806</v>
      </c>
      <c r="C115" s="23" t="s">
        <v>351</v>
      </c>
      <c r="D115" s="23" t="s">
        <v>350</v>
      </c>
      <c r="E115" s="23" t="s">
        <v>347</v>
      </c>
      <c r="F115" s="23" t="s">
        <v>347</v>
      </c>
      <c r="G115" s="23" t="s">
        <v>347</v>
      </c>
      <c r="H115" s="23" t="s">
        <v>347</v>
      </c>
      <c r="I115" s="23" t="s">
        <v>347</v>
      </c>
      <c r="J115" s="23" t="s">
        <v>347</v>
      </c>
      <c r="K115" s="23" t="s">
        <v>347</v>
      </c>
      <c r="L115" s="23" t="s">
        <v>347</v>
      </c>
      <c r="M115" s="23">
        <v>1</v>
      </c>
      <c r="N115" s="23" t="s">
        <v>347</v>
      </c>
      <c r="O115" s="23">
        <v>1</v>
      </c>
      <c r="P115" s="23" t="s">
        <v>347</v>
      </c>
      <c r="Q115" s="23">
        <v>1</v>
      </c>
      <c r="R115" s="23" t="s">
        <v>347</v>
      </c>
      <c r="S115" s="23">
        <v>1</v>
      </c>
      <c r="T115" s="23">
        <f t="shared" si="1"/>
        <v>1</v>
      </c>
    </row>
    <row r="116" spans="1:20">
      <c r="A116" s="23" t="s">
        <v>1805</v>
      </c>
      <c r="B116" s="23" t="s">
        <v>1804</v>
      </c>
      <c r="C116" s="23" t="s">
        <v>351</v>
      </c>
      <c r="D116" s="23" t="s">
        <v>350</v>
      </c>
      <c r="E116" s="23" t="s">
        <v>347</v>
      </c>
      <c r="F116" s="23" t="s">
        <v>347</v>
      </c>
      <c r="G116" s="23" t="s">
        <v>347</v>
      </c>
      <c r="H116" s="23" t="s">
        <v>347</v>
      </c>
      <c r="I116" s="23" t="s">
        <v>347</v>
      </c>
      <c r="J116" s="23" t="s">
        <v>347</v>
      </c>
      <c r="K116" s="23" t="s">
        <v>347</v>
      </c>
      <c r="L116" s="23" t="s">
        <v>347</v>
      </c>
      <c r="M116" s="23">
        <v>1</v>
      </c>
      <c r="N116" s="23" t="s">
        <v>347</v>
      </c>
      <c r="O116" s="23">
        <v>1</v>
      </c>
      <c r="P116" s="23" t="s">
        <v>347</v>
      </c>
      <c r="Q116" s="23">
        <v>1</v>
      </c>
      <c r="R116" s="23" t="s">
        <v>347</v>
      </c>
      <c r="S116" s="23">
        <v>1</v>
      </c>
      <c r="T116" s="23">
        <f t="shared" si="1"/>
        <v>1</v>
      </c>
    </row>
    <row r="117" spans="1:20">
      <c r="A117" s="23" t="s">
        <v>1803</v>
      </c>
      <c r="B117" s="23" t="s">
        <v>1802</v>
      </c>
      <c r="C117" s="23" t="s">
        <v>351</v>
      </c>
      <c r="D117" s="23" t="s">
        <v>350</v>
      </c>
      <c r="E117" s="23" t="s">
        <v>347</v>
      </c>
      <c r="F117" s="23" t="s">
        <v>347</v>
      </c>
      <c r="G117" s="23" t="s">
        <v>347</v>
      </c>
      <c r="H117" s="23" t="s">
        <v>347</v>
      </c>
      <c r="I117" s="23" t="s">
        <v>347</v>
      </c>
      <c r="J117" s="23" t="s">
        <v>347</v>
      </c>
      <c r="K117" s="23" t="s">
        <v>347</v>
      </c>
      <c r="L117" s="23" t="s">
        <v>347</v>
      </c>
      <c r="M117" s="23">
        <v>1</v>
      </c>
      <c r="N117" s="23" t="s">
        <v>347</v>
      </c>
      <c r="O117" s="23">
        <v>1</v>
      </c>
      <c r="P117" s="23" t="s">
        <v>347</v>
      </c>
      <c r="Q117" s="23">
        <v>1</v>
      </c>
      <c r="R117" s="23" t="s">
        <v>347</v>
      </c>
      <c r="S117" s="23">
        <v>1</v>
      </c>
      <c r="T117" s="23">
        <f t="shared" si="1"/>
        <v>1</v>
      </c>
    </row>
    <row r="118" spans="1:20">
      <c r="A118" s="23" t="s">
        <v>1801</v>
      </c>
      <c r="B118" s="23" t="s">
        <v>1800</v>
      </c>
      <c r="C118" s="23" t="s">
        <v>351</v>
      </c>
      <c r="D118" s="23" t="s">
        <v>350</v>
      </c>
      <c r="E118" s="23" t="s">
        <v>347</v>
      </c>
      <c r="F118" s="23" t="s">
        <v>347</v>
      </c>
      <c r="G118" s="23" t="s">
        <v>347</v>
      </c>
      <c r="H118" s="23" t="s">
        <v>347</v>
      </c>
      <c r="I118" s="23" t="s">
        <v>347</v>
      </c>
      <c r="J118" s="23" t="s">
        <v>347</v>
      </c>
      <c r="K118" s="23" t="s">
        <v>347</v>
      </c>
      <c r="L118" s="23" t="s">
        <v>347</v>
      </c>
      <c r="M118" s="23" t="s">
        <v>347</v>
      </c>
      <c r="N118" s="23" t="s">
        <v>347</v>
      </c>
      <c r="O118" s="23">
        <v>1.814981</v>
      </c>
      <c r="P118" s="23" t="s">
        <v>347</v>
      </c>
      <c r="Q118" s="23" t="s">
        <v>347</v>
      </c>
      <c r="R118" s="23" t="s">
        <v>347</v>
      </c>
      <c r="S118" s="23" t="s">
        <v>347</v>
      </c>
      <c r="T118" s="23">
        <f t="shared" si="1"/>
        <v>1</v>
      </c>
    </row>
    <row r="119" spans="1:20">
      <c r="A119" s="23" t="s">
        <v>1799</v>
      </c>
      <c r="B119" s="23" t="s">
        <v>1798</v>
      </c>
      <c r="C119" s="23" t="s">
        <v>351</v>
      </c>
      <c r="D119" s="23" t="s">
        <v>350</v>
      </c>
      <c r="E119" s="23" t="s">
        <v>347</v>
      </c>
      <c r="F119" s="23" t="s">
        <v>347</v>
      </c>
      <c r="G119" s="23" t="s">
        <v>347</v>
      </c>
      <c r="H119" s="23" t="s">
        <v>347</v>
      </c>
      <c r="I119" s="23" t="s">
        <v>347</v>
      </c>
      <c r="J119" s="23" t="s">
        <v>347</v>
      </c>
      <c r="K119" s="23" t="s">
        <v>347</v>
      </c>
      <c r="L119" s="23" t="s">
        <v>347</v>
      </c>
      <c r="M119" s="23" t="s">
        <v>347</v>
      </c>
      <c r="N119" s="23" t="s">
        <v>347</v>
      </c>
      <c r="O119" s="23">
        <v>0.71250979999999997</v>
      </c>
      <c r="P119" s="23" t="s">
        <v>347</v>
      </c>
      <c r="Q119" s="23" t="s">
        <v>347</v>
      </c>
      <c r="R119" s="23" t="s">
        <v>347</v>
      </c>
      <c r="S119" s="23" t="s">
        <v>347</v>
      </c>
      <c r="T119" s="23">
        <f t="shared" si="1"/>
        <v>1</v>
      </c>
    </row>
    <row r="120" spans="1:20">
      <c r="A120" s="23" t="s">
        <v>1797</v>
      </c>
      <c r="B120" s="23" t="s">
        <v>1796</v>
      </c>
      <c r="C120" s="23" t="s">
        <v>351</v>
      </c>
      <c r="D120" s="23" t="s">
        <v>350</v>
      </c>
      <c r="E120" s="23" t="s">
        <v>347</v>
      </c>
      <c r="F120" s="23" t="s">
        <v>347</v>
      </c>
      <c r="G120" s="23" t="s">
        <v>347</v>
      </c>
      <c r="H120" s="23" t="s">
        <v>347</v>
      </c>
      <c r="I120" s="23" t="s">
        <v>347</v>
      </c>
      <c r="J120" s="23" t="s">
        <v>347</v>
      </c>
      <c r="K120" s="23" t="s">
        <v>347</v>
      </c>
      <c r="L120" s="23" t="s">
        <v>347</v>
      </c>
      <c r="M120" s="23" t="s">
        <v>347</v>
      </c>
      <c r="N120" s="23" t="s">
        <v>347</v>
      </c>
      <c r="O120" s="23">
        <v>1.4626570000000001</v>
      </c>
      <c r="P120" s="23" t="s">
        <v>347</v>
      </c>
      <c r="Q120" s="23" t="s">
        <v>347</v>
      </c>
      <c r="R120" s="23" t="s">
        <v>347</v>
      </c>
      <c r="S120" s="23" t="s">
        <v>347</v>
      </c>
      <c r="T120" s="23">
        <f t="shared" si="1"/>
        <v>1</v>
      </c>
    </row>
    <row r="121" spans="1:20">
      <c r="A121" s="23" t="s">
        <v>1795</v>
      </c>
      <c r="B121" s="23" t="s">
        <v>1794</v>
      </c>
      <c r="C121" s="23" t="s">
        <v>351</v>
      </c>
      <c r="D121" s="23" t="s">
        <v>350</v>
      </c>
      <c r="E121" s="23" t="s">
        <v>347</v>
      </c>
      <c r="F121" s="23" t="s">
        <v>347</v>
      </c>
      <c r="G121" s="23" t="s">
        <v>347</v>
      </c>
      <c r="H121" s="23" t="s">
        <v>347</v>
      </c>
      <c r="I121" s="23" t="s">
        <v>347</v>
      </c>
      <c r="J121" s="23" t="s">
        <v>347</v>
      </c>
      <c r="K121" s="23" t="s">
        <v>347</v>
      </c>
      <c r="L121" s="23" t="s">
        <v>347</v>
      </c>
      <c r="M121" s="23" t="s">
        <v>347</v>
      </c>
      <c r="N121" s="23" t="s">
        <v>347</v>
      </c>
      <c r="O121" s="23">
        <v>1.613381</v>
      </c>
      <c r="P121" s="23" t="s">
        <v>347</v>
      </c>
      <c r="Q121" s="23" t="s">
        <v>347</v>
      </c>
      <c r="R121" s="23" t="s">
        <v>347</v>
      </c>
      <c r="S121" s="23" t="s">
        <v>347</v>
      </c>
      <c r="T121" s="23">
        <f t="shared" si="1"/>
        <v>1</v>
      </c>
    </row>
    <row r="122" spans="1:20">
      <c r="A122" s="23" t="s">
        <v>1793</v>
      </c>
      <c r="B122" s="23" t="s">
        <v>1792</v>
      </c>
      <c r="C122" s="23" t="s">
        <v>351</v>
      </c>
      <c r="D122" s="23" t="s">
        <v>350</v>
      </c>
      <c r="E122" s="23" t="s">
        <v>347</v>
      </c>
      <c r="F122" s="23" t="s">
        <v>347</v>
      </c>
      <c r="G122" s="23" t="s">
        <v>347</v>
      </c>
      <c r="H122" s="23" t="s">
        <v>347</v>
      </c>
      <c r="I122" s="23" t="s">
        <v>347</v>
      </c>
      <c r="J122" s="23" t="s">
        <v>347</v>
      </c>
      <c r="K122" s="23" t="s">
        <v>347</v>
      </c>
      <c r="L122" s="23" t="s">
        <v>347</v>
      </c>
      <c r="M122" s="23" t="s">
        <v>347</v>
      </c>
      <c r="N122" s="23" t="s">
        <v>347</v>
      </c>
      <c r="O122" s="23">
        <v>6.0212139999999996</v>
      </c>
      <c r="P122" s="23" t="s">
        <v>347</v>
      </c>
      <c r="Q122" s="23" t="s">
        <v>347</v>
      </c>
      <c r="R122" s="23" t="s">
        <v>347</v>
      </c>
      <c r="S122" s="23" t="s">
        <v>347</v>
      </c>
      <c r="T122" s="23">
        <f t="shared" si="1"/>
        <v>1</v>
      </c>
    </row>
    <row r="123" spans="1:20">
      <c r="A123" s="23" t="s">
        <v>1791</v>
      </c>
      <c r="B123" s="23" t="s">
        <v>1790</v>
      </c>
      <c r="C123" s="23" t="s">
        <v>351</v>
      </c>
      <c r="D123" s="23" t="s">
        <v>350</v>
      </c>
      <c r="E123" s="23" t="s">
        <v>347</v>
      </c>
      <c r="F123" s="23" t="s">
        <v>347</v>
      </c>
      <c r="G123" s="23" t="s">
        <v>347</v>
      </c>
      <c r="H123" s="23" t="s">
        <v>347</v>
      </c>
      <c r="I123" s="23" t="s">
        <v>347</v>
      </c>
      <c r="J123" s="23" t="s">
        <v>347</v>
      </c>
      <c r="K123" s="23" t="s">
        <v>347</v>
      </c>
      <c r="L123" s="23" t="s">
        <v>347</v>
      </c>
      <c r="M123" s="23" t="s">
        <v>347</v>
      </c>
      <c r="N123" s="23" t="s">
        <v>347</v>
      </c>
      <c r="O123" s="23">
        <v>5.0258039999999999</v>
      </c>
      <c r="P123" s="23" t="s">
        <v>347</v>
      </c>
      <c r="Q123" s="23" t="s">
        <v>347</v>
      </c>
      <c r="R123" s="23" t="s">
        <v>347</v>
      </c>
      <c r="S123" s="23" t="s">
        <v>347</v>
      </c>
      <c r="T123" s="23">
        <f t="shared" si="1"/>
        <v>1</v>
      </c>
    </row>
    <row r="124" spans="1:20">
      <c r="A124" s="23" t="s">
        <v>1789</v>
      </c>
      <c r="B124" s="23" t="s">
        <v>1788</v>
      </c>
      <c r="C124" s="23" t="s">
        <v>351</v>
      </c>
      <c r="D124" s="23" t="s">
        <v>350</v>
      </c>
      <c r="E124" s="23" t="s">
        <v>347</v>
      </c>
      <c r="F124" s="23" t="s">
        <v>347</v>
      </c>
      <c r="G124" s="23" t="s">
        <v>347</v>
      </c>
      <c r="H124" s="23" t="s">
        <v>347</v>
      </c>
      <c r="I124" s="23" t="s">
        <v>347</v>
      </c>
      <c r="J124" s="23" t="s">
        <v>347</v>
      </c>
      <c r="K124" s="23" t="s">
        <v>347</v>
      </c>
      <c r="L124" s="23" t="s">
        <v>347</v>
      </c>
      <c r="M124" s="23" t="s">
        <v>347</v>
      </c>
      <c r="N124" s="23" t="s">
        <v>347</v>
      </c>
      <c r="O124" s="23">
        <v>1.482861</v>
      </c>
      <c r="P124" s="23" t="s">
        <v>347</v>
      </c>
      <c r="Q124" s="23" t="s">
        <v>347</v>
      </c>
      <c r="R124" s="23" t="s">
        <v>347</v>
      </c>
      <c r="S124" s="23" t="s">
        <v>347</v>
      </c>
      <c r="T124" s="23">
        <f t="shared" si="1"/>
        <v>1</v>
      </c>
    </row>
    <row r="125" spans="1:20">
      <c r="A125" s="23" t="s">
        <v>1787</v>
      </c>
      <c r="B125" s="23" t="s">
        <v>1786</v>
      </c>
      <c r="C125" s="23" t="s">
        <v>351</v>
      </c>
      <c r="D125" s="23" t="s">
        <v>350</v>
      </c>
      <c r="E125" s="23" t="s">
        <v>347</v>
      </c>
      <c r="F125" s="23" t="s">
        <v>347</v>
      </c>
      <c r="G125" s="23" t="s">
        <v>347</v>
      </c>
      <c r="H125" s="23" t="s">
        <v>347</v>
      </c>
      <c r="I125" s="23" t="s">
        <v>347</v>
      </c>
      <c r="J125" s="23" t="s">
        <v>347</v>
      </c>
      <c r="K125" s="23" t="s">
        <v>347</v>
      </c>
      <c r="L125" s="23" t="s">
        <v>347</v>
      </c>
      <c r="M125" s="23" t="s">
        <v>347</v>
      </c>
      <c r="N125" s="23" t="s">
        <v>347</v>
      </c>
      <c r="O125" s="23">
        <v>1.357367</v>
      </c>
      <c r="P125" s="23" t="s">
        <v>347</v>
      </c>
      <c r="Q125" s="23" t="s">
        <v>347</v>
      </c>
      <c r="R125" s="23" t="s">
        <v>347</v>
      </c>
      <c r="S125" s="23" t="s">
        <v>347</v>
      </c>
      <c r="T125" s="23">
        <f t="shared" si="1"/>
        <v>1</v>
      </c>
    </row>
    <row r="126" spans="1:20">
      <c r="A126" s="23" t="s">
        <v>1785</v>
      </c>
      <c r="B126" s="23" t="s">
        <v>1784</v>
      </c>
      <c r="C126" s="23" t="s">
        <v>351</v>
      </c>
      <c r="D126" s="23" t="s">
        <v>350</v>
      </c>
      <c r="E126" s="23" t="s">
        <v>347</v>
      </c>
      <c r="F126" s="23" t="s">
        <v>347</v>
      </c>
      <c r="G126" s="23" t="s">
        <v>347</v>
      </c>
      <c r="H126" s="23" t="s">
        <v>347</v>
      </c>
      <c r="I126" s="23" t="s">
        <v>347</v>
      </c>
      <c r="J126" s="23" t="s">
        <v>347</v>
      </c>
      <c r="K126" s="23" t="s">
        <v>347</v>
      </c>
      <c r="L126" s="23" t="s">
        <v>347</v>
      </c>
      <c r="M126" s="23" t="s">
        <v>347</v>
      </c>
      <c r="N126" s="23" t="s">
        <v>347</v>
      </c>
      <c r="O126" s="23">
        <v>1.829976</v>
      </c>
      <c r="P126" s="23" t="s">
        <v>347</v>
      </c>
      <c r="Q126" s="23" t="s">
        <v>347</v>
      </c>
      <c r="R126" s="23" t="s">
        <v>347</v>
      </c>
      <c r="S126" s="23" t="s">
        <v>347</v>
      </c>
      <c r="T126" s="23">
        <f t="shared" si="1"/>
        <v>1</v>
      </c>
    </row>
    <row r="127" spans="1:20">
      <c r="A127" s="23" t="s">
        <v>1783</v>
      </c>
      <c r="B127" s="23" t="s">
        <v>1782</v>
      </c>
      <c r="C127" s="23" t="s">
        <v>351</v>
      </c>
      <c r="D127" s="23" t="s">
        <v>350</v>
      </c>
      <c r="E127" s="23" t="s">
        <v>347</v>
      </c>
      <c r="F127" s="23" t="s">
        <v>347</v>
      </c>
      <c r="G127" s="23" t="s">
        <v>347</v>
      </c>
      <c r="H127" s="23" t="s">
        <v>347</v>
      </c>
      <c r="I127" s="23" t="s">
        <v>347</v>
      </c>
      <c r="J127" s="23" t="s">
        <v>347</v>
      </c>
      <c r="K127" s="23" t="s">
        <v>347</v>
      </c>
      <c r="L127" s="23" t="s">
        <v>347</v>
      </c>
      <c r="M127" s="23" t="s">
        <v>347</v>
      </c>
      <c r="N127" s="23" t="s">
        <v>347</v>
      </c>
      <c r="O127" s="23">
        <v>1.399419</v>
      </c>
      <c r="P127" s="23" t="s">
        <v>347</v>
      </c>
      <c r="Q127" s="23" t="s">
        <v>347</v>
      </c>
      <c r="R127" s="23" t="s">
        <v>347</v>
      </c>
      <c r="S127" s="23" t="s">
        <v>347</v>
      </c>
      <c r="T127" s="23">
        <f t="shared" si="1"/>
        <v>1</v>
      </c>
    </row>
    <row r="128" spans="1:20">
      <c r="A128" s="23" t="s">
        <v>1781</v>
      </c>
      <c r="B128" s="23" t="s">
        <v>1780</v>
      </c>
      <c r="C128" s="23" t="s">
        <v>351</v>
      </c>
      <c r="D128" s="23" t="s">
        <v>350</v>
      </c>
      <c r="E128" s="23" t="s">
        <v>347</v>
      </c>
      <c r="F128" s="23" t="s">
        <v>347</v>
      </c>
      <c r="G128" s="23" t="s">
        <v>347</v>
      </c>
      <c r="H128" s="23" t="s">
        <v>347</v>
      </c>
      <c r="I128" s="23" t="s">
        <v>347</v>
      </c>
      <c r="J128" s="23" t="s">
        <v>347</v>
      </c>
      <c r="K128" s="23" t="s">
        <v>347</v>
      </c>
      <c r="L128" s="23" t="s">
        <v>347</v>
      </c>
      <c r="M128" s="23" t="s">
        <v>347</v>
      </c>
      <c r="N128" s="23" t="s">
        <v>347</v>
      </c>
      <c r="O128" s="23" t="s">
        <v>347</v>
      </c>
      <c r="P128" s="23" t="s">
        <v>347</v>
      </c>
      <c r="Q128" s="23" t="s">
        <v>347</v>
      </c>
      <c r="R128" s="23">
        <v>5.8055870000000001</v>
      </c>
      <c r="S128" s="23" t="s">
        <v>347</v>
      </c>
      <c r="T128" s="23">
        <f t="shared" si="1"/>
        <v>1</v>
      </c>
    </row>
    <row r="129" spans="1:20">
      <c r="A129" s="23" t="s">
        <v>1779</v>
      </c>
      <c r="B129" s="23" t="s">
        <v>1778</v>
      </c>
      <c r="C129" s="23" t="s">
        <v>351</v>
      </c>
      <c r="D129" s="23" t="s">
        <v>350</v>
      </c>
      <c r="E129" s="23" t="s">
        <v>347</v>
      </c>
      <c r="F129" s="23" t="s">
        <v>347</v>
      </c>
      <c r="G129" s="23" t="s">
        <v>347</v>
      </c>
      <c r="H129" s="23" t="s">
        <v>347</v>
      </c>
      <c r="I129" s="23" t="s">
        <v>347</v>
      </c>
      <c r="J129" s="23" t="s">
        <v>347</v>
      </c>
      <c r="K129" s="23" t="s">
        <v>347</v>
      </c>
      <c r="L129" s="23" t="s">
        <v>347</v>
      </c>
      <c r="M129" s="23" t="s">
        <v>347</v>
      </c>
      <c r="N129" s="23" t="s">
        <v>347</v>
      </c>
      <c r="O129" s="23" t="s">
        <v>347</v>
      </c>
      <c r="P129" s="23" t="s">
        <v>347</v>
      </c>
      <c r="Q129" s="23" t="s">
        <v>347</v>
      </c>
      <c r="R129" s="23">
        <v>12.068379999999999</v>
      </c>
      <c r="S129" s="23" t="s">
        <v>347</v>
      </c>
      <c r="T129" s="23">
        <f t="shared" si="1"/>
        <v>1</v>
      </c>
    </row>
    <row r="130" spans="1:20">
      <c r="A130" s="23" t="s">
        <v>1777</v>
      </c>
      <c r="B130" s="23" t="s">
        <v>1776</v>
      </c>
      <c r="C130" s="23" t="s">
        <v>351</v>
      </c>
      <c r="D130" s="23" t="s">
        <v>350</v>
      </c>
      <c r="E130" s="23" t="s">
        <v>347</v>
      </c>
      <c r="F130" s="23" t="s">
        <v>347</v>
      </c>
      <c r="G130" s="23" t="s">
        <v>347</v>
      </c>
      <c r="H130" s="23" t="s">
        <v>347</v>
      </c>
      <c r="I130" s="23" t="s">
        <v>347</v>
      </c>
      <c r="J130" s="23" t="s">
        <v>347</v>
      </c>
      <c r="K130" s="23" t="s">
        <v>347</v>
      </c>
      <c r="L130" s="23" t="s">
        <v>347</v>
      </c>
      <c r="M130" s="23" t="s">
        <v>347</v>
      </c>
      <c r="N130" s="23" t="s">
        <v>347</v>
      </c>
      <c r="O130" s="23" t="s">
        <v>347</v>
      </c>
      <c r="P130" s="23">
        <v>6.1999998092651403</v>
      </c>
      <c r="Q130" s="23" t="s">
        <v>347</v>
      </c>
      <c r="R130" s="23" t="s">
        <v>347</v>
      </c>
      <c r="S130" s="23" t="s">
        <v>347</v>
      </c>
      <c r="T130" s="23">
        <f t="shared" ref="T130:T193" si="2">IF(SUM(E130:S130)&lt;&gt;0, 1, 0)</f>
        <v>1</v>
      </c>
    </row>
    <row r="131" spans="1:20">
      <c r="A131" s="23" t="s">
        <v>1775</v>
      </c>
      <c r="B131" s="23" t="s">
        <v>1774</v>
      </c>
      <c r="C131" s="23" t="s">
        <v>351</v>
      </c>
      <c r="D131" s="23" t="s">
        <v>350</v>
      </c>
      <c r="E131" s="23" t="s">
        <v>347</v>
      </c>
      <c r="F131" s="23" t="s">
        <v>347</v>
      </c>
      <c r="G131" s="23" t="s">
        <v>347</v>
      </c>
      <c r="H131" s="23" t="s">
        <v>347</v>
      </c>
      <c r="I131" s="23" t="s">
        <v>347</v>
      </c>
      <c r="J131" s="23" t="s">
        <v>347</v>
      </c>
      <c r="K131" s="23" t="s">
        <v>347</v>
      </c>
      <c r="L131" s="23" t="s">
        <v>347</v>
      </c>
      <c r="M131" s="23" t="s">
        <v>347</v>
      </c>
      <c r="N131" s="23" t="s">
        <v>347</v>
      </c>
      <c r="O131" s="23" t="s">
        <v>347</v>
      </c>
      <c r="P131" s="23">
        <v>12.6000003814697</v>
      </c>
      <c r="Q131" s="23" t="s">
        <v>347</v>
      </c>
      <c r="R131" s="23" t="s">
        <v>347</v>
      </c>
      <c r="S131" s="23" t="s">
        <v>347</v>
      </c>
      <c r="T131" s="23">
        <f t="shared" si="2"/>
        <v>1</v>
      </c>
    </row>
    <row r="132" spans="1:20">
      <c r="A132" s="23" t="s">
        <v>1773</v>
      </c>
      <c r="B132" s="23" t="s">
        <v>1772</v>
      </c>
      <c r="C132" s="23" t="s">
        <v>351</v>
      </c>
      <c r="D132" s="23" t="s">
        <v>350</v>
      </c>
      <c r="E132" s="23" t="s">
        <v>347</v>
      </c>
      <c r="F132" s="23" t="s">
        <v>347</v>
      </c>
      <c r="G132" s="23" t="s">
        <v>347</v>
      </c>
      <c r="H132" s="23" t="s">
        <v>347</v>
      </c>
      <c r="I132" s="23" t="s">
        <v>347</v>
      </c>
      <c r="J132" s="23" t="s">
        <v>347</v>
      </c>
      <c r="K132" s="23" t="s">
        <v>347</v>
      </c>
      <c r="L132" s="23" t="s">
        <v>347</v>
      </c>
      <c r="M132" s="23" t="s">
        <v>347</v>
      </c>
      <c r="N132" s="23" t="s">
        <v>347</v>
      </c>
      <c r="O132" s="23" t="s">
        <v>347</v>
      </c>
      <c r="P132" s="23" t="s">
        <v>347</v>
      </c>
      <c r="Q132" s="23" t="s">
        <v>347</v>
      </c>
      <c r="R132" s="23">
        <v>11.00389</v>
      </c>
      <c r="S132" s="23" t="s">
        <v>347</v>
      </c>
      <c r="T132" s="23">
        <f t="shared" si="2"/>
        <v>1</v>
      </c>
    </row>
    <row r="133" spans="1:20">
      <c r="A133" s="23" t="s">
        <v>1771</v>
      </c>
      <c r="B133" s="23" t="s">
        <v>1770</v>
      </c>
      <c r="C133" s="23" t="s">
        <v>351</v>
      </c>
      <c r="D133" s="23" t="s">
        <v>350</v>
      </c>
      <c r="E133" s="23" t="s">
        <v>347</v>
      </c>
      <c r="F133" s="23" t="s">
        <v>347</v>
      </c>
      <c r="G133" s="23" t="s">
        <v>347</v>
      </c>
      <c r="H133" s="23" t="s">
        <v>347</v>
      </c>
      <c r="I133" s="23" t="s">
        <v>347</v>
      </c>
      <c r="J133" s="23" t="s">
        <v>347</v>
      </c>
      <c r="K133" s="23" t="s">
        <v>347</v>
      </c>
      <c r="L133" s="23" t="s">
        <v>347</v>
      </c>
      <c r="M133" s="23" t="s">
        <v>347</v>
      </c>
      <c r="N133" s="23" t="s">
        <v>347</v>
      </c>
      <c r="O133" s="23" t="s">
        <v>347</v>
      </c>
      <c r="P133" s="23" t="s">
        <v>347</v>
      </c>
      <c r="Q133" s="23" t="s">
        <v>347</v>
      </c>
      <c r="R133" s="23">
        <v>24.06561</v>
      </c>
      <c r="S133" s="23" t="s">
        <v>347</v>
      </c>
      <c r="T133" s="23">
        <f t="shared" si="2"/>
        <v>1</v>
      </c>
    </row>
    <row r="134" spans="1:20">
      <c r="A134" s="23" t="s">
        <v>1769</v>
      </c>
      <c r="B134" s="23" t="s">
        <v>1768</v>
      </c>
      <c r="C134" s="23" t="s">
        <v>351</v>
      </c>
      <c r="D134" s="23" t="s">
        <v>350</v>
      </c>
      <c r="E134" s="23" t="s">
        <v>347</v>
      </c>
      <c r="F134" s="23" t="s">
        <v>347</v>
      </c>
      <c r="G134" s="23" t="s">
        <v>347</v>
      </c>
      <c r="H134" s="23" t="s">
        <v>347</v>
      </c>
      <c r="I134" s="23" t="s">
        <v>347</v>
      </c>
      <c r="J134" s="23" t="s">
        <v>347</v>
      </c>
      <c r="K134" s="23" t="s">
        <v>347</v>
      </c>
      <c r="L134" s="23" t="s">
        <v>347</v>
      </c>
      <c r="M134" s="23" t="s">
        <v>347</v>
      </c>
      <c r="N134" s="23" t="s">
        <v>347</v>
      </c>
      <c r="O134" s="23" t="s">
        <v>347</v>
      </c>
      <c r="P134" s="23" t="s">
        <v>347</v>
      </c>
      <c r="Q134" s="23" t="s">
        <v>347</v>
      </c>
      <c r="R134" s="23">
        <v>27.51257</v>
      </c>
      <c r="S134" s="23" t="s">
        <v>347</v>
      </c>
      <c r="T134" s="23">
        <f t="shared" si="2"/>
        <v>1</v>
      </c>
    </row>
    <row r="135" spans="1:20">
      <c r="A135" s="23" t="s">
        <v>1767</v>
      </c>
      <c r="B135" s="23" t="s">
        <v>1766</v>
      </c>
      <c r="C135" s="23" t="s">
        <v>351</v>
      </c>
      <c r="D135" s="23" t="s">
        <v>350</v>
      </c>
      <c r="E135" s="23" t="s">
        <v>347</v>
      </c>
      <c r="F135" s="23" t="s">
        <v>347</v>
      </c>
      <c r="G135" s="23" t="s">
        <v>347</v>
      </c>
      <c r="H135" s="23" t="s">
        <v>347</v>
      </c>
      <c r="I135" s="23" t="s">
        <v>347</v>
      </c>
      <c r="J135" s="23" t="s">
        <v>347</v>
      </c>
      <c r="K135" s="23" t="s">
        <v>347</v>
      </c>
      <c r="L135" s="23" t="s">
        <v>347</v>
      </c>
      <c r="M135" s="23" t="s">
        <v>347</v>
      </c>
      <c r="N135" s="23" t="s">
        <v>347</v>
      </c>
      <c r="O135" s="23" t="s">
        <v>347</v>
      </c>
      <c r="P135" s="23" t="s">
        <v>347</v>
      </c>
      <c r="Q135" s="23" t="s">
        <v>347</v>
      </c>
      <c r="R135" s="23">
        <v>48.205599999999997</v>
      </c>
      <c r="S135" s="23" t="s">
        <v>347</v>
      </c>
      <c r="T135" s="23">
        <f t="shared" si="2"/>
        <v>1</v>
      </c>
    </row>
    <row r="136" spans="1:20">
      <c r="A136" s="23" t="s">
        <v>735</v>
      </c>
      <c r="B136" s="23" t="s">
        <v>734</v>
      </c>
      <c r="C136" s="23" t="s">
        <v>351</v>
      </c>
      <c r="D136" s="23" t="s">
        <v>350</v>
      </c>
      <c r="E136" s="23" t="s">
        <v>347</v>
      </c>
      <c r="F136" s="23" t="s">
        <v>347</v>
      </c>
      <c r="G136" s="23" t="s">
        <v>347</v>
      </c>
      <c r="H136" s="23" t="s">
        <v>347</v>
      </c>
      <c r="I136" s="23" t="s">
        <v>347</v>
      </c>
      <c r="J136" s="23" t="s">
        <v>347</v>
      </c>
      <c r="K136" s="23" t="s">
        <v>347</v>
      </c>
      <c r="L136" s="23" t="s">
        <v>347</v>
      </c>
      <c r="M136" s="23" t="s">
        <v>347</v>
      </c>
      <c r="N136" s="23" t="s">
        <v>347</v>
      </c>
      <c r="O136" s="23" t="s">
        <v>347</v>
      </c>
      <c r="P136" s="23">
        <v>11.1000003814697</v>
      </c>
      <c r="Q136" s="23" t="s">
        <v>347</v>
      </c>
      <c r="R136" s="23" t="s">
        <v>347</v>
      </c>
      <c r="S136" s="23" t="s">
        <v>347</v>
      </c>
      <c r="T136" s="23">
        <f t="shared" si="2"/>
        <v>1</v>
      </c>
    </row>
    <row r="137" spans="1:20">
      <c r="A137" s="23" t="s">
        <v>1765</v>
      </c>
      <c r="B137" s="23" t="s">
        <v>1218</v>
      </c>
      <c r="C137" s="23" t="s">
        <v>351</v>
      </c>
      <c r="D137" s="23" t="s">
        <v>350</v>
      </c>
      <c r="E137" s="23" t="s">
        <v>347</v>
      </c>
      <c r="F137" s="23" t="s">
        <v>347</v>
      </c>
      <c r="G137" s="23" t="s">
        <v>347</v>
      </c>
      <c r="H137" s="23" t="s">
        <v>347</v>
      </c>
      <c r="I137" s="23" t="s">
        <v>347</v>
      </c>
      <c r="J137" s="23" t="s">
        <v>347</v>
      </c>
      <c r="K137" s="23" t="s">
        <v>347</v>
      </c>
      <c r="L137" s="23" t="s">
        <v>347</v>
      </c>
      <c r="M137" s="23">
        <v>10.9</v>
      </c>
      <c r="N137" s="23" t="s">
        <v>347</v>
      </c>
      <c r="O137" s="23" t="s">
        <v>347</v>
      </c>
      <c r="P137" s="23" t="s">
        <v>347</v>
      </c>
      <c r="Q137" s="23">
        <v>11.1</v>
      </c>
      <c r="R137" s="23" t="s">
        <v>347</v>
      </c>
      <c r="S137" s="23" t="s">
        <v>347</v>
      </c>
      <c r="T137" s="23">
        <f t="shared" si="2"/>
        <v>1</v>
      </c>
    </row>
    <row r="138" spans="1:20">
      <c r="A138" s="23" t="s">
        <v>1764</v>
      </c>
      <c r="B138" s="23" t="s">
        <v>1763</v>
      </c>
      <c r="C138" s="23" t="s">
        <v>351</v>
      </c>
      <c r="D138" s="23" t="s">
        <v>350</v>
      </c>
      <c r="E138" s="23" t="s">
        <v>347</v>
      </c>
      <c r="F138" s="23" t="s">
        <v>347</v>
      </c>
      <c r="G138" s="23" t="s">
        <v>347</v>
      </c>
      <c r="H138" s="23" t="s">
        <v>347</v>
      </c>
      <c r="I138" s="23" t="s">
        <v>347</v>
      </c>
      <c r="J138" s="23" t="s">
        <v>347</v>
      </c>
      <c r="K138" s="23" t="s">
        <v>347</v>
      </c>
      <c r="L138" s="23" t="s">
        <v>347</v>
      </c>
      <c r="M138" s="23" t="s">
        <v>347</v>
      </c>
      <c r="N138" s="23" t="s">
        <v>347</v>
      </c>
      <c r="O138" s="23">
        <v>1.304929</v>
      </c>
      <c r="P138" s="23" t="s">
        <v>347</v>
      </c>
      <c r="Q138" s="23" t="s">
        <v>347</v>
      </c>
      <c r="R138" s="23" t="s">
        <v>347</v>
      </c>
      <c r="S138" s="23" t="s">
        <v>347</v>
      </c>
      <c r="T138" s="23">
        <f t="shared" si="2"/>
        <v>1</v>
      </c>
    </row>
    <row r="139" spans="1:20">
      <c r="A139" s="23" t="s">
        <v>1762</v>
      </c>
      <c r="B139" s="23" t="s">
        <v>1761</v>
      </c>
      <c r="C139" s="23" t="s">
        <v>351</v>
      </c>
      <c r="D139" s="23" t="s">
        <v>350</v>
      </c>
      <c r="E139" s="23" t="s">
        <v>347</v>
      </c>
      <c r="F139" s="23" t="s">
        <v>347</v>
      </c>
      <c r="G139" s="23" t="s">
        <v>347</v>
      </c>
      <c r="H139" s="23" t="s">
        <v>347</v>
      </c>
      <c r="I139" s="23" t="s">
        <v>347</v>
      </c>
      <c r="J139" s="23" t="s">
        <v>347</v>
      </c>
      <c r="K139" s="23" t="s">
        <v>347</v>
      </c>
      <c r="L139" s="23" t="s">
        <v>347</v>
      </c>
      <c r="M139" s="23" t="s">
        <v>347</v>
      </c>
      <c r="N139" s="23" t="s">
        <v>347</v>
      </c>
      <c r="O139" s="23">
        <v>1.36008</v>
      </c>
      <c r="P139" s="23" t="s">
        <v>347</v>
      </c>
      <c r="Q139" s="23" t="s">
        <v>347</v>
      </c>
      <c r="R139" s="23" t="s">
        <v>347</v>
      </c>
      <c r="S139" s="23" t="s">
        <v>347</v>
      </c>
      <c r="T139" s="23">
        <f t="shared" si="2"/>
        <v>1</v>
      </c>
    </row>
    <row r="140" spans="1:20">
      <c r="A140" s="23" t="s">
        <v>1760</v>
      </c>
      <c r="B140" s="23" t="s">
        <v>702</v>
      </c>
      <c r="C140" s="23" t="s">
        <v>351</v>
      </c>
      <c r="D140" s="23" t="s">
        <v>350</v>
      </c>
      <c r="E140" s="23" t="s">
        <v>347</v>
      </c>
      <c r="F140" s="23" t="s">
        <v>347</v>
      </c>
      <c r="G140" s="23" t="s">
        <v>347</v>
      </c>
      <c r="H140" s="23" t="s">
        <v>347</v>
      </c>
      <c r="I140" s="23" t="s">
        <v>347</v>
      </c>
      <c r="J140" s="23" t="s">
        <v>347</v>
      </c>
      <c r="K140" s="23" t="s">
        <v>347</v>
      </c>
      <c r="L140" s="23" t="s">
        <v>347</v>
      </c>
      <c r="M140" s="23" t="s">
        <v>347</v>
      </c>
      <c r="N140" s="23">
        <v>27.477477477477478</v>
      </c>
      <c r="O140" s="23" t="s">
        <v>347</v>
      </c>
      <c r="P140" s="23" t="s">
        <v>347</v>
      </c>
      <c r="Q140" s="23" t="s">
        <v>347</v>
      </c>
      <c r="R140" s="23" t="s">
        <v>347</v>
      </c>
      <c r="S140" s="23" t="s">
        <v>347</v>
      </c>
      <c r="T140" s="23">
        <f t="shared" si="2"/>
        <v>1</v>
      </c>
    </row>
    <row r="141" spans="1:20">
      <c r="A141" s="23" t="s">
        <v>1759</v>
      </c>
      <c r="B141" s="23" t="s">
        <v>1758</v>
      </c>
      <c r="C141" s="23" t="s">
        <v>351</v>
      </c>
      <c r="D141" s="23" t="s">
        <v>350</v>
      </c>
      <c r="E141" s="23" t="s">
        <v>347</v>
      </c>
      <c r="F141" s="23" t="s">
        <v>347</v>
      </c>
      <c r="G141" s="23" t="s">
        <v>347</v>
      </c>
      <c r="H141" s="23" t="s">
        <v>347</v>
      </c>
      <c r="I141" s="23" t="s">
        <v>347</v>
      </c>
      <c r="J141" s="23" t="s">
        <v>347</v>
      </c>
      <c r="K141" s="23" t="s">
        <v>347</v>
      </c>
      <c r="L141" s="23" t="s">
        <v>347</v>
      </c>
      <c r="M141" s="23" t="s">
        <v>347</v>
      </c>
      <c r="N141" s="23">
        <v>233958</v>
      </c>
      <c r="O141" s="23" t="s">
        <v>347</v>
      </c>
      <c r="P141" s="23" t="s">
        <v>347</v>
      </c>
      <c r="Q141" s="23" t="s">
        <v>347</v>
      </c>
      <c r="R141" s="23" t="s">
        <v>347</v>
      </c>
      <c r="S141" s="23" t="s">
        <v>347</v>
      </c>
      <c r="T141" s="23">
        <f t="shared" si="2"/>
        <v>1</v>
      </c>
    </row>
    <row r="142" spans="1:20">
      <c r="A142" s="23" t="s">
        <v>1757</v>
      </c>
      <c r="B142" s="23" t="s">
        <v>700</v>
      </c>
      <c r="C142" s="23" t="s">
        <v>351</v>
      </c>
      <c r="D142" s="23" t="s">
        <v>350</v>
      </c>
      <c r="E142" s="23" t="s">
        <v>347</v>
      </c>
      <c r="F142" s="23" t="s">
        <v>347</v>
      </c>
      <c r="G142" s="23" t="s">
        <v>347</v>
      </c>
      <c r="H142" s="23" t="s">
        <v>347</v>
      </c>
      <c r="I142" s="23" t="s">
        <v>347</v>
      </c>
      <c r="J142" s="23" t="s">
        <v>347</v>
      </c>
      <c r="K142" s="23" t="s">
        <v>347</v>
      </c>
      <c r="L142" s="23" t="s">
        <v>347</v>
      </c>
      <c r="M142" s="23" t="s">
        <v>347</v>
      </c>
      <c r="N142" s="23">
        <v>65.878378378378372</v>
      </c>
      <c r="O142" s="23" t="s">
        <v>347</v>
      </c>
      <c r="P142" s="23" t="s">
        <v>347</v>
      </c>
      <c r="Q142" s="23" t="s">
        <v>347</v>
      </c>
      <c r="R142" s="23" t="s">
        <v>347</v>
      </c>
      <c r="S142" s="23" t="s">
        <v>347</v>
      </c>
      <c r="T142" s="23">
        <f t="shared" si="2"/>
        <v>1</v>
      </c>
    </row>
    <row r="143" spans="1:20">
      <c r="A143" s="23" t="s">
        <v>1756</v>
      </c>
      <c r="B143" s="23" t="s">
        <v>1755</v>
      </c>
      <c r="C143" s="23" t="s">
        <v>351</v>
      </c>
      <c r="D143" s="23" t="s">
        <v>350</v>
      </c>
      <c r="E143" s="23" t="s">
        <v>347</v>
      </c>
      <c r="F143" s="23" t="s">
        <v>347</v>
      </c>
      <c r="G143" s="23" t="s">
        <v>347</v>
      </c>
      <c r="H143" s="23" t="s">
        <v>347</v>
      </c>
      <c r="I143" s="23" t="s">
        <v>347</v>
      </c>
      <c r="J143" s="23" t="s">
        <v>347</v>
      </c>
      <c r="K143" s="23" t="s">
        <v>347</v>
      </c>
      <c r="L143" s="23" t="s">
        <v>347</v>
      </c>
      <c r="M143" s="23" t="s">
        <v>347</v>
      </c>
      <c r="N143" s="23">
        <v>558899</v>
      </c>
      <c r="O143" s="23" t="s">
        <v>347</v>
      </c>
      <c r="P143" s="23" t="s">
        <v>347</v>
      </c>
      <c r="Q143" s="23" t="s">
        <v>347</v>
      </c>
      <c r="R143" s="23" t="s">
        <v>347</v>
      </c>
      <c r="S143" s="23" t="s">
        <v>347</v>
      </c>
      <c r="T143" s="23">
        <f t="shared" si="2"/>
        <v>1</v>
      </c>
    </row>
    <row r="144" spans="1:20">
      <c r="A144" s="23" t="s">
        <v>1754</v>
      </c>
      <c r="B144" s="23" t="s">
        <v>1753</v>
      </c>
      <c r="C144" s="23" t="s">
        <v>351</v>
      </c>
      <c r="D144" s="23" t="s">
        <v>350</v>
      </c>
      <c r="E144" s="23" t="s">
        <v>347</v>
      </c>
      <c r="F144" s="23" t="s">
        <v>347</v>
      </c>
      <c r="G144" s="23" t="s">
        <v>347</v>
      </c>
      <c r="H144" s="23" t="s">
        <v>347</v>
      </c>
      <c r="I144" s="23" t="s">
        <v>347</v>
      </c>
      <c r="J144" s="23" t="s">
        <v>347</v>
      </c>
      <c r="K144" s="23" t="s">
        <v>347</v>
      </c>
      <c r="L144" s="23" t="s">
        <v>347</v>
      </c>
      <c r="M144" s="23" t="s">
        <v>347</v>
      </c>
      <c r="N144" s="23">
        <v>610890</v>
      </c>
      <c r="O144" s="23" t="s">
        <v>347</v>
      </c>
      <c r="P144" s="23" t="s">
        <v>347</v>
      </c>
      <c r="Q144" s="23" t="s">
        <v>347</v>
      </c>
      <c r="R144" s="23" t="s">
        <v>347</v>
      </c>
      <c r="S144" s="23" t="s">
        <v>347</v>
      </c>
      <c r="T144" s="23">
        <f t="shared" si="2"/>
        <v>1</v>
      </c>
    </row>
    <row r="145" spans="1:20">
      <c r="A145" s="23" t="s">
        <v>1752</v>
      </c>
      <c r="B145" s="23" t="s">
        <v>1751</v>
      </c>
      <c r="C145" s="23" t="s">
        <v>351</v>
      </c>
      <c r="D145" s="23" t="s">
        <v>350</v>
      </c>
      <c r="E145" s="23" t="s">
        <v>347</v>
      </c>
      <c r="F145" s="23" t="s">
        <v>347</v>
      </c>
      <c r="G145" s="23" t="s">
        <v>347</v>
      </c>
      <c r="H145" s="23" t="s">
        <v>347</v>
      </c>
      <c r="I145" s="23" t="s">
        <v>347</v>
      </c>
      <c r="J145" s="23" t="s">
        <v>347</v>
      </c>
      <c r="K145" s="23" t="s">
        <v>347</v>
      </c>
      <c r="L145" s="23" t="s">
        <v>347</v>
      </c>
      <c r="M145" s="23" t="s">
        <v>347</v>
      </c>
      <c r="N145" s="23">
        <v>1169789</v>
      </c>
      <c r="O145" s="23" t="s">
        <v>347</v>
      </c>
      <c r="P145" s="23" t="s">
        <v>347</v>
      </c>
      <c r="Q145" s="23" t="s">
        <v>347</v>
      </c>
      <c r="R145" s="23" t="s">
        <v>347</v>
      </c>
      <c r="S145" s="23" t="s">
        <v>347</v>
      </c>
      <c r="T145" s="23">
        <f t="shared" si="2"/>
        <v>1</v>
      </c>
    </row>
    <row r="146" spans="1:20">
      <c r="A146" s="23" t="s">
        <v>709</v>
      </c>
      <c r="B146" s="23" t="s">
        <v>708</v>
      </c>
      <c r="C146" s="23" t="s">
        <v>351</v>
      </c>
      <c r="D146" s="23" t="s">
        <v>350</v>
      </c>
      <c r="E146" s="23" t="s">
        <v>347</v>
      </c>
      <c r="F146" s="23" t="s">
        <v>347</v>
      </c>
      <c r="G146" s="23" t="s">
        <v>347</v>
      </c>
      <c r="H146" s="23" t="s">
        <v>347</v>
      </c>
      <c r="I146" s="23" t="s">
        <v>347</v>
      </c>
      <c r="J146" s="23" t="s">
        <v>347</v>
      </c>
      <c r="K146" s="23" t="s">
        <v>347</v>
      </c>
      <c r="L146" s="23" t="s">
        <v>347</v>
      </c>
      <c r="M146" s="23" t="s">
        <v>347</v>
      </c>
      <c r="N146" s="23">
        <v>6.7004504504504503</v>
      </c>
      <c r="O146" s="23" t="s">
        <v>347</v>
      </c>
      <c r="P146" s="23" t="s">
        <v>347</v>
      </c>
      <c r="Q146" s="23" t="s">
        <v>347</v>
      </c>
      <c r="R146" s="23" t="s">
        <v>347</v>
      </c>
      <c r="S146" s="23" t="s">
        <v>347</v>
      </c>
      <c r="T146" s="23">
        <f t="shared" si="2"/>
        <v>1</v>
      </c>
    </row>
    <row r="147" spans="1:20">
      <c r="A147" s="23" t="s">
        <v>1750</v>
      </c>
      <c r="B147" s="23" t="s">
        <v>1749</v>
      </c>
      <c r="C147" s="23" t="s">
        <v>351</v>
      </c>
      <c r="D147" s="23" t="s">
        <v>350</v>
      </c>
      <c r="E147" s="23" t="s">
        <v>347</v>
      </c>
      <c r="F147" s="23" t="s">
        <v>347</v>
      </c>
      <c r="G147" s="23" t="s">
        <v>347</v>
      </c>
      <c r="H147" s="23" t="s">
        <v>347</v>
      </c>
      <c r="I147" s="23" t="s">
        <v>347</v>
      </c>
      <c r="J147" s="23" t="s">
        <v>347</v>
      </c>
      <c r="K147" s="23" t="s">
        <v>347</v>
      </c>
      <c r="L147" s="23" t="s">
        <v>347</v>
      </c>
      <c r="M147" s="23" t="s">
        <v>347</v>
      </c>
      <c r="N147" s="23">
        <v>67988</v>
      </c>
      <c r="O147" s="23" t="s">
        <v>347</v>
      </c>
      <c r="P147" s="23" t="s">
        <v>347</v>
      </c>
      <c r="Q147" s="23" t="s">
        <v>347</v>
      </c>
      <c r="R147" s="23" t="s">
        <v>347</v>
      </c>
      <c r="S147" s="23" t="s">
        <v>347</v>
      </c>
      <c r="T147" s="23">
        <f t="shared" si="2"/>
        <v>1</v>
      </c>
    </row>
    <row r="148" spans="1:20">
      <c r="A148" s="23" t="s">
        <v>1748</v>
      </c>
      <c r="B148" s="23" t="s">
        <v>1747</v>
      </c>
      <c r="C148" s="23" t="s">
        <v>351</v>
      </c>
      <c r="D148" s="23" t="s">
        <v>350</v>
      </c>
      <c r="E148" s="23" t="s">
        <v>347</v>
      </c>
      <c r="F148" s="23" t="s">
        <v>347</v>
      </c>
      <c r="G148" s="23" t="s">
        <v>347</v>
      </c>
      <c r="H148" s="23" t="s">
        <v>347</v>
      </c>
      <c r="I148" s="23" t="s">
        <v>347</v>
      </c>
      <c r="J148" s="23" t="s">
        <v>347</v>
      </c>
      <c r="K148" s="23" t="s">
        <v>347</v>
      </c>
      <c r="L148" s="23" t="s">
        <v>347</v>
      </c>
      <c r="M148" s="23" t="s">
        <v>347</v>
      </c>
      <c r="N148" s="23">
        <v>861845</v>
      </c>
      <c r="O148" s="23" t="s">
        <v>347</v>
      </c>
      <c r="P148" s="23" t="s">
        <v>347</v>
      </c>
      <c r="Q148" s="23" t="s">
        <v>347</v>
      </c>
      <c r="R148" s="23" t="s">
        <v>347</v>
      </c>
      <c r="S148" s="23" t="s">
        <v>347</v>
      </c>
      <c r="T148" s="23">
        <f t="shared" si="2"/>
        <v>1</v>
      </c>
    </row>
    <row r="149" spans="1:20">
      <c r="A149" s="23" t="s">
        <v>699</v>
      </c>
      <c r="B149" s="23" t="s">
        <v>698</v>
      </c>
      <c r="C149" s="23" t="s">
        <v>351</v>
      </c>
      <c r="D149" s="23" t="s">
        <v>350</v>
      </c>
      <c r="E149" s="23" t="s">
        <v>347</v>
      </c>
      <c r="F149" s="23" t="s">
        <v>347</v>
      </c>
      <c r="G149" s="23" t="s">
        <v>347</v>
      </c>
      <c r="H149" s="23" t="s">
        <v>347</v>
      </c>
      <c r="I149" s="23" t="s">
        <v>347</v>
      </c>
      <c r="J149" s="23" t="s">
        <v>347</v>
      </c>
      <c r="K149" s="23" t="s">
        <v>347</v>
      </c>
      <c r="L149" s="23" t="s">
        <v>347</v>
      </c>
      <c r="M149" s="23" t="s">
        <v>347</v>
      </c>
      <c r="N149" s="23">
        <v>48.536036036036037</v>
      </c>
      <c r="O149" s="23" t="s">
        <v>347</v>
      </c>
      <c r="P149" s="23" t="s">
        <v>347</v>
      </c>
      <c r="Q149" s="23" t="s">
        <v>347</v>
      </c>
      <c r="R149" s="23" t="s">
        <v>347</v>
      </c>
      <c r="S149" s="23" t="s">
        <v>347</v>
      </c>
      <c r="T149" s="23">
        <f t="shared" si="2"/>
        <v>1</v>
      </c>
    </row>
    <row r="150" spans="1:20">
      <c r="A150" s="23" t="s">
        <v>697</v>
      </c>
      <c r="B150" s="23" t="s">
        <v>696</v>
      </c>
      <c r="C150" s="23" t="s">
        <v>351</v>
      </c>
      <c r="D150" s="23" t="s">
        <v>350</v>
      </c>
      <c r="E150" s="23">
        <v>1701154</v>
      </c>
      <c r="F150" s="23">
        <v>1702310</v>
      </c>
      <c r="G150" s="23">
        <v>1703466</v>
      </c>
      <c r="H150" s="23">
        <v>1704622</v>
      </c>
      <c r="I150" s="23">
        <v>1705780</v>
      </c>
      <c r="J150" s="23">
        <v>1719536</v>
      </c>
      <c r="K150" s="23">
        <v>1733404</v>
      </c>
      <c r="L150" s="23">
        <v>1747383</v>
      </c>
      <c r="M150" s="23">
        <v>1761474</v>
      </c>
      <c r="N150" s="23">
        <v>1775680</v>
      </c>
      <c r="O150" s="23">
        <v>1790957</v>
      </c>
      <c r="P150" s="23">
        <v>1805200</v>
      </c>
      <c r="Q150" s="23">
        <v>1818117</v>
      </c>
      <c r="R150" s="23">
        <v>1823149</v>
      </c>
      <c r="S150" s="23" t="s">
        <v>347</v>
      </c>
      <c r="T150" s="23">
        <f t="shared" si="2"/>
        <v>1</v>
      </c>
    </row>
    <row r="151" spans="1:20">
      <c r="A151" s="23" t="s">
        <v>1746</v>
      </c>
      <c r="B151" s="23" t="s">
        <v>680</v>
      </c>
      <c r="C151" s="23" t="s">
        <v>351</v>
      </c>
      <c r="D151" s="23" t="s">
        <v>350</v>
      </c>
      <c r="E151" s="23" t="s">
        <v>347</v>
      </c>
      <c r="F151" s="23" t="s">
        <v>347</v>
      </c>
      <c r="G151" s="23">
        <v>37.700000000000003</v>
      </c>
      <c r="H151" s="23">
        <v>43.7</v>
      </c>
      <c r="I151" s="23">
        <v>34.799999999999997</v>
      </c>
      <c r="J151" s="23">
        <v>45.1</v>
      </c>
      <c r="K151" s="23" t="s">
        <v>347</v>
      </c>
      <c r="L151" s="23" t="s">
        <v>347</v>
      </c>
      <c r="M151" s="23">
        <v>34.5</v>
      </c>
      <c r="N151" s="23">
        <v>29.2</v>
      </c>
      <c r="O151" s="23">
        <v>29.7</v>
      </c>
      <c r="P151" s="23" t="s">
        <v>347</v>
      </c>
      <c r="Q151" s="23" t="s">
        <v>347</v>
      </c>
      <c r="R151" s="23" t="s">
        <v>347</v>
      </c>
      <c r="S151" s="23" t="s">
        <v>347</v>
      </c>
      <c r="T151" s="23">
        <f t="shared" si="2"/>
        <v>1</v>
      </c>
    </row>
    <row r="152" spans="1:20">
      <c r="A152" s="23" t="s">
        <v>1745</v>
      </c>
      <c r="B152" s="23" t="s">
        <v>684</v>
      </c>
      <c r="C152" s="23" t="s">
        <v>351</v>
      </c>
      <c r="D152" s="23" t="s">
        <v>350</v>
      </c>
      <c r="E152" s="23" t="s">
        <v>347</v>
      </c>
      <c r="F152" s="23" t="s">
        <v>347</v>
      </c>
      <c r="G152" s="23">
        <v>0.97</v>
      </c>
      <c r="H152" s="23" t="s">
        <v>347</v>
      </c>
      <c r="I152" s="23">
        <v>1.81</v>
      </c>
      <c r="J152" s="23">
        <v>0</v>
      </c>
      <c r="K152" s="23" t="s">
        <v>347</v>
      </c>
      <c r="L152" s="23" t="s">
        <v>347</v>
      </c>
      <c r="M152" s="23">
        <v>1.58</v>
      </c>
      <c r="N152" s="23">
        <v>0</v>
      </c>
      <c r="O152" s="23">
        <v>0</v>
      </c>
      <c r="P152" s="23">
        <v>0.03</v>
      </c>
      <c r="Q152" s="23">
        <v>0.02</v>
      </c>
      <c r="R152" s="23" t="s">
        <v>347</v>
      </c>
      <c r="S152" s="23" t="s">
        <v>347</v>
      </c>
      <c r="T152" s="23">
        <f t="shared" si="2"/>
        <v>1</v>
      </c>
    </row>
    <row r="153" spans="1:20">
      <c r="A153" s="23" t="s">
        <v>525</v>
      </c>
      <c r="B153" s="23" t="s">
        <v>524</v>
      </c>
      <c r="C153" s="23" t="s">
        <v>351</v>
      </c>
      <c r="D153" s="23" t="s">
        <v>350</v>
      </c>
      <c r="E153" s="23" t="s">
        <v>347</v>
      </c>
      <c r="F153" s="23">
        <v>47.983309134677057</v>
      </c>
      <c r="G153" s="23">
        <v>41.143655865557498</v>
      </c>
      <c r="H153" s="23">
        <v>37.168141045218078</v>
      </c>
      <c r="I153" s="23">
        <v>43.484625821221137</v>
      </c>
      <c r="J153" s="23">
        <v>43.9655187533481</v>
      </c>
      <c r="K153" s="23">
        <v>43.404908836922075</v>
      </c>
      <c r="L153" s="23">
        <v>39.665652235516816</v>
      </c>
      <c r="M153" s="23">
        <v>42.899850685111701</v>
      </c>
      <c r="N153" s="23" t="s">
        <v>347</v>
      </c>
      <c r="O153" s="23" t="s">
        <v>347</v>
      </c>
      <c r="P153" s="23">
        <v>32.252251564919455</v>
      </c>
      <c r="Q153" s="23">
        <v>35.049834076512745</v>
      </c>
      <c r="R153" s="23" t="s">
        <v>347</v>
      </c>
      <c r="S153" s="23" t="s">
        <v>347</v>
      </c>
      <c r="T153" s="23">
        <f t="shared" si="2"/>
        <v>1</v>
      </c>
    </row>
    <row r="154" spans="1:20">
      <c r="A154" s="23" t="s">
        <v>1744</v>
      </c>
      <c r="B154" s="23" t="s">
        <v>1743</v>
      </c>
      <c r="C154" s="23" t="s">
        <v>351</v>
      </c>
      <c r="D154" s="23" t="s">
        <v>350</v>
      </c>
      <c r="E154" s="23" t="s">
        <v>347</v>
      </c>
      <c r="F154" s="23">
        <v>132.69230617302679</v>
      </c>
      <c r="G154" s="23">
        <v>137.53798754205735</v>
      </c>
      <c r="H154" s="23">
        <v>142.48704287706437</v>
      </c>
      <c r="I154" s="23">
        <v>126.53060833401742</v>
      </c>
      <c r="J154" s="23">
        <v>114.43298262464427</v>
      </c>
      <c r="K154" s="23">
        <v>120.92307457557092</v>
      </c>
      <c r="L154" s="23">
        <v>119.24198960823055</v>
      </c>
      <c r="M154" s="23">
        <v>119.27006853757986</v>
      </c>
      <c r="N154" s="23" t="s">
        <v>347</v>
      </c>
      <c r="O154" s="23" t="s">
        <v>347</v>
      </c>
      <c r="P154" s="23">
        <v>122.69230622511633</v>
      </c>
      <c r="Q154" s="23" t="s">
        <v>347</v>
      </c>
      <c r="R154" s="23" t="s">
        <v>347</v>
      </c>
      <c r="S154" s="23" t="s">
        <v>347</v>
      </c>
      <c r="T154" s="23">
        <f t="shared" si="2"/>
        <v>1</v>
      </c>
    </row>
    <row r="155" spans="1:20">
      <c r="A155" s="23" t="s">
        <v>1742</v>
      </c>
      <c r="B155" s="23" t="s">
        <v>1741</v>
      </c>
      <c r="C155" s="23" t="s">
        <v>351</v>
      </c>
      <c r="D155" s="23" t="s">
        <v>350</v>
      </c>
      <c r="E155" s="23" t="s">
        <v>347</v>
      </c>
      <c r="F155" s="23" t="s">
        <v>347</v>
      </c>
      <c r="G155" s="23" t="s">
        <v>347</v>
      </c>
      <c r="H155" s="23" t="s">
        <v>347</v>
      </c>
      <c r="I155" s="23" t="s">
        <v>347</v>
      </c>
      <c r="J155" s="23" t="s">
        <v>347</v>
      </c>
      <c r="K155" s="23" t="s">
        <v>347</v>
      </c>
      <c r="L155" s="23" t="s">
        <v>347</v>
      </c>
      <c r="M155" s="23" t="s">
        <v>347</v>
      </c>
      <c r="N155" s="23" t="s">
        <v>347</v>
      </c>
      <c r="O155" s="23" t="s">
        <v>347</v>
      </c>
      <c r="P155" s="23" t="s">
        <v>347</v>
      </c>
      <c r="Q155" s="23" t="s">
        <v>347</v>
      </c>
      <c r="R155" s="23">
        <v>17.606010000000001</v>
      </c>
      <c r="S155" s="23" t="s">
        <v>347</v>
      </c>
      <c r="T155" s="23">
        <f t="shared" si="2"/>
        <v>1</v>
      </c>
    </row>
    <row r="156" spans="1:20">
      <c r="A156" s="23" t="s">
        <v>1740</v>
      </c>
      <c r="B156" s="23" t="s">
        <v>1739</v>
      </c>
      <c r="C156" s="23" t="s">
        <v>351</v>
      </c>
      <c r="D156" s="23" t="s">
        <v>350</v>
      </c>
      <c r="E156" s="23" t="s">
        <v>347</v>
      </c>
      <c r="F156" s="23" t="s">
        <v>347</v>
      </c>
      <c r="G156" s="23" t="s">
        <v>347</v>
      </c>
      <c r="H156" s="23" t="s">
        <v>347</v>
      </c>
      <c r="I156" s="23" t="s">
        <v>347</v>
      </c>
      <c r="J156" s="23" t="s">
        <v>347</v>
      </c>
      <c r="K156" s="23" t="s">
        <v>347</v>
      </c>
      <c r="L156" s="23" t="s">
        <v>347</v>
      </c>
      <c r="M156" s="23" t="s">
        <v>347</v>
      </c>
      <c r="N156" s="23" t="s">
        <v>347</v>
      </c>
      <c r="O156" s="23" t="s">
        <v>347</v>
      </c>
      <c r="P156" s="23" t="s">
        <v>347</v>
      </c>
      <c r="Q156" s="23" t="s">
        <v>347</v>
      </c>
      <c r="R156" s="23">
        <v>23.739709999999999</v>
      </c>
      <c r="S156" s="23" t="s">
        <v>347</v>
      </c>
      <c r="T156" s="23">
        <f t="shared" si="2"/>
        <v>1</v>
      </c>
    </row>
    <row r="157" spans="1:20">
      <c r="A157" s="23" t="s">
        <v>1738</v>
      </c>
      <c r="B157" s="23" t="s">
        <v>1737</v>
      </c>
      <c r="C157" s="23" t="s">
        <v>351</v>
      </c>
      <c r="D157" s="23" t="s">
        <v>350</v>
      </c>
      <c r="E157" s="23" t="s">
        <v>347</v>
      </c>
      <c r="F157" s="23" t="s">
        <v>347</v>
      </c>
      <c r="G157" s="23" t="s">
        <v>347</v>
      </c>
      <c r="H157" s="23" t="s">
        <v>347</v>
      </c>
      <c r="I157" s="23" t="s">
        <v>347</v>
      </c>
      <c r="J157" s="23" t="s">
        <v>347</v>
      </c>
      <c r="K157" s="23" t="s">
        <v>347</v>
      </c>
      <c r="L157" s="23" t="s">
        <v>347</v>
      </c>
      <c r="M157" s="23" t="s">
        <v>347</v>
      </c>
      <c r="N157" s="23" t="s">
        <v>347</v>
      </c>
      <c r="O157" s="23" t="s">
        <v>347</v>
      </c>
      <c r="P157" s="23" t="s">
        <v>347</v>
      </c>
      <c r="Q157" s="23" t="s">
        <v>347</v>
      </c>
      <c r="R157" s="23">
        <v>4.9633190000000003</v>
      </c>
      <c r="S157" s="23" t="s">
        <v>347</v>
      </c>
      <c r="T157" s="23">
        <f t="shared" si="2"/>
        <v>1</v>
      </c>
    </row>
    <row r="158" spans="1:20">
      <c r="A158" s="23" t="s">
        <v>1736</v>
      </c>
      <c r="B158" s="23" t="s">
        <v>1735</v>
      </c>
      <c r="C158" s="23" t="s">
        <v>351</v>
      </c>
      <c r="D158" s="23" t="s">
        <v>350</v>
      </c>
      <c r="E158" s="23" t="s">
        <v>347</v>
      </c>
      <c r="F158" s="23" t="s">
        <v>347</v>
      </c>
      <c r="G158" s="23" t="s">
        <v>347</v>
      </c>
      <c r="H158" s="23" t="s">
        <v>347</v>
      </c>
      <c r="I158" s="23" t="s">
        <v>347</v>
      </c>
      <c r="J158" s="23" t="s">
        <v>347</v>
      </c>
      <c r="K158" s="23" t="s">
        <v>347</v>
      </c>
      <c r="L158" s="23" t="s">
        <v>347</v>
      </c>
      <c r="M158" s="23" t="s">
        <v>347</v>
      </c>
      <c r="N158" s="23" t="s">
        <v>347</v>
      </c>
      <c r="O158" s="23" t="s">
        <v>347</v>
      </c>
      <c r="P158" s="23" t="s">
        <v>347</v>
      </c>
      <c r="Q158" s="23" t="s">
        <v>347</v>
      </c>
      <c r="R158" s="23">
        <v>7.0154860000000001</v>
      </c>
      <c r="S158" s="23" t="s">
        <v>347</v>
      </c>
      <c r="T158" s="23">
        <f t="shared" si="2"/>
        <v>1</v>
      </c>
    </row>
    <row r="159" spans="1:20">
      <c r="A159" s="23" t="s">
        <v>1734</v>
      </c>
      <c r="B159" s="23" t="s">
        <v>1733</v>
      </c>
      <c r="C159" s="23" t="s">
        <v>351</v>
      </c>
      <c r="D159" s="23" t="s">
        <v>350</v>
      </c>
      <c r="E159" s="23" t="s">
        <v>347</v>
      </c>
      <c r="F159" s="23" t="s">
        <v>347</v>
      </c>
      <c r="G159" s="23" t="s">
        <v>347</v>
      </c>
      <c r="H159" s="23" t="s">
        <v>347</v>
      </c>
      <c r="I159" s="23" t="s">
        <v>347</v>
      </c>
      <c r="J159" s="23" t="s">
        <v>347</v>
      </c>
      <c r="K159" s="23" t="s">
        <v>347</v>
      </c>
      <c r="L159" s="23" t="s">
        <v>347</v>
      </c>
      <c r="M159" s="23" t="s">
        <v>347</v>
      </c>
      <c r="N159" s="23" t="s">
        <v>347</v>
      </c>
      <c r="O159" s="23" t="s">
        <v>347</v>
      </c>
      <c r="P159" s="23" t="s">
        <v>347</v>
      </c>
      <c r="Q159" s="23" t="s">
        <v>347</v>
      </c>
      <c r="R159" s="23">
        <v>13.012090000000001</v>
      </c>
      <c r="S159" s="23" t="s">
        <v>347</v>
      </c>
      <c r="T159" s="23">
        <f t="shared" si="2"/>
        <v>1</v>
      </c>
    </row>
    <row r="160" spans="1:20">
      <c r="A160" s="23" t="s">
        <v>1732</v>
      </c>
      <c r="B160" s="23" t="s">
        <v>1731</v>
      </c>
      <c r="C160" s="23" t="s">
        <v>351</v>
      </c>
      <c r="D160" s="23" t="s">
        <v>350</v>
      </c>
      <c r="E160" s="23" t="s">
        <v>347</v>
      </c>
      <c r="F160" s="23" t="s">
        <v>347</v>
      </c>
      <c r="G160" s="23" t="s">
        <v>347</v>
      </c>
      <c r="H160" s="23" t="s">
        <v>347</v>
      </c>
      <c r="I160" s="23" t="s">
        <v>347</v>
      </c>
      <c r="J160" s="23" t="s">
        <v>347</v>
      </c>
      <c r="K160" s="23" t="s">
        <v>347</v>
      </c>
      <c r="L160" s="23" t="s">
        <v>347</v>
      </c>
      <c r="M160" s="23" t="s">
        <v>347</v>
      </c>
      <c r="N160" s="23" t="s">
        <v>347</v>
      </c>
      <c r="O160" s="23" t="s">
        <v>347</v>
      </c>
      <c r="P160" s="23" t="s">
        <v>347</v>
      </c>
      <c r="Q160" s="23" t="s">
        <v>347</v>
      </c>
      <c r="R160" s="23">
        <v>23.05818</v>
      </c>
      <c r="S160" s="23" t="s">
        <v>347</v>
      </c>
      <c r="T160" s="23">
        <f t="shared" si="2"/>
        <v>1</v>
      </c>
    </row>
    <row r="161" spans="1:20">
      <c r="A161" s="23" t="s">
        <v>1730</v>
      </c>
      <c r="B161" s="23" t="s">
        <v>1729</v>
      </c>
      <c r="C161" s="23" t="s">
        <v>351</v>
      </c>
      <c r="D161" s="23" t="s">
        <v>350</v>
      </c>
      <c r="E161" s="23" t="s">
        <v>347</v>
      </c>
      <c r="F161" s="23" t="s">
        <v>347</v>
      </c>
      <c r="G161" s="23" t="s">
        <v>347</v>
      </c>
      <c r="H161" s="23" t="s">
        <v>347</v>
      </c>
      <c r="I161" s="23" t="s">
        <v>347</v>
      </c>
      <c r="J161" s="23" t="s">
        <v>347</v>
      </c>
      <c r="K161" s="23" t="s">
        <v>347</v>
      </c>
      <c r="L161" s="23" t="s">
        <v>347</v>
      </c>
      <c r="M161" s="23" t="s">
        <v>347</v>
      </c>
      <c r="N161" s="23" t="s">
        <v>347</v>
      </c>
      <c r="O161" s="23" t="s">
        <v>347</v>
      </c>
      <c r="P161" s="23" t="s">
        <v>347</v>
      </c>
      <c r="Q161" s="23" t="s">
        <v>347</v>
      </c>
      <c r="R161" s="23">
        <v>11.239699999999999</v>
      </c>
      <c r="S161" s="23" t="s">
        <v>347</v>
      </c>
      <c r="T161" s="23">
        <f t="shared" si="2"/>
        <v>1</v>
      </c>
    </row>
    <row r="162" spans="1:20">
      <c r="A162" s="23" t="s">
        <v>1728</v>
      </c>
      <c r="B162" s="23" t="s">
        <v>1727</v>
      </c>
      <c r="C162" s="23" t="s">
        <v>351</v>
      </c>
      <c r="D162" s="23" t="s">
        <v>350</v>
      </c>
      <c r="E162" s="23" t="s">
        <v>347</v>
      </c>
      <c r="F162" s="23" t="s">
        <v>347</v>
      </c>
      <c r="G162" s="23" t="s">
        <v>347</v>
      </c>
      <c r="H162" s="23" t="s">
        <v>347</v>
      </c>
      <c r="I162" s="23" t="s">
        <v>347</v>
      </c>
      <c r="J162" s="23" t="s">
        <v>347</v>
      </c>
      <c r="K162" s="23" t="s">
        <v>347</v>
      </c>
      <c r="L162" s="23" t="s">
        <v>347</v>
      </c>
      <c r="M162" s="23" t="s">
        <v>347</v>
      </c>
      <c r="N162" s="23" t="s">
        <v>347</v>
      </c>
      <c r="O162" s="23" t="s">
        <v>347</v>
      </c>
      <c r="P162" s="23" t="s">
        <v>347</v>
      </c>
      <c r="Q162" s="23" t="s">
        <v>347</v>
      </c>
      <c r="R162" s="23">
        <v>30.236550000000001</v>
      </c>
      <c r="S162" s="23" t="s">
        <v>347</v>
      </c>
      <c r="T162" s="23">
        <f t="shared" si="2"/>
        <v>1</v>
      </c>
    </row>
    <row r="163" spans="1:20">
      <c r="A163" s="23" t="s">
        <v>1726</v>
      </c>
      <c r="B163" s="23" t="s">
        <v>1725</v>
      </c>
      <c r="C163" s="23" t="s">
        <v>351</v>
      </c>
      <c r="D163" s="23" t="s">
        <v>350</v>
      </c>
      <c r="E163" s="23" t="s">
        <v>347</v>
      </c>
      <c r="F163" s="23" t="s">
        <v>347</v>
      </c>
      <c r="G163" s="23" t="s">
        <v>347</v>
      </c>
      <c r="H163" s="23" t="s">
        <v>347</v>
      </c>
      <c r="I163" s="23" t="s">
        <v>347</v>
      </c>
      <c r="J163" s="23" t="s">
        <v>347</v>
      </c>
      <c r="K163" s="23" t="s">
        <v>347</v>
      </c>
      <c r="L163" s="23" t="s">
        <v>347</v>
      </c>
      <c r="M163" s="23" t="s">
        <v>347</v>
      </c>
      <c r="N163" s="23" t="s">
        <v>347</v>
      </c>
      <c r="O163" s="23">
        <v>10.63205</v>
      </c>
      <c r="P163" s="23" t="s">
        <v>347</v>
      </c>
      <c r="Q163" s="23" t="s">
        <v>347</v>
      </c>
      <c r="R163" s="23" t="s">
        <v>347</v>
      </c>
      <c r="S163" s="23" t="s">
        <v>347</v>
      </c>
      <c r="T163" s="23">
        <f t="shared" si="2"/>
        <v>1</v>
      </c>
    </row>
    <row r="164" spans="1:20">
      <c r="A164" s="23" t="s">
        <v>1724</v>
      </c>
      <c r="B164" s="23" t="s">
        <v>1723</v>
      </c>
      <c r="C164" s="23" t="s">
        <v>351</v>
      </c>
      <c r="D164" s="23" t="s">
        <v>350</v>
      </c>
      <c r="E164" s="23" t="s">
        <v>347</v>
      </c>
      <c r="F164" s="23" t="s">
        <v>347</v>
      </c>
      <c r="G164" s="23" t="s">
        <v>347</v>
      </c>
      <c r="H164" s="23" t="s">
        <v>347</v>
      </c>
      <c r="I164" s="23" t="s">
        <v>347</v>
      </c>
      <c r="J164" s="23" t="s">
        <v>347</v>
      </c>
      <c r="K164" s="23" t="s">
        <v>347</v>
      </c>
      <c r="L164" s="23" t="s">
        <v>347</v>
      </c>
      <c r="M164" s="23" t="s">
        <v>347</v>
      </c>
      <c r="N164" s="23" t="s">
        <v>347</v>
      </c>
      <c r="O164" s="23" t="s">
        <v>347</v>
      </c>
      <c r="P164" s="23" t="s">
        <v>347</v>
      </c>
      <c r="Q164" s="23" t="s">
        <v>347</v>
      </c>
      <c r="R164" s="23">
        <v>29.856860000000001</v>
      </c>
      <c r="S164" s="23" t="s">
        <v>347</v>
      </c>
      <c r="T164" s="23">
        <f t="shared" si="2"/>
        <v>1</v>
      </c>
    </row>
    <row r="165" spans="1:20">
      <c r="A165" s="23" t="s">
        <v>1722</v>
      </c>
      <c r="B165" s="23" t="s">
        <v>1721</v>
      </c>
      <c r="C165" s="23" t="s">
        <v>351</v>
      </c>
      <c r="D165" s="23" t="s">
        <v>350</v>
      </c>
      <c r="E165" s="23" t="s">
        <v>347</v>
      </c>
      <c r="F165" s="23" t="s">
        <v>347</v>
      </c>
      <c r="G165" s="23" t="s">
        <v>347</v>
      </c>
      <c r="H165" s="23" t="s">
        <v>347</v>
      </c>
      <c r="I165" s="23" t="s">
        <v>347</v>
      </c>
      <c r="J165" s="23" t="s">
        <v>347</v>
      </c>
      <c r="K165" s="23" t="s">
        <v>347</v>
      </c>
      <c r="L165" s="23" t="s">
        <v>347</v>
      </c>
      <c r="M165" s="23" t="s">
        <v>347</v>
      </c>
      <c r="N165" s="23" t="s">
        <v>347</v>
      </c>
      <c r="O165" s="23">
        <v>18.49982</v>
      </c>
      <c r="P165" s="23" t="s">
        <v>347</v>
      </c>
      <c r="Q165" s="23" t="s">
        <v>347</v>
      </c>
      <c r="R165" s="23" t="s">
        <v>347</v>
      </c>
      <c r="S165" s="23" t="s">
        <v>347</v>
      </c>
      <c r="T165" s="23">
        <f t="shared" si="2"/>
        <v>1</v>
      </c>
    </row>
    <row r="166" spans="1:20">
      <c r="A166" s="23" t="s">
        <v>1720</v>
      </c>
      <c r="B166" s="23" t="s">
        <v>1719</v>
      </c>
      <c r="C166" s="23" t="s">
        <v>351</v>
      </c>
      <c r="D166" s="23" t="s">
        <v>350</v>
      </c>
      <c r="E166" s="23" t="s">
        <v>347</v>
      </c>
      <c r="F166" s="23" t="s">
        <v>347</v>
      </c>
      <c r="G166" s="23" t="s">
        <v>347</v>
      </c>
      <c r="H166" s="23" t="s">
        <v>347</v>
      </c>
      <c r="I166" s="23" t="s">
        <v>347</v>
      </c>
      <c r="J166" s="23" t="s">
        <v>347</v>
      </c>
      <c r="K166" s="23" t="s">
        <v>347</v>
      </c>
      <c r="L166" s="23" t="s">
        <v>347</v>
      </c>
      <c r="M166" s="23" t="s">
        <v>347</v>
      </c>
      <c r="N166" s="23" t="s">
        <v>347</v>
      </c>
      <c r="O166" s="23" t="s">
        <v>347</v>
      </c>
      <c r="P166" s="23" t="s">
        <v>347</v>
      </c>
      <c r="Q166" s="23" t="s">
        <v>347</v>
      </c>
      <c r="R166" s="23">
        <v>41.431699999999999</v>
      </c>
      <c r="S166" s="23" t="s">
        <v>347</v>
      </c>
      <c r="T166" s="23">
        <f t="shared" si="2"/>
        <v>1</v>
      </c>
    </row>
    <row r="167" spans="1:20">
      <c r="A167" s="23" t="s">
        <v>1718</v>
      </c>
      <c r="B167" s="23" t="s">
        <v>1717</v>
      </c>
      <c r="C167" s="23" t="s">
        <v>351</v>
      </c>
      <c r="D167" s="23" t="s">
        <v>350</v>
      </c>
      <c r="E167" s="23" t="s">
        <v>347</v>
      </c>
      <c r="F167" s="23" t="s">
        <v>347</v>
      </c>
      <c r="G167" s="23" t="s">
        <v>347</v>
      </c>
      <c r="H167" s="23" t="s">
        <v>347</v>
      </c>
      <c r="I167" s="23" t="s">
        <v>347</v>
      </c>
      <c r="J167" s="23" t="s">
        <v>347</v>
      </c>
      <c r="K167" s="23" t="s">
        <v>347</v>
      </c>
      <c r="L167" s="23" t="s">
        <v>347</v>
      </c>
      <c r="M167" s="23" t="s">
        <v>347</v>
      </c>
      <c r="N167" s="23" t="s">
        <v>347</v>
      </c>
      <c r="O167" s="23">
        <v>3.9102380000000001</v>
      </c>
      <c r="P167" s="23" t="s">
        <v>347</v>
      </c>
      <c r="Q167" s="23" t="s">
        <v>347</v>
      </c>
      <c r="R167" s="23">
        <v>4.2885169999999997</v>
      </c>
      <c r="S167" s="23" t="s">
        <v>347</v>
      </c>
      <c r="T167" s="23">
        <f t="shared" si="2"/>
        <v>1</v>
      </c>
    </row>
    <row r="168" spans="1:20">
      <c r="A168" s="23" t="s">
        <v>1716</v>
      </c>
      <c r="B168" s="23" t="s">
        <v>1715</v>
      </c>
      <c r="C168" s="23" t="s">
        <v>351</v>
      </c>
      <c r="D168" s="23" t="s">
        <v>350</v>
      </c>
      <c r="E168" s="23" t="s">
        <v>347</v>
      </c>
      <c r="F168" s="23" t="s">
        <v>347</v>
      </c>
      <c r="G168" s="23" t="s">
        <v>347</v>
      </c>
      <c r="H168" s="23" t="s">
        <v>347</v>
      </c>
      <c r="I168" s="23" t="s">
        <v>347</v>
      </c>
      <c r="J168" s="23" t="s">
        <v>347</v>
      </c>
      <c r="K168" s="23" t="s">
        <v>347</v>
      </c>
      <c r="L168" s="23" t="s">
        <v>347</v>
      </c>
      <c r="M168" s="23" t="s">
        <v>347</v>
      </c>
      <c r="N168" s="23" t="s">
        <v>347</v>
      </c>
      <c r="O168" s="23">
        <v>5.9951689999999997</v>
      </c>
      <c r="P168" s="23" t="s">
        <v>347</v>
      </c>
      <c r="Q168" s="23" t="s">
        <v>347</v>
      </c>
      <c r="R168" s="23">
        <v>10.174239999999999</v>
      </c>
      <c r="S168" s="23" t="s">
        <v>347</v>
      </c>
      <c r="T168" s="23">
        <f t="shared" si="2"/>
        <v>1</v>
      </c>
    </row>
    <row r="169" spans="1:20">
      <c r="A169" s="23" t="s">
        <v>1714</v>
      </c>
      <c r="B169" s="23" t="s">
        <v>1713</v>
      </c>
      <c r="C169" s="23" t="s">
        <v>351</v>
      </c>
      <c r="D169" s="23" t="s">
        <v>350</v>
      </c>
      <c r="E169" s="23" t="s">
        <v>347</v>
      </c>
      <c r="F169" s="23" t="s">
        <v>347</v>
      </c>
      <c r="G169" s="23" t="s">
        <v>347</v>
      </c>
      <c r="H169" s="23" t="s">
        <v>347</v>
      </c>
      <c r="I169" s="23" t="s">
        <v>347</v>
      </c>
      <c r="J169" s="23" t="s">
        <v>347</v>
      </c>
      <c r="K169" s="23" t="s">
        <v>347</v>
      </c>
      <c r="L169" s="23" t="s">
        <v>347</v>
      </c>
      <c r="M169" s="23" t="s">
        <v>347</v>
      </c>
      <c r="N169" s="23" t="s">
        <v>347</v>
      </c>
      <c r="O169" s="23" t="s">
        <v>347</v>
      </c>
      <c r="P169" s="23" t="s">
        <v>347</v>
      </c>
      <c r="Q169" s="23" t="s">
        <v>347</v>
      </c>
      <c r="R169" s="23">
        <v>5.8520969999999997</v>
      </c>
      <c r="S169" s="23" t="s">
        <v>347</v>
      </c>
      <c r="T169" s="23">
        <f t="shared" si="2"/>
        <v>1</v>
      </c>
    </row>
    <row r="170" spans="1:20">
      <c r="A170" s="23" t="s">
        <v>1712</v>
      </c>
      <c r="B170" s="23" t="s">
        <v>1711</v>
      </c>
      <c r="C170" s="23" t="s">
        <v>351</v>
      </c>
      <c r="D170" s="23" t="s">
        <v>350</v>
      </c>
      <c r="E170" s="23" t="s">
        <v>347</v>
      </c>
      <c r="F170" s="23" t="s">
        <v>347</v>
      </c>
      <c r="G170" s="23" t="s">
        <v>347</v>
      </c>
      <c r="H170" s="23" t="s">
        <v>347</v>
      </c>
      <c r="I170" s="23" t="s">
        <v>347</v>
      </c>
      <c r="J170" s="23" t="s">
        <v>347</v>
      </c>
      <c r="K170" s="23" t="s">
        <v>347</v>
      </c>
      <c r="L170" s="23" t="s">
        <v>347</v>
      </c>
      <c r="M170" s="23" t="s">
        <v>347</v>
      </c>
      <c r="N170" s="23" t="s">
        <v>347</v>
      </c>
      <c r="O170" s="23" t="s">
        <v>347</v>
      </c>
      <c r="P170" s="23" t="s">
        <v>347</v>
      </c>
      <c r="Q170" s="23" t="s">
        <v>347</v>
      </c>
      <c r="R170" s="23">
        <v>12.638299999999999</v>
      </c>
      <c r="S170" s="23" t="s">
        <v>347</v>
      </c>
      <c r="T170" s="23">
        <f t="shared" si="2"/>
        <v>1</v>
      </c>
    </row>
    <row r="171" spans="1:20">
      <c r="A171" s="23" t="s">
        <v>1710</v>
      </c>
      <c r="B171" s="23" t="s">
        <v>1709</v>
      </c>
      <c r="C171" s="23" t="s">
        <v>351</v>
      </c>
      <c r="D171" s="23" t="s">
        <v>350</v>
      </c>
      <c r="E171" s="23" t="s">
        <v>347</v>
      </c>
      <c r="F171" s="23" t="s">
        <v>347</v>
      </c>
      <c r="G171" s="23" t="s">
        <v>347</v>
      </c>
      <c r="H171" s="23" t="s">
        <v>347</v>
      </c>
      <c r="I171" s="23" t="s">
        <v>347</v>
      </c>
      <c r="J171" s="23" t="s">
        <v>347</v>
      </c>
      <c r="K171" s="23" t="s">
        <v>347</v>
      </c>
      <c r="L171" s="23" t="s">
        <v>347</v>
      </c>
      <c r="M171" s="23" t="s">
        <v>347</v>
      </c>
      <c r="N171" s="23" t="s">
        <v>347</v>
      </c>
      <c r="O171" s="23">
        <v>7.6310260000000003</v>
      </c>
      <c r="P171" s="23" t="s">
        <v>347</v>
      </c>
      <c r="Q171" s="23" t="s">
        <v>347</v>
      </c>
      <c r="R171" s="23" t="s">
        <v>347</v>
      </c>
      <c r="S171" s="23" t="s">
        <v>347</v>
      </c>
      <c r="T171" s="23">
        <f t="shared" si="2"/>
        <v>1</v>
      </c>
    </row>
    <row r="172" spans="1:20">
      <c r="A172" s="23" t="s">
        <v>1708</v>
      </c>
      <c r="B172" s="23" t="s">
        <v>1707</v>
      </c>
      <c r="C172" s="23" t="s">
        <v>351</v>
      </c>
      <c r="D172" s="23" t="s">
        <v>350</v>
      </c>
      <c r="E172" s="23" t="s">
        <v>347</v>
      </c>
      <c r="F172" s="23" t="s">
        <v>347</v>
      </c>
      <c r="G172" s="23" t="s">
        <v>347</v>
      </c>
      <c r="H172" s="23" t="s">
        <v>347</v>
      </c>
      <c r="I172" s="23" t="s">
        <v>347</v>
      </c>
      <c r="J172" s="23" t="s">
        <v>347</v>
      </c>
      <c r="K172" s="23" t="s">
        <v>347</v>
      </c>
      <c r="L172" s="23" t="s">
        <v>347</v>
      </c>
      <c r="M172" s="23" t="s">
        <v>347</v>
      </c>
      <c r="N172" s="23" t="s">
        <v>347</v>
      </c>
      <c r="O172" s="23">
        <v>11.696540000000001</v>
      </c>
      <c r="P172" s="23" t="s">
        <v>347</v>
      </c>
      <c r="Q172" s="23" t="s">
        <v>347</v>
      </c>
      <c r="R172" s="23" t="s">
        <v>347</v>
      </c>
      <c r="S172" s="23" t="s">
        <v>347</v>
      </c>
      <c r="T172" s="23">
        <f t="shared" si="2"/>
        <v>1</v>
      </c>
    </row>
    <row r="173" spans="1:20">
      <c r="A173" s="23" t="s">
        <v>1706</v>
      </c>
      <c r="B173" s="23" t="s">
        <v>1705</v>
      </c>
      <c r="C173" s="23" t="s">
        <v>351</v>
      </c>
      <c r="D173" s="23" t="s">
        <v>350</v>
      </c>
      <c r="E173" s="23" t="s">
        <v>347</v>
      </c>
      <c r="F173" s="23" t="s">
        <v>347</v>
      </c>
      <c r="G173" s="23" t="s">
        <v>347</v>
      </c>
      <c r="H173" s="23" t="s">
        <v>347</v>
      </c>
      <c r="I173" s="23" t="s">
        <v>347</v>
      </c>
      <c r="J173" s="23" t="s">
        <v>347</v>
      </c>
      <c r="K173" s="23" t="s">
        <v>347</v>
      </c>
      <c r="L173" s="23" t="s">
        <v>347</v>
      </c>
      <c r="M173" s="23" t="s">
        <v>347</v>
      </c>
      <c r="N173" s="23" t="s">
        <v>347</v>
      </c>
      <c r="O173" s="23">
        <v>3.9596619999999998</v>
      </c>
      <c r="P173" s="23" t="s">
        <v>347</v>
      </c>
      <c r="Q173" s="23" t="s">
        <v>347</v>
      </c>
      <c r="R173" s="23" t="s">
        <v>347</v>
      </c>
      <c r="S173" s="23" t="s">
        <v>347</v>
      </c>
      <c r="T173" s="23">
        <f t="shared" si="2"/>
        <v>1</v>
      </c>
    </row>
    <row r="174" spans="1:20">
      <c r="A174" s="23" t="s">
        <v>1704</v>
      </c>
      <c r="B174" s="23" t="s">
        <v>1703</v>
      </c>
      <c r="C174" s="23" t="s">
        <v>351</v>
      </c>
      <c r="D174" s="23" t="s">
        <v>350</v>
      </c>
      <c r="E174" s="23" t="s">
        <v>347</v>
      </c>
      <c r="F174" s="23" t="s">
        <v>347</v>
      </c>
      <c r="G174" s="23" t="s">
        <v>347</v>
      </c>
      <c r="H174" s="23" t="s">
        <v>347</v>
      </c>
      <c r="I174" s="23" t="s">
        <v>347</v>
      </c>
      <c r="J174" s="23" t="s">
        <v>347</v>
      </c>
      <c r="K174" s="23" t="s">
        <v>347</v>
      </c>
      <c r="L174" s="23" t="s">
        <v>347</v>
      </c>
      <c r="M174" s="23" t="s">
        <v>347</v>
      </c>
      <c r="N174" s="23" t="s">
        <v>347</v>
      </c>
      <c r="O174" s="23">
        <v>6.7913319999999997</v>
      </c>
      <c r="P174" s="23" t="s">
        <v>347</v>
      </c>
      <c r="Q174" s="23" t="s">
        <v>347</v>
      </c>
      <c r="R174" s="23" t="s">
        <v>347</v>
      </c>
      <c r="S174" s="23" t="s">
        <v>347</v>
      </c>
      <c r="T174" s="23">
        <f t="shared" si="2"/>
        <v>1</v>
      </c>
    </row>
    <row r="175" spans="1:20">
      <c r="A175" s="23" t="s">
        <v>1702</v>
      </c>
      <c r="B175" s="23" t="s">
        <v>1701</v>
      </c>
      <c r="C175" s="23" t="s">
        <v>351</v>
      </c>
      <c r="D175" s="23" t="s">
        <v>350</v>
      </c>
      <c r="E175" s="23" t="s">
        <v>347</v>
      </c>
      <c r="F175" s="23" t="s">
        <v>347</v>
      </c>
      <c r="G175" s="23" t="s">
        <v>347</v>
      </c>
      <c r="H175" s="23" t="s">
        <v>347</v>
      </c>
      <c r="I175" s="23" t="s">
        <v>347</v>
      </c>
      <c r="J175" s="23" t="s">
        <v>347</v>
      </c>
      <c r="K175" s="23" t="s">
        <v>347</v>
      </c>
      <c r="L175" s="23" t="s">
        <v>347</v>
      </c>
      <c r="M175" s="23" t="s">
        <v>347</v>
      </c>
      <c r="N175" s="23" t="s">
        <v>347</v>
      </c>
      <c r="O175" s="23" t="s">
        <v>347</v>
      </c>
      <c r="P175" s="23" t="s">
        <v>347</v>
      </c>
      <c r="Q175" s="23" t="s">
        <v>347</v>
      </c>
      <c r="R175" s="23">
        <v>14.11204</v>
      </c>
      <c r="S175" s="23" t="s">
        <v>347</v>
      </c>
      <c r="T175" s="23">
        <f t="shared" si="2"/>
        <v>1</v>
      </c>
    </row>
    <row r="176" spans="1:20">
      <c r="A176" s="23" t="s">
        <v>1700</v>
      </c>
      <c r="B176" s="23" t="s">
        <v>1699</v>
      </c>
      <c r="C176" s="23" t="s">
        <v>351</v>
      </c>
      <c r="D176" s="23" t="s">
        <v>350</v>
      </c>
      <c r="E176" s="23" t="s">
        <v>347</v>
      </c>
      <c r="F176" s="23" t="s">
        <v>347</v>
      </c>
      <c r="G176" s="23" t="s">
        <v>347</v>
      </c>
      <c r="H176" s="23" t="s">
        <v>347</v>
      </c>
      <c r="I176" s="23" t="s">
        <v>347</v>
      </c>
      <c r="J176" s="23" t="s">
        <v>347</v>
      </c>
      <c r="K176" s="23" t="s">
        <v>347</v>
      </c>
      <c r="L176" s="23" t="s">
        <v>347</v>
      </c>
      <c r="M176" s="23" t="s">
        <v>347</v>
      </c>
      <c r="N176" s="23" t="s">
        <v>347</v>
      </c>
      <c r="O176" s="23" t="s">
        <v>347</v>
      </c>
      <c r="P176" s="23" t="s">
        <v>347</v>
      </c>
      <c r="Q176" s="23" t="s">
        <v>347</v>
      </c>
      <c r="R176" s="23">
        <v>18.276599999999998</v>
      </c>
      <c r="S176" s="23" t="s">
        <v>347</v>
      </c>
      <c r="T176" s="23">
        <f t="shared" si="2"/>
        <v>1</v>
      </c>
    </row>
    <row r="177" spans="1:20">
      <c r="A177" s="23" t="s">
        <v>1698</v>
      </c>
      <c r="B177" s="23" t="s">
        <v>1697</v>
      </c>
      <c r="C177" s="23" t="s">
        <v>351</v>
      </c>
      <c r="D177" s="23" t="s">
        <v>350</v>
      </c>
      <c r="E177" s="23" t="s">
        <v>347</v>
      </c>
      <c r="F177" s="23" t="s">
        <v>347</v>
      </c>
      <c r="G177" s="23" t="s">
        <v>347</v>
      </c>
      <c r="H177" s="23" t="s">
        <v>347</v>
      </c>
      <c r="I177" s="23" t="s">
        <v>347</v>
      </c>
      <c r="J177" s="23" t="s">
        <v>347</v>
      </c>
      <c r="K177" s="23" t="s">
        <v>347</v>
      </c>
      <c r="L177" s="23" t="s">
        <v>347</v>
      </c>
      <c r="M177" s="23" t="s">
        <v>347</v>
      </c>
      <c r="N177" s="23" t="s">
        <v>347</v>
      </c>
      <c r="O177" s="23" t="s">
        <v>347</v>
      </c>
      <c r="P177" s="23" t="s">
        <v>347</v>
      </c>
      <c r="Q177" s="23" t="s">
        <v>347</v>
      </c>
      <c r="R177" s="23">
        <v>4.3005360000000001</v>
      </c>
      <c r="S177" s="23" t="s">
        <v>347</v>
      </c>
      <c r="T177" s="23">
        <f t="shared" si="2"/>
        <v>1</v>
      </c>
    </row>
    <row r="178" spans="1:20">
      <c r="A178" s="23" t="s">
        <v>1696</v>
      </c>
      <c r="B178" s="23" t="s">
        <v>1695</v>
      </c>
      <c r="C178" s="23" t="s">
        <v>351</v>
      </c>
      <c r="D178" s="23" t="s">
        <v>350</v>
      </c>
      <c r="E178" s="23" t="s">
        <v>347</v>
      </c>
      <c r="F178" s="23" t="s">
        <v>347</v>
      </c>
      <c r="G178" s="23" t="s">
        <v>347</v>
      </c>
      <c r="H178" s="23" t="s">
        <v>347</v>
      </c>
      <c r="I178" s="23" t="s">
        <v>347</v>
      </c>
      <c r="J178" s="23" t="s">
        <v>347</v>
      </c>
      <c r="K178" s="23" t="s">
        <v>347</v>
      </c>
      <c r="L178" s="23" t="s">
        <v>347</v>
      </c>
      <c r="M178" s="23" t="s">
        <v>347</v>
      </c>
      <c r="N178" s="23" t="s">
        <v>347</v>
      </c>
      <c r="O178" s="23" t="s">
        <v>347</v>
      </c>
      <c r="P178" s="23" t="s">
        <v>347</v>
      </c>
      <c r="Q178" s="23" t="s">
        <v>347</v>
      </c>
      <c r="R178" s="23">
        <v>8.6502079999999992</v>
      </c>
      <c r="S178" s="23" t="s">
        <v>347</v>
      </c>
      <c r="T178" s="23">
        <f t="shared" si="2"/>
        <v>1</v>
      </c>
    </row>
    <row r="179" spans="1:20">
      <c r="A179" s="23" t="s">
        <v>1694</v>
      </c>
      <c r="B179" s="23" t="s">
        <v>1693</v>
      </c>
      <c r="C179" s="23" t="s">
        <v>351</v>
      </c>
      <c r="D179" s="23" t="s">
        <v>350</v>
      </c>
      <c r="E179" s="23" t="s">
        <v>347</v>
      </c>
      <c r="F179" s="23" t="s">
        <v>347</v>
      </c>
      <c r="G179" s="23" t="s">
        <v>347</v>
      </c>
      <c r="H179" s="23" t="s">
        <v>347</v>
      </c>
      <c r="I179" s="23" t="s">
        <v>347</v>
      </c>
      <c r="J179" s="23" t="s">
        <v>347</v>
      </c>
      <c r="K179" s="23" t="s">
        <v>347</v>
      </c>
      <c r="L179" s="23" t="s">
        <v>347</v>
      </c>
      <c r="M179" s="23" t="s">
        <v>347</v>
      </c>
      <c r="N179" s="23" t="s">
        <v>347</v>
      </c>
      <c r="O179" s="23">
        <v>0.2312207</v>
      </c>
      <c r="P179" s="23" t="s">
        <v>347</v>
      </c>
      <c r="Q179" s="23" t="s">
        <v>347</v>
      </c>
      <c r="R179" s="23">
        <v>2.7975650000000001</v>
      </c>
      <c r="S179" s="23" t="s">
        <v>347</v>
      </c>
      <c r="T179" s="23">
        <f t="shared" si="2"/>
        <v>1</v>
      </c>
    </row>
    <row r="180" spans="1:20">
      <c r="A180" s="23" t="s">
        <v>1692</v>
      </c>
      <c r="B180" s="23" t="s">
        <v>1691</v>
      </c>
      <c r="C180" s="23" t="s">
        <v>351</v>
      </c>
      <c r="D180" s="23" t="s">
        <v>350</v>
      </c>
      <c r="E180" s="23" t="s">
        <v>347</v>
      </c>
      <c r="F180" s="23" t="s">
        <v>347</v>
      </c>
      <c r="G180" s="23" t="s">
        <v>347</v>
      </c>
      <c r="H180" s="23" t="s">
        <v>347</v>
      </c>
      <c r="I180" s="23" t="s">
        <v>347</v>
      </c>
      <c r="J180" s="23" t="s">
        <v>347</v>
      </c>
      <c r="K180" s="23" t="s">
        <v>347</v>
      </c>
      <c r="L180" s="23" t="s">
        <v>347</v>
      </c>
      <c r="M180" s="23" t="s">
        <v>347</v>
      </c>
      <c r="N180" s="23" t="s">
        <v>347</v>
      </c>
      <c r="O180" s="23">
        <v>1.577423</v>
      </c>
      <c r="P180" s="23" t="s">
        <v>347</v>
      </c>
      <c r="Q180" s="23" t="s">
        <v>347</v>
      </c>
      <c r="R180" s="23">
        <v>3.2443650000000002</v>
      </c>
      <c r="S180" s="23" t="s">
        <v>347</v>
      </c>
      <c r="T180" s="23">
        <f t="shared" si="2"/>
        <v>1</v>
      </c>
    </row>
    <row r="181" spans="1:20">
      <c r="A181" s="23" t="s">
        <v>503</v>
      </c>
      <c r="B181" s="23" t="s">
        <v>502</v>
      </c>
      <c r="C181" s="23" t="s">
        <v>351</v>
      </c>
      <c r="D181" s="23" t="s">
        <v>350</v>
      </c>
      <c r="E181" s="23" t="s">
        <v>347</v>
      </c>
      <c r="F181" s="23" t="s">
        <v>347</v>
      </c>
      <c r="G181" s="23" t="s">
        <v>347</v>
      </c>
      <c r="H181" s="23" t="s">
        <v>347</v>
      </c>
      <c r="I181" s="23" t="s">
        <v>347</v>
      </c>
      <c r="J181" s="23" t="s">
        <v>347</v>
      </c>
      <c r="K181" s="23" t="s">
        <v>347</v>
      </c>
      <c r="L181" s="23" t="s">
        <v>347</v>
      </c>
      <c r="M181" s="23" t="s">
        <v>347</v>
      </c>
      <c r="N181" s="23" t="s">
        <v>347</v>
      </c>
      <c r="O181" s="23" t="s">
        <v>347</v>
      </c>
      <c r="P181" s="23">
        <v>13.699999809265099</v>
      </c>
      <c r="Q181" s="23" t="s">
        <v>347</v>
      </c>
      <c r="R181" s="23" t="s">
        <v>347</v>
      </c>
      <c r="S181" s="23" t="s">
        <v>347</v>
      </c>
      <c r="T181" s="23">
        <f t="shared" si="2"/>
        <v>1</v>
      </c>
    </row>
    <row r="182" spans="1:20">
      <c r="A182" s="23" t="s">
        <v>501</v>
      </c>
      <c r="B182" s="23" t="s">
        <v>500</v>
      </c>
      <c r="C182" s="23" t="s">
        <v>351</v>
      </c>
      <c r="D182" s="23" t="s">
        <v>350</v>
      </c>
      <c r="E182" s="23" t="s">
        <v>347</v>
      </c>
      <c r="F182" s="23" t="s">
        <v>347</v>
      </c>
      <c r="G182" s="23" t="s">
        <v>347</v>
      </c>
      <c r="H182" s="23" t="s">
        <v>347</v>
      </c>
      <c r="I182" s="23" t="s">
        <v>347</v>
      </c>
      <c r="J182" s="23" t="s">
        <v>347</v>
      </c>
      <c r="K182" s="23" t="s">
        <v>347</v>
      </c>
      <c r="L182" s="23" t="s">
        <v>347</v>
      </c>
      <c r="M182" s="23" t="s">
        <v>347</v>
      </c>
      <c r="N182" s="23" t="s">
        <v>347</v>
      </c>
      <c r="O182" s="23" t="s">
        <v>347</v>
      </c>
      <c r="P182" s="23">
        <v>28.5</v>
      </c>
      <c r="Q182" s="23" t="s">
        <v>347</v>
      </c>
      <c r="R182" s="23" t="s">
        <v>347</v>
      </c>
      <c r="S182" s="23" t="s">
        <v>347</v>
      </c>
      <c r="T182" s="23">
        <f t="shared" si="2"/>
        <v>1</v>
      </c>
    </row>
    <row r="183" spans="1:20">
      <c r="A183" s="23" t="s">
        <v>1690</v>
      </c>
      <c r="B183" s="23" t="s">
        <v>1689</v>
      </c>
      <c r="C183" s="23" t="s">
        <v>351</v>
      </c>
      <c r="D183" s="23" t="s">
        <v>350</v>
      </c>
      <c r="E183" s="23" t="s">
        <v>347</v>
      </c>
      <c r="F183" s="23" t="s">
        <v>347</v>
      </c>
      <c r="G183" s="23" t="s">
        <v>347</v>
      </c>
      <c r="H183" s="23" t="s">
        <v>347</v>
      </c>
      <c r="I183" s="23" t="s">
        <v>347</v>
      </c>
      <c r="J183" s="23" t="s">
        <v>347</v>
      </c>
      <c r="K183" s="23" t="s">
        <v>347</v>
      </c>
      <c r="L183" s="23" t="s">
        <v>347</v>
      </c>
      <c r="M183" s="23" t="s">
        <v>347</v>
      </c>
      <c r="N183" s="23" t="s">
        <v>347</v>
      </c>
      <c r="O183" s="23" t="s">
        <v>347</v>
      </c>
      <c r="P183" s="23" t="s">
        <v>347</v>
      </c>
      <c r="Q183" s="23" t="s">
        <v>347</v>
      </c>
      <c r="R183" s="23">
        <v>9.3264259999999997</v>
      </c>
      <c r="S183" s="23" t="s">
        <v>347</v>
      </c>
      <c r="T183" s="23">
        <f t="shared" si="2"/>
        <v>1</v>
      </c>
    </row>
    <row r="184" spans="1:20">
      <c r="A184" s="23" t="s">
        <v>1688</v>
      </c>
      <c r="B184" s="23" t="s">
        <v>1687</v>
      </c>
      <c r="C184" s="23" t="s">
        <v>351</v>
      </c>
      <c r="D184" s="23" t="s">
        <v>350</v>
      </c>
      <c r="E184" s="23" t="s">
        <v>347</v>
      </c>
      <c r="F184" s="23" t="s">
        <v>347</v>
      </c>
      <c r="G184" s="23" t="s">
        <v>347</v>
      </c>
      <c r="H184" s="23" t="s">
        <v>347</v>
      </c>
      <c r="I184" s="23" t="s">
        <v>347</v>
      </c>
      <c r="J184" s="23" t="s">
        <v>347</v>
      </c>
      <c r="K184" s="23" t="s">
        <v>347</v>
      </c>
      <c r="L184" s="23" t="s">
        <v>347</v>
      </c>
      <c r="M184" s="23" t="s">
        <v>347</v>
      </c>
      <c r="N184" s="23" t="s">
        <v>347</v>
      </c>
      <c r="O184" s="23" t="s">
        <v>347</v>
      </c>
      <c r="P184" s="23" t="s">
        <v>347</v>
      </c>
      <c r="Q184" s="23" t="s">
        <v>347</v>
      </c>
      <c r="R184" s="23">
        <v>15.43573</v>
      </c>
      <c r="S184" s="23" t="s">
        <v>347</v>
      </c>
      <c r="T184" s="23">
        <f t="shared" si="2"/>
        <v>1</v>
      </c>
    </row>
    <row r="185" spans="1:20">
      <c r="A185" s="23" t="s">
        <v>397</v>
      </c>
      <c r="B185" s="23" t="s">
        <v>396</v>
      </c>
      <c r="C185" s="23" t="s">
        <v>351</v>
      </c>
      <c r="D185" s="23" t="s">
        <v>350</v>
      </c>
      <c r="E185" s="23" t="s">
        <v>347</v>
      </c>
      <c r="F185" s="23" t="s">
        <v>347</v>
      </c>
      <c r="G185" s="23" t="s">
        <v>347</v>
      </c>
      <c r="H185" s="23" t="s">
        <v>347</v>
      </c>
      <c r="I185" s="23" t="s">
        <v>347</v>
      </c>
      <c r="J185" s="23" t="s">
        <v>347</v>
      </c>
      <c r="K185" s="23" t="s">
        <v>347</v>
      </c>
      <c r="L185" s="23" t="s">
        <v>347</v>
      </c>
      <c r="M185" s="23" t="s">
        <v>347</v>
      </c>
      <c r="N185" s="23" t="s">
        <v>347</v>
      </c>
      <c r="O185" s="23" t="s">
        <v>347</v>
      </c>
      <c r="P185" s="23">
        <v>29.399999618530298</v>
      </c>
      <c r="Q185" s="23" t="s">
        <v>347</v>
      </c>
      <c r="R185" s="23" t="s">
        <v>347</v>
      </c>
      <c r="S185" s="23" t="s">
        <v>347</v>
      </c>
      <c r="T185" s="23">
        <f t="shared" si="2"/>
        <v>1</v>
      </c>
    </row>
    <row r="186" spans="1:20">
      <c r="A186" s="23" t="s">
        <v>395</v>
      </c>
      <c r="B186" s="23" t="s">
        <v>394</v>
      </c>
      <c r="C186" s="23" t="s">
        <v>351</v>
      </c>
      <c r="D186" s="23" t="s">
        <v>350</v>
      </c>
      <c r="E186" s="23" t="s">
        <v>347</v>
      </c>
      <c r="F186" s="23" t="s">
        <v>347</v>
      </c>
      <c r="G186" s="23" t="s">
        <v>347</v>
      </c>
      <c r="H186" s="23" t="s">
        <v>347</v>
      </c>
      <c r="I186" s="23" t="s">
        <v>347</v>
      </c>
      <c r="J186" s="23" t="s">
        <v>347</v>
      </c>
      <c r="K186" s="23" t="s">
        <v>347</v>
      </c>
      <c r="L186" s="23" t="s">
        <v>347</v>
      </c>
      <c r="M186" s="23" t="s">
        <v>347</v>
      </c>
      <c r="N186" s="23" t="s">
        <v>347</v>
      </c>
      <c r="O186" s="23" t="s">
        <v>347</v>
      </c>
      <c r="P186" s="23">
        <v>30.399999618530298</v>
      </c>
      <c r="Q186" s="23" t="s">
        <v>347</v>
      </c>
      <c r="R186" s="23" t="s">
        <v>347</v>
      </c>
      <c r="S186" s="23" t="s">
        <v>347</v>
      </c>
      <c r="T186" s="23">
        <f t="shared" si="2"/>
        <v>1</v>
      </c>
    </row>
    <row r="187" spans="1:20">
      <c r="A187" s="23" t="s">
        <v>391</v>
      </c>
      <c r="B187" s="23" t="s">
        <v>390</v>
      </c>
      <c r="C187" s="23" t="s">
        <v>351</v>
      </c>
      <c r="D187" s="23" t="s">
        <v>350</v>
      </c>
      <c r="E187" s="23" t="s">
        <v>347</v>
      </c>
      <c r="F187" s="23" t="s">
        <v>347</v>
      </c>
      <c r="G187" s="23" t="s">
        <v>347</v>
      </c>
      <c r="H187" s="23" t="s">
        <v>347</v>
      </c>
      <c r="I187" s="23" t="s">
        <v>347</v>
      </c>
      <c r="J187" s="23" t="s">
        <v>347</v>
      </c>
      <c r="K187" s="23" t="s">
        <v>347</v>
      </c>
      <c r="L187" s="23" t="s">
        <v>347</v>
      </c>
      <c r="M187" s="23" t="s">
        <v>347</v>
      </c>
      <c r="N187" s="23" t="s">
        <v>347</v>
      </c>
      <c r="O187" s="23" t="s">
        <v>347</v>
      </c>
      <c r="P187" s="23">
        <v>51.599998474121101</v>
      </c>
      <c r="Q187" s="23" t="s">
        <v>347</v>
      </c>
      <c r="R187" s="23" t="s">
        <v>347</v>
      </c>
      <c r="S187" s="23" t="s">
        <v>347</v>
      </c>
      <c r="T187" s="23">
        <f t="shared" si="2"/>
        <v>1</v>
      </c>
    </row>
    <row r="188" spans="1:20">
      <c r="A188" s="23" t="s">
        <v>389</v>
      </c>
      <c r="B188" s="23" t="s">
        <v>388</v>
      </c>
      <c r="C188" s="23" t="s">
        <v>351</v>
      </c>
      <c r="D188" s="23" t="s">
        <v>350</v>
      </c>
      <c r="E188" s="23" t="s">
        <v>347</v>
      </c>
      <c r="F188" s="23" t="s">
        <v>347</v>
      </c>
      <c r="G188" s="23" t="s">
        <v>347</v>
      </c>
      <c r="H188" s="23" t="s">
        <v>347</v>
      </c>
      <c r="I188" s="23" t="s">
        <v>347</v>
      </c>
      <c r="J188" s="23" t="s">
        <v>347</v>
      </c>
      <c r="K188" s="23" t="s">
        <v>347</v>
      </c>
      <c r="L188" s="23" t="s">
        <v>347</v>
      </c>
      <c r="M188" s="23" t="s">
        <v>347</v>
      </c>
      <c r="N188" s="23" t="s">
        <v>347</v>
      </c>
      <c r="O188" s="23" t="s">
        <v>347</v>
      </c>
      <c r="P188" s="23">
        <v>60.200000762939503</v>
      </c>
      <c r="Q188" s="23" t="s">
        <v>347</v>
      </c>
      <c r="R188" s="23" t="s">
        <v>347</v>
      </c>
      <c r="S188" s="23" t="s">
        <v>347</v>
      </c>
      <c r="T188" s="23">
        <f t="shared" si="2"/>
        <v>1</v>
      </c>
    </row>
    <row r="189" spans="1:20">
      <c r="A189" s="23" t="s">
        <v>385</v>
      </c>
      <c r="B189" s="23" t="s">
        <v>384</v>
      </c>
      <c r="C189" s="23" t="s">
        <v>351</v>
      </c>
      <c r="D189" s="23" t="s">
        <v>350</v>
      </c>
      <c r="E189" s="23" t="s">
        <v>347</v>
      </c>
      <c r="F189" s="23" t="s">
        <v>347</v>
      </c>
      <c r="G189" s="23" t="s">
        <v>347</v>
      </c>
      <c r="H189" s="23" t="s">
        <v>347</v>
      </c>
      <c r="I189" s="23" t="s">
        <v>347</v>
      </c>
      <c r="J189" s="23" t="s">
        <v>347</v>
      </c>
      <c r="K189" s="23" t="s">
        <v>347</v>
      </c>
      <c r="L189" s="23" t="s">
        <v>347</v>
      </c>
      <c r="M189" s="23" t="s">
        <v>347</v>
      </c>
      <c r="N189" s="23" t="s">
        <v>347</v>
      </c>
      <c r="O189" s="23" t="s">
        <v>347</v>
      </c>
      <c r="P189" s="23">
        <v>17.200000762939499</v>
      </c>
      <c r="Q189" s="23" t="s">
        <v>347</v>
      </c>
      <c r="R189" s="23" t="s">
        <v>347</v>
      </c>
      <c r="S189" s="23" t="s">
        <v>347</v>
      </c>
      <c r="T189" s="23">
        <f t="shared" si="2"/>
        <v>1</v>
      </c>
    </row>
    <row r="190" spans="1:20">
      <c r="A190" s="23" t="s">
        <v>383</v>
      </c>
      <c r="B190" s="23" t="s">
        <v>382</v>
      </c>
      <c r="C190" s="23" t="s">
        <v>351</v>
      </c>
      <c r="D190" s="23" t="s">
        <v>350</v>
      </c>
      <c r="E190" s="23" t="s">
        <v>347</v>
      </c>
      <c r="F190" s="23" t="s">
        <v>347</v>
      </c>
      <c r="G190" s="23" t="s">
        <v>347</v>
      </c>
      <c r="H190" s="23" t="s">
        <v>347</v>
      </c>
      <c r="I190" s="23" t="s">
        <v>347</v>
      </c>
      <c r="J190" s="23" t="s">
        <v>347</v>
      </c>
      <c r="K190" s="23" t="s">
        <v>347</v>
      </c>
      <c r="L190" s="23" t="s">
        <v>347</v>
      </c>
      <c r="M190" s="23" t="s">
        <v>347</v>
      </c>
      <c r="N190" s="23" t="s">
        <v>347</v>
      </c>
      <c r="O190" s="23" t="s">
        <v>347</v>
      </c>
      <c r="P190" s="23">
        <v>7.6999998092651403</v>
      </c>
      <c r="Q190" s="23" t="s">
        <v>347</v>
      </c>
      <c r="R190" s="23" t="s">
        <v>347</v>
      </c>
      <c r="S190" s="23" t="s">
        <v>347</v>
      </c>
      <c r="T190" s="23">
        <f t="shared" si="2"/>
        <v>1</v>
      </c>
    </row>
    <row r="191" spans="1:20">
      <c r="A191" s="23" t="s">
        <v>381</v>
      </c>
      <c r="B191" s="23" t="s">
        <v>380</v>
      </c>
      <c r="C191" s="23" t="s">
        <v>351</v>
      </c>
      <c r="D191" s="23" t="s">
        <v>350</v>
      </c>
      <c r="E191" s="23">
        <v>70</v>
      </c>
      <c r="F191" s="23">
        <v>74.5</v>
      </c>
      <c r="G191" s="23">
        <v>71.900001525878906</v>
      </c>
      <c r="H191" s="23">
        <v>60.700000762939503</v>
      </c>
      <c r="I191" s="23">
        <v>60.5</v>
      </c>
      <c r="J191" s="23">
        <v>61.599998474121101</v>
      </c>
      <c r="K191" s="23">
        <v>55.200000762939503</v>
      </c>
      <c r="L191" s="23">
        <v>59.599998474121101</v>
      </c>
      <c r="M191" s="23">
        <v>40.700000762939503</v>
      </c>
      <c r="N191" s="23" t="s">
        <v>347</v>
      </c>
      <c r="O191" s="23" t="s">
        <v>347</v>
      </c>
      <c r="P191" s="23">
        <v>40</v>
      </c>
      <c r="Q191" s="23" t="s">
        <v>347</v>
      </c>
      <c r="R191" s="23" t="s">
        <v>347</v>
      </c>
      <c r="S191" s="23" t="s">
        <v>347</v>
      </c>
      <c r="T191" s="23">
        <f t="shared" si="2"/>
        <v>1</v>
      </c>
    </row>
    <row r="192" spans="1:20">
      <c r="A192" s="23" t="s">
        <v>379</v>
      </c>
      <c r="B192" s="23" t="s">
        <v>378</v>
      </c>
      <c r="C192" s="23" t="s">
        <v>351</v>
      </c>
      <c r="D192" s="23" t="s">
        <v>350</v>
      </c>
      <c r="E192" s="23">
        <v>52</v>
      </c>
      <c r="F192" s="23">
        <v>45.200000762939503</v>
      </c>
      <c r="G192" s="23">
        <v>40.299999237060497</v>
      </c>
      <c r="H192" s="23">
        <v>31.5</v>
      </c>
      <c r="I192" s="23">
        <v>32.900001525878899</v>
      </c>
      <c r="J192" s="23">
        <v>34.599998474121101</v>
      </c>
      <c r="K192" s="23">
        <v>38.5</v>
      </c>
      <c r="L192" s="23">
        <v>42.700000762939503</v>
      </c>
      <c r="M192" s="23">
        <v>56.400001525878899</v>
      </c>
      <c r="N192" s="23" t="s">
        <v>347</v>
      </c>
      <c r="O192" s="23" t="s">
        <v>347</v>
      </c>
      <c r="P192" s="23">
        <v>28.100000381469702</v>
      </c>
      <c r="Q192" s="23" t="s">
        <v>347</v>
      </c>
      <c r="R192" s="23" t="s">
        <v>347</v>
      </c>
      <c r="S192" s="23" t="s">
        <v>347</v>
      </c>
      <c r="T192" s="23">
        <f t="shared" si="2"/>
        <v>1</v>
      </c>
    </row>
    <row r="193" spans="1:20">
      <c r="A193" s="23" t="s">
        <v>377</v>
      </c>
      <c r="B193" s="23" t="s">
        <v>376</v>
      </c>
      <c r="C193" s="23" t="s">
        <v>351</v>
      </c>
      <c r="D193" s="23" t="s">
        <v>350</v>
      </c>
      <c r="E193" s="23">
        <v>57</v>
      </c>
      <c r="F193" s="23">
        <v>55</v>
      </c>
      <c r="G193" s="23">
        <v>49.700000762939503</v>
      </c>
      <c r="H193" s="23">
        <v>39.700000762939503</v>
      </c>
      <c r="I193" s="23">
        <v>41.400001525878899</v>
      </c>
      <c r="J193" s="23">
        <v>44.900001525878899</v>
      </c>
      <c r="K193" s="23">
        <v>46.299999237060497</v>
      </c>
      <c r="L193" s="23">
        <v>47.5</v>
      </c>
      <c r="M193" s="23">
        <v>45.400001525878899</v>
      </c>
      <c r="N193" s="23" t="s">
        <v>347</v>
      </c>
      <c r="O193" s="23" t="s">
        <v>347</v>
      </c>
      <c r="P193" s="23">
        <v>30.899999618530298</v>
      </c>
      <c r="Q193" s="23" t="s">
        <v>347</v>
      </c>
      <c r="R193" s="23" t="s">
        <v>347</v>
      </c>
      <c r="S193" s="23" t="s">
        <v>347</v>
      </c>
      <c r="T193" s="23">
        <f t="shared" si="2"/>
        <v>1</v>
      </c>
    </row>
    <row r="194" spans="1:20">
      <c r="A194" s="23" t="s">
        <v>375</v>
      </c>
      <c r="B194" s="23" t="s">
        <v>374</v>
      </c>
      <c r="C194" s="23" t="s">
        <v>351</v>
      </c>
      <c r="D194" s="23" t="s">
        <v>350</v>
      </c>
      <c r="E194" s="23" t="s">
        <v>347</v>
      </c>
      <c r="F194" s="23">
        <v>89.699996948242202</v>
      </c>
      <c r="G194" s="23">
        <v>90.5</v>
      </c>
      <c r="H194" s="23">
        <v>82.5</v>
      </c>
      <c r="I194" s="23">
        <v>80.599998474121094</v>
      </c>
      <c r="J194" s="23">
        <v>77.699996948242202</v>
      </c>
      <c r="K194" s="23">
        <v>78.599998474121094</v>
      </c>
      <c r="L194" s="23">
        <v>81.800003051757798</v>
      </c>
      <c r="M194" s="23">
        <v>81.699996948242202</v>
      </c>
      <c r="N194" s="23" t="s">
        <v>347</v>
      </c>
      <c r="O194" s="23" t="s">
        <v>347</v>
      </c>
      <c r="P194" s="23">
        <v>63.799999237060497</v>
      </c>
      <c r="Q194" s="23" t="s">
        <v>347</v>
      </c>
      <c r="R194" s="23" t="s">
        <v>347</v>
      </c>
      <c r="S194" s="23" t="s">
        <v>347</v>
      </c>
      <c r="T194" s="23">
        <f t="shared" ref="T194:T227" si="3">IF(SUM(E194:S194)&lt;&gt;0, 1, 0)</f>
        <v>1</v>
      </c>
    </row>
    <row r="195" spans="1:20">
      <c r="A195" s="23" t="s">
        <v>373</v>
      </c>
      <c r="B195" s="23" t="s">
        <v>372</v>
      </c>
      <c r="C195" s="23" t="s">
        <v>351</v>
      </c>
      <c r="D195" s="23" t="s">
        <v>350</v>
      </c>
      <c r="E195" s="23" t="s">
        <v>347</v>
      </c>
      <c r="F195" s="23">
        <v>67.599998474121094</v>
      </c>
      <c r="G195" s="23">
        <v>65.800003051757798</v>
      </c>
      <c r="H195" s="23">
        <v>57.900001525878899</v>
      </c>
      <c r="I195" s="23">
        <v>63.700000762939503</v>
      </c>
      <c r="J195" s="23">
        <v>67.900001525878906</v>
      </c>
      <c r="K195" s="23">
        <v>65</v>
      </c>
      <c r="L195" s="23">
        <v>68.599998474121094</v>
      </c>
      <c r="M195" s="23">
        <v>68.5</v>
      </c>
      <c r="N195" s="23" t="s">
        <v>347</v>
      </c>
      <c r="O195" s="23" t="s">
        <v>347</v>
      </c>
      <c r="P195" s="23">
        <v>52</v>
      </c>
      <c r="Q195" s="23" t="s">
        <v>347</v>
      </c>
      <c r="R195" s="23" t="s">
        <v>347</v>
      </c>
      <c r="S195" s="23" t="s">
        <v>347</v>
      </c>
      <c r="T195" s="23">
        <f t="shared" si="3"/>
        <v>1</v>
      </c>
    </row>
    <row r="196" spans="1:20">
      <c r="A196" s="23" t="s">
        <v>371</v>
      </c>
      <c r="B196" s="23" t="s">
        <v>370</v>
      </c>
      <c r="C196" s="23" t="s">
        <v>351</v>
      </c>
      <c r="D196" s="23" t="s">
        <v>350</v>
      </c>
      <c r="E196" s="23" t="s">
        <v>347</v>
      </c>
      <c r="F196" s="23">
        <v>77.699996948242202</v>
      </c>
      <c r="G196" s="23">
        <v>74.900001525878906</v>
      </c>
      <c r="H196" s="23">
        <v>66.5</v>
      </c>
      <c r="I196" s="23">
        <v>70.5</v>
      </c>
      <c r="J196" s="23">
        <v>75.5</v>
      </c>
      <c r="K196" s="23">
        <v>70</v>
      </c>
      <c r="L196" s="23">
        <v>73</v>
      </c>
      <c r="M196" s="23">
        <v>73</v>
      </c>
      <c r="N196" s="23" t="s">
        <v>347</v>
      </c>
      <c r="O196" s="23" t="s">
        <v>347</v>
      </c>
      <c r="P196" s="23">
        <v>55.299999237060497</v>
      </c>
      <c r="Q196" s="23" t="s">
        <v>347</v>
      </c>
      <c r="R196" s="23" t="s">
        <v>347</v>
      </c>
      <c r="S196" s="23" t="s">
        <v>347</v>
      </c>
      <c r="T196" s="23">
        <f t="shared" si="3"/>
        <v>1</v>
      </c>
    </row>
    <row r="197" spans="1:20">
      <c r="A197" s="23" t="s">
        <v>1686</v>
      </c>
      <c r="B197" s="23" t="s">
        <v>1685</v>
      </c>
      <c r="C197" s="23" t="s">
        <v>351</v>
      </c>
      <c r="D197" s="23" t="s">
        <v>350</v>
      </c>
      <c r="E197" s="23" t="s">
        <v>347</v>
      </c>
      <c r="F197" s="23" t="s">
        <v>347</v>
      </c>
      <c r="G197" s="23" t="s">
        <v>347</v>
      </c>
      <c r="H197" s="23" t="s">
        <v>347</v>
      </c>
      <c r="I197" s="23" t="s">
        <v>347</v>
      </c>
      <c r="J197" s="23" t="s">
        <v>347</v>
      </c>
      <c r="K197" s="23" t="s">
        <v>347</v>
      </c>
      <c r="L197" s="23" t="s">
        <v>347</v>
      </c>
      <c r="M197" s="23" t="s">
        <v>347</v>
      </c>
      <c r="N197" s="23" t="s">
        <v>347</v>
      </c>
      <c r="O197" s="23">
        <v>2.9598990000000001</v>
      </c>
      <c r="P197" s="23" t="s">
        <v>347</v>
      </c>
      <c r="Q197" s="23" t="s">
        <v>347</v>
      </c>
      <c r="R197" s="23" t="s">
        <v>347</v>
      </c>
      <c r="S197" s="23" t="s">
        <v>347</v>
      </c>
      <c r="T197" s="23">
        <f t="shared" si="3"/>
        <v>1</v>
      </c>
    </row>
    <row r="198" spans="1:20">
      <c r="A198" s="23" t="s">
        <v>1684</v>
      </c>
      <c r="B198" s="23" t="s">
        <v>1683</v>
      </c>
      <c r="C198" s="23" t="s">
        <v>351</v>
      </c>
      <c r="D198" s="23" t="s">
        <v>350</v>
      </c>
      <c r="E198" s="23" t="s">
        <v>347</v>
      </c>
      <c r="F198" s="23" t="s">
        <v>347</v>
      </c>
      <c r="G198" s="23" t="s">
        <v>347</v>
      </c>
      <c r="H198" s="23" t="s">
        <v>347</v>
      </c>
      <c r="I198" s="23" t="s">
        <v>347</v>
      </c>
      <c r="J198" s="23" t="s">
        <v>347</v>
      </c>
      <c r="K198" s="23" t="s">
        <v>347</v>
      </c>
      <c r="L198" s="23" t="s">
        <v>347</v>
      </c>
      <c r="M198" s="23" t="s">
        <v>347</v>
      </c>
      <c r="N198" s="23" t="s">
        <v>347</v>
      </c>
      <c r="O198" s="23">
        <v>4.7568799999999998</v>
      </c>
      <c r="P198" s="23" t="s">
        <v>347</v>
      </c>
      <c r="Q198" s="23" t="s">
        <v>347</v>
      </c>
      <c r="R198" s="23" t="s">
        <v>347</v>
      </c>
      <c r="S198" s="23" t="s">
        <v>347</v>
      </c>
      <c r="T198" s="23">
        <f t="shared" si="3"/>
        <v>1</v>
      </c>
    </row>
    <row r="199" spans="1:20">
      <c r="A199" s="23" t="s">
        <v>1682</v>
      </c>
      <c r="B199" s="23" t="s">
        <v>1681</v>
      </c>
      <c r="C199" s="23" t="s">
        <v>351</v>
      </c>
      <c r="D199" s="23" t="s">
        <v>350</v>
      </c>
      <c r="E199" s="23" t="s">
        <v>347</v>
      </c>
      <c r="F199" s="23" t="s">
        <v>347</v>
      </c>
      <c r="G199" s="23" t="s">
        <v>347</v>
      </c>
      <c r="H199" s="23" t="s">
        <v>347</v>
      </c>
      <c r="I199" s="23" t="s">
        <v>347</v>
      </c>
      <c r="J199" s="23" t="s">
        <v>347</v>
      </c>
      <c r="K199" s="23" t="s">
        <v>347</v>
      </c>
      <c r="L199" s="23" t="s">
        <v>347</v>
      </c>
      <c r="M199" s="23" t="s">
        <v>347</v>
      </c>
      <c r="N199" s="23" t="s">
        <v>347</v>
      </c>
      <c r="O199" s="23" t="s">
        <v>347</v>
      </c>
      <c r="P199" s="23" t="s">
        <v>347</v>
      </c>
      <c r="Q199" s="23" t="s">
        <v>347</v>
      </c>
      <c r="R199" s="23">
        <v>0.64714050000000001</v>
      </c>
      <c r="S199" s="23" t="s">
        <v>347</v>
      </c>
      <c r="T199" s="23">
        <f t="shared" si="3"/>
        <v>1</v>
      </c>
    </row>
    <row r="200" spans="1:20">
      <c r="A200" s="23" t="s">
        <v>1680</v>
      </c>
      <c r="B200" s="23" t="s">
        <v>1679</v>
      </c>
      <c r="C200" s="23" t="s">
        <v>351</v>
      </c>
      <c r="D200" s="23" t="s">
        <v>350</v>
      </c>
      <c r="E200" s="23" t="s">
        <v>347</v>
      </c>
      <c r="F200" s="23" t="s">
        <v>347</v>
      </c>
      <c r="G200" s="23" t="s">
        <v>347</v>
      </c>
      <c r="H200" s="23" t="s">
        <v>347</v>
      </c>
      <c r="I200" s="23" t="s">
        <v>347</v>
      </c>
      <c r="J200" s="23" t="s">
        <v>347</v>
      </c>
      <c r="K200" s="23" t="s">
        <v>347</v>
      </c>
      <c r="L200" s="23" t="s">
        <v>347</v>
      </c>
      <c r="M200" s="23" t="s">
        <v>347</v>
      </c>
      <c r="N200" s="23" t="s">
        <v>347</v>
      </c>
      <c r="O200" s="23" t="s">
        <v>347</v>
      </c>
      <c r="P200" s="23" t="s">
        <v>347</v>
      </c>
      <c r="Q200" s="23" t="s">
        <v>347</v>
      </c>
      <c r="R200" s="23">
        <v>3.001239</v>
      </c>
      <c r="S200" s="23" t="s">
        <v>347</v>
      </c>
      <c r="T200" s="23">
        <f t="shared" si="3"/>
        <v>1</v>
      </c>
    </row>
    <row r="201" spans="1:20">
      <c r="A201" s="23" t="s">
        <v>1678</v>
      </c>
      <c r="B201" s="23" t="s">
        <v>1677</v>
      </c>
      <c r="C201" s="23" t="s">
        <v>351</v>
      </c>
      <c r="D201" s="23" t="s">
        <v>350</v>
      </c>
      <c r="E201" s="23" t="s">
        <v>347</v>
      </c>
      <c r="F201" s="23" t="s">
        <v>347</v>
      </c>
      <c r="G201" s="23" t="s">
        <v>347</v>
      </c>
      <c r="H201" s="23" t="s">
        <v>347</v>
      </c>
      <c r="I201" s="23" t="s">
        <v>347</v>
      </c>
      <c r="J201" s="23" t="s">
        <v>347</v>
      </c>
      <c r="K201" s="23" t="s">
        <v>347</v>
      </c>
      <c r="L201" s="23" t="s">
        <v>347</v>
      </c>
      <c r="M201" s="23" t="s">
        <v>347</v>
      </c>
      <c r="N201" s="23" t="s">
        <v>347</v>
      </c>
      <c r="O201" s="23" t="s">
        <v>347</v>
      </c>
      <c r="P201" s="23" t="s">
        <v>347</v>
      </c>
      <c r="Q201" s="23" t="s">
        <v>347</v>
      </c>
      <c r="R201" s="23">
        <v>0.98643769999999997</v>
      </c>
      <c r="S201" s="23" t="s">
        <v>347</v>
      </c>
      <c r="T201" s="23">
        <f t="shared" si="3"/>
        <v>1</v>
      </c>
    </row>
    <row r="202" spans="1:20">
      <c r="A202" s="23" t="s">
        <v>1676</v>
      </c>
      <c r="B202" s="23" t="s">
        <v>1675</v>
      </c>
      <c r="C202" s="23" t="s">
        <v>351</v>
      </c>
      <c r="D202" s="23" t="s">
        <v>350</v>
      </c>
      <c r="E202" s="23" t="s">
        <v>347</v>
      </c>
      <c r="F202" s="23" t="s">
        <v>347</v>
      </c>
      <c r="G202" s="23" t="s">
        <v>347</v>
      </c>
      <c r="H202" s="23" t="s">
        <v>347</v>
      </c>
      <c r="I202" s="23" t="s">
        <v>347</v>
      </c>
      <c r="J202" s="23" t="s">
        <v>347</v>
      </c>
      <c r="K202" s="23" t="s">
        <v>347</v>
      </c>
      <c r="L202" s="23" t="s">
        <v>347</v>
      </c>
      <c r="M202" s="23" t="s">
        <v>347</v>
      </c>
      <c r="N202" s="23" t="s">
        <v>347</v>
      </c>
      <c r="O202" s="23" t="s">
        <v>347</v>
      </c>
      <c r="P202" s="23" t="s">
        <v>347</v>
      </c>
      <c r="Q202" s="23" t="s">
        <v>347</v>
      </c>
      <c r="R202" s="23">
        <v>1.8225739999999999</v>
      </c>
      <c r="S202" s="23" t="s">
        <v>347</v>
      </c>
      <c r="T202" s="23">
        <f t="shared" si="3"/>
        <v>1</v>
      </c>
    </row>
    <row r="203" spans="1:20">
      <c r="A203" s="23" t="s">
        <v>1674</v>
      </c>
      <c r="B203" s="23" t="s">
        <v>1673</v>
      </c>
      <c r="C203" s="23" t="s">
        <v>351</v>
      </c>
      <c r="D203" s="23" t="s">
        <v>350</v>
      </c>
      <c r="E203" s="23" t="s">
        <v>347</v>
      </c>
      <c r="F203" s="23" t="s">
        <v>347</v>
      </c>
      <c r="G203" s="23" t="s">
        <v>347</v>
      </c>
      <c r="H203" s="23" t="s">
        <v>347</v>
      </c>
      <c r="I203" s="23" t="s">
        <v>347</v>
      </c>
      <c r="J203" s="23" t="s">
        <v>347</v>
      </c>
      <c r="K203" s="23" t="s">
        <v>347</v>
      </c>
      <c r="L203" s="23" t="s">
        <v>347</v>
      </c>
      <c r="M203" s="23" t="s">
        <v>347</v>
      </c>
      <c r="N203" s="23" t="s">
        <v>347</v>
      </c>
      <c r="O203" s="23">
        <v>5.9468360000000002</v>
      </c>
      <c r="P203" s="23" t="s">
        <v>347</v>
      </c>
      <c r="Q203" s="23" t="s">
        <v>347</v>
      </c>
      <c r="R203" s="23" t="s">
        <v>347</v>
      </c>
      <c r="S203" s="23" t="s">
        <v>347</v>
      </c>
      <c r="T203" s="23">
        <f t="shared" si="3"/>
        <v>1</v>
      </c>
    </row>
    <row r="204" spans="1:20">
      <c r="A204" s="23" t="s">
        <v>1672</v>
      </c>
      <c r="B204" s="23" t="s">
        <v>1671</v>
      </c>
      <c r="C204" s="23" t="s">
        <v>351</v>
      </c>
      <c r="D204" s="23" t="s">
        <v>350</v>
      </c>
      <c r="E204" s="23" t="s">
        <v>347</v>
      </c>
      <c r="F204" s="23" t="s">
        <v>347</v>
      </c>
      <c r="G204" s="23" t="s">
        <v>347</v>
      </c>
      <c r="H204" s="23" t="s">
        <v>347</v>
      </c>
      <c r="I204" s="23" t="s">
        <v>347</v>
      </c>
      <c r="J204" s="23" t="s">
        <v>347</v>
      </c>
      <c r="K204" s="23" t="s">
        <v>347</v>
      </c>
      <c r="L204" s="23" t="s">
        <v>347</v>
      </c>
      <c r="M204" s="23" t="s">
        <v>347</v>
      </c>
      <c r="N204" s="23" t="s">
        <v>347</v>
      </c>
      <c r="O204" s="23">
        <v>13.09164</v>
      </c>
      <c r="P204" s="23" t="s">
        <v>347</v>
      </c>
      <c r="Q204" s="23" t="s">
        <v>347</v>
      </c>
      <c r="R204" s="23" t="s">
        <v>347</v>
      </c>
      <c r="S204" s="23" t="s">
        <v>347</v>
      </c>
      <c r="T204" s="23">
        <f t="shared" si="3"/>
        <v>1</v>
      </c>
    </row>
    <row r="205" spans="1:20">
      <c r="A205" s="23" t="s">
        <v>1670</v>
      </c>
      <c r="B205" s="23" t="s">
        <v>1669</v>
      </c>
      <c r="C205" s="23" t="s">
        <v>351</v>
      </c>
      <c r="D205" s="23" t="s">
        <v>350</v>
      </c>
      <c r="E205" s="23" t="s">
        <v>347</v>
      </c>
      <c r="F205" s="23" t="s">
        <v>347</v>
      </c>
      <c r="G205" s="23" t="s">
        <v>347</v>
      </c>
      <c r="H205" s="23" t="s">
        <v>347</v>
      </c>
      <c r="I205" s="23" t="s">
        <v>347</v>
      </c>
      <c r="J205" s="23" t="s">
        <v>347</v>
      </c>
      <c r="K205" s="23" t="s">
        <v>347</v>
      </c>
      <c r="L205" s="23" t="s">
        <v>347</v>
      </c>
      <c r="M205" s="23" t="s">
        <v>347</v>
      </c>
      <c r="N205" s="23" t="s">
        <v>347</v>
      </c>
      <c r="O205" s="23">
        <v>7.3919589999999999</v>
      </c>
      <c r="P205" s="23" t="s">
        <v>347</v>
      </c>
      <c r="Q205" s="23" t="s">
        <v>347</v>
      </c>
      <c r="R205" s="23" t="s">
        <v>347</v>
      </c>
      <c r="S205" s="23" t="s">
        <v>347</v>
      </c>
      <c r="T205" s="23">
        <f t="shared" si="3"/>
        <v>1</v>
      </c>
    </row>
    <row r="206" spans="1:20">
      <c r="A206" s="23" t="s">
        <v>1668</v>
      </c>
      <c r="B206" s="23" t="s">
        <v>1667</v>
      </c>
      <c r="C206" s="23" t="s">
        <v>351</v>
      </c>
      <c r="D206" s="23" t="s">
        <v>350</v>
      </c>
      <c r="E206" s="23" t="s">
        <v>347</v>
      </c>
      <c r="F206" s="23" t="s">
        <v>347</v>
      </c>
      <c r="G206" s="23" t="s">
        <v>347</v>
      </c>
      <c r="H206" s="23" t="s">
        <v>347</v>
      </c>
      <c r="I206" s="23" t="s">
        <v>347</v>
      </c>
      <c r="J206" s="23" t="s">
        <v>347</v>
      </c>
      <c r="K206" s="23" t="s">
        <v>347</v>
      </c>
      <c r="L206" s="23" t="s">
        <v>347</v>
      </c>
      <c r="M206" s="23" t="s">
        <v>347</v>
      </c>
      <c r="N206" s="23" t="s">
        <v>347</v>
      </c>
      <c r="O206" s="23">
        <v>10.46841</v>
      </c>
      <c r="P206" s="23" t="s">
        <v>347</v>
      </c>
      <c r="Q206" s="23" t="s">
        <v>347</v>
      </c>
      <c r="R206" s="23" t="s">
        <v>347</v>
      </c>
      <c r="S206" s="23" t="s">
        <v>347</v>
      </c>
      <c r="T206" s="23">
        <f t="shared" si="3"/>
        <v>1</v>
      </c>
    </row>
    <row r="207" spans="1:20">
      <c r="A207" s="23" t="s">
        <v>1666</v>
      </c>
      <c r="B207" s="23" t="s">
        <v>1665</v>
      </c>
      <c r="C207" s="23" t="s">
        <v>351</v>
      </c>
      <c r="D207" s="23" t="s">
        <v>350</v>
      </c>
      <c r="E207" s="23" t="s">
        <v>347</v>
      </c>
      <c r="F207" s="23" t="s">
        <v>347</v>
      </c>
      <c r="G207" s="23" t="s">
        <v>347</v>
      </c>
      <c r="H207" s="23" t="s">
        <v>347</v>
      </c>
      <c r="I207" s="23" t="s">
        <v>347</v>
      </c>
      <c r="J207" s="23" t="s">
        <v>347</v>
      </c>
      <c r="K207" s="23" t="s">
        <v>347</v>
      </c>
      <c r="L207" s="23" t="s">
        <v>347</v>
      </c>
      <c r="M207" s="23" t="s">
        <v>347</v>
      </c>
      <c r="N207" s="23" t="s">
        <v>347</v>
      </c>
      <c r="O207" s="23">
        <v>8.1639649999999993</v>
      </c>
      <c r="P207" s="23" t="s">
        <v>347</v>
      </c>
      <c r="Q207" s="23" t="s">
        <v>347</v>
      </c>
      <c r="R207" s="23" t="s">
        <v>347</v>
      </c>
      <c r="S207" s="23" t="s">
        <v>347</v>
      </c>
      <c r="T207" s="23">
        <f t="shared" si="3"/>
        <v>1</v>
      </c>
    </row>
    <row r="208" spans="1:20">
      <c r="A208" s="23" t="s">
        <v>1664</v>
      </c>
      <c r="B208" s="23" t="s">
        <v>1663</v>
      </c>
      <c r="C208" s="23" t="s">
        <v>351</v>
      </c>
      <c r="D208" s="23" t="s">
        <v>350</v>
      </c>
      <c r="E208" s="23" t="s">
        <v>347</v>
      </c>
      <c r="F208" s="23" t="s">
        <v>347</v>
      </c>
      <c r="G208" s="23" t="s">
        <v>347</v>
      </c>
      <c r="H208" s="23" t="s">
        <v>347</v>
      </c>
      <c r="I208" s="23" t="s">
        <v>347</v>
      </c>
      <c r="J208" s="23" t="s">
        <v>347</v>
      </c>
      <c r="K208" s="23" t="s">
        <v>347</v>
      </c>
      <c r="L208" s="23" t="s">
        <v>347</v>
      </c>
      <c r="M208" s="23" t="s">
        <v>347</v>
      </c>
      <c r="N208" s="23" t="s">
        <v>347</v>
      </c>
      <c r="O208" s="23">
        <v>21.77571</v>
      </c>
      <c r="P208" s="23" t="s">
        <v>347</v>
      </c>
      <c r="Q208" s="23" t="s">
        <v>347</v>
      </c>
      <c r="R208" s="23" t="s">
        <v>347</v>
      </c>
      <c r="S208" s="23" t="s">
        <v>347</v>
      </c>
      <c r="T208" s="23">
        <f t="shared" si="3"/>
        <v>1</v>
      </c>
    </row>
    <row r="209" spans="1:20">
      <c r="A209" s="23" t="s">
        <v>1662</v>
      </c>
      <c r="B209" s="23" t="s">
        <v>1661</v>
      </c>
      <c r="C209" s="23" t="s">
        <v>351</v>
      </c>
      <c r="D209" s="23" t="s">
        <v>350</v>
      </c>
      <c r="E209" s="23" t="s">
        <v>347</v>
      </c>
      <c r="F209" s="23" t="s">
        <v>347</v>
      </c>
      <c r="G209" s="23" t="s">
        <v>347</v>
      </c>
      <c r="H209" s="23" t="s">
        <v>347</v>
      </c>
      <c r="I209" s="23" t="s">
        <v>347</v>
      </c>
      <c r="J209" s="23" t="s">
        <v>347</v>
      </c>
      <c r="K209" s="23" t="s">
        <v>347</v>
      </c>
      <c r="L209" s="23" t="s">
        <v>347</v>
      </c>
      <c r="M209" s="23" t="s">
        <v>347</v>
      </c>
      <c r="N209" s="23" t="s">
        <v>347</v>
      </c>
      <c r="O209" s="23">
        <v>2.3527110000000002</v>
      </c>
      <c r="P209" s="23" t="s">
        <v>347</v>
      </c>
      <c r="Q209" s="23" t="s">
        <v>347</v>
      </c>
      <c r="R209" s="23" t="s">
        <v>347</v>
      </c>
      <c r="S209" s="23" t="s">
        <v>347</v>
      </c>
      <c r="T209" s="23">
        <f t="shared" si="3"/>
        <v>1</v>
      </c>
    </row>
    <row r="210" spans="1:20">
      <c r="A210" s="23" t="s">
        <v>1660</v>
      </c>
      <c r="B210" s="23" t="s">
        <v>1659</v>
      </c>
      <c r="C210" s="23" t="s">
        <v>351</v>
      </c>
      <c r="D210" s="23" t="s">
        <v>350</v>
      </c>
      <c r="E210" s="23" t="s">
        <v>347</v>
      </c>
      <c r="F210" s="23" t="s">
        <v>347</v>
      </c>
      <c r="G210" s="23" t="s">
        <v>347</v>
      </c>
      <c r="H210" s="23" t="s">
        <v>347</v>
      </c>
      <c r="I210" s="23" t="s">
        <v>347</v>
      </c>
      <c r="J210" s="23" t="s">
        <v>347</v>
      </c>
      <c r="K210" s="23" t="s">
        <v>347</v>
      </c>
      <c r="L210" s="23" t="s">
        <v>347</v>
      </c>
      <c r="M210" s="23" t="s">
        <v>347</v>
      </c>
      <c r="N210" s="23" t="s">
        <v>347</v>
      </c>
      <c r="O210" s="23">
        <v>4.4982559999999996</v>
      </c>
      <c r="P210" s="23" t="s">
        <v>347</v>
      </c>
      <c r="Q210" s="23" t="s">
        <v>347</v>
      </c>
      <c r="R210" s="23" t="s">
        <v>347</v>
      </c>
      <c r="S210" s="23" t="s">
        <v>347</v>
      </c>
      <c r="T210" s="23">
        <f t="shared" si="3"/>
        <v>1</v>
      </c>
    </row>
    <row r="211" spans="1:20">
      <c r="A211" s="23" t="s">
        <v>1658</v>
      </c>
      <c r="B211" s="23" t="s">
        <v>1657</v>
      </c>
      <c r="C211" s="23" t="s">
        <v>351</v>
      </c>
      <c r="D211" s="23" t="s">
        <v>350</v>
      </c>
      <c r="E211" s="23" t="s">
        <v>347</v>
      </c>
      <c r="F211" s="23" t="s">
        <v>347</v>
      </c>
      <c r="G211" s="23" t="s">
        <v>347</v>
      </c>
      <c r="H211" s="23" t="s">
        <v>347</v>
      </c>
      <c r="I211" s="23" t="s">
        <v>347</v>
      </c>
      <c r="J211" s="23" t="s">
        <v>347</v>
      </c>
      <c r="K211" s="23" t="s">
        <v>347</v>
      </c>
      <c r="L211" s="23" t="s">
        <v>347</v>
      </c>
      <c r="M211" s="23" t="s">
        <v>347</v>
      </c>
      <c r="N211" s="23" t="s">
        <v>347</v>
      </c>
      <c r="O211" s="23" t="s">
        <v>347</v>
      </c>
      <c r="P211" s="23" t="s">
        <v>347</v>
      </c>
      <c r="Q211" s="23" t="s">
        <v>347</v>
      </c>
      <c r="R211" s="23">
        <v>1.2895700000000001</v>
      </c>
      <c r="S211" s="23" t="s">
        <v>347</v>
      </c>
      <c r="T211" s="23">
        <f t="shared" si="3"/>
        <v>1</v>
      </c>
    </row>
    <row r="212" spans="1:20">
      <c r="A212" s="23" t="s">
        <v>1656</v>
      </c>
      <c r="B212" s="23" t="s">
        <v>1655</v>
      </c>
      <c r="C212" s="23" t="s">
        <v>351</v>
      </c>
      <c r="D212" s="23" t="s">
        <v>350</v>
      </c>
      <c r="E212" s="23" t="s">
        <v>347</v>
      </c>
      <c r="F212" s="23" t="s">
        <v>347</v>
      </c>
      <c r="G212" s="23" t="s">
        <v>347</v>
      </c>
      <c r="H212" s="23" t="s">
        <v>347</v>
      </c>
      <c r="I212" s="23" t="s">
        <v>347</v>
      </c>
      <c r="J212" s="23" t="s">
        <v>347</v>
      </c>
      <c r="K212" s="23" t="s">
        <v>347</v>
      </c>
      <c r="L212" s="23" t="s">
        <v>347</v>
      </c>
      <c r="M212" s="23" t="s">
        <v>347</v>
      </c>
      <c r="N212" s="23" t="s">
        <v>347</v>
      </c>
      <c r="O212" s="23" t="s">
        <v>347</v>
      </c>
      <c r="P212" s="23" t="s">
        <v>347</v>
      </c>
      <c r="Q212" s="23" t="s">
        <v>347</v>
      </c>
      <c r="R212" s="23">
        <v>0.55054510000000001</v>
      </c>
      <c r="S212" s="23" t="s">
        <v>347</v>
      </c>
      <c r="T212" s="23">
        <f t="shared" si="3"/>
        <v>1</v>
      </c>
    </row>
    <row r="213" spans="1:20">
      <c r="A213" s="23" t="s">
        <v>1654</v>
      </c>
      <c r="B213" s="23" t="s">
        <v>1653</v>
      </c>
      <c r="C213" s="23" t="s">
        <v>351</v>
      </c>
      <c r="D213" s="23" t="s">
        <v>350</v>
      </c>
      <c r="E213" s="23" t="s">
        <v>347</v>
      </c>
      <c r="F213" s="23" t="s">
        <v>347</v>
      </c>
      <c r="G213" s="23" t="s">
        <v>347</v>
      </c>
      <c r="H213" s="23" t="s">
        <v>347</v>
      </c>
      <c r="I213" s="23" t="s">
        <v>347</v>
      </c>
      <c r="J213" s="23" t="s">
        <v>347</v>
      </c>
      <c r="K213" s="23" t="s">
        <v>347</v>
      </c>
      <c r="L213" s="23" t="s">
        <v>347</v>
      </c>
      <c r="M213" s="23" t="s">
        <v>347</v>
      </c>
      <c r="N213" s="23" t="s">
        <v>347</v>
      </c>
      <c r="O213" s="23" t="s">
        <v>347</v>
      </c>
      <c r="P213" s="23" t="s">
        <v>347</v>
      </c>
      <c r="Q213" s="23" t="s">
        <v>347</v>
      </c>
      <c r="R213" s="23">
        <v>3.645696</v>
      </c>
      <c r="S213" s="23" t="s">
        <v>347</v>
      </c>
      <c r="T213" s="23">
        <f t="shared" si="3"/>
        <v>1</v>
      </c>
    </row>
    <row r="214" spans="1:20">
      <c r="A214" s="23" t="s">
        <v>1652</v>
      </c>
      <c r="B214" s="23" t="s">
        <v>1651</v>
      </c>
      <c r="C214" s="23" t="s">
        <v>351</v>
      </c>
      <c r="D214" s="23" t="s">
        <v>350</v>
      </c>
      <c r="E214" s="23" t="s">
        <v>347</v>
      </c>
      <c r="F214" s="23" t="s">
        <v>347</v>
      </c>
      <c r="G214" s="23" t="s">
        <v>347</v>
      </c>
      <c r="H214" s="23" t="s">
        <v>347</v>
      </c>
      <c r="I214" s="23" t="s">
        <v>347</v>
      </c>
      <c r="J214" s="23" t="s">
        <v>347</v>
      </c>
      <c r="K214" s="23" t="s">
        <v>347</v>
      </c>
      <c r="L214" s="23" t="s">
        <v>347</v>
      </c>
      <c r="M214" s="23" t="s">
        <v>347</v>
      </c>
      <c r="N214" s="23" t="s">
        <v>347</v>
      </c>
      <c r="O214" s="23" t="s">
        <v>347</v>
      </c>
      <c r="P214" s="23" t="s">
        <v>347</v>
      </c>
      <c r="Q214" s="23" t="s">
        <v>347</v>
      </c>
      <c r="R214" s="23">
        <v>5.1381959999999998</v>
      </c>
      <c r="S214" s="23" t="s">
        <v>347</v>
      </c>
      <c r="T214" s="23">
        <f t="shared" si="3"/>
        <v>1</v>
      </c>
    </row>
    <row r="215" spans="1:20">
      <c r="A215" s="23" t="s">
        <v>1650</v>
      </c>
      <c r="B215" s="23" t="s">
        <v>1649</v>
      </c>
      <c r="C215" s="23" t="s">
        <v>351</v>
      </c>
      <c r="D215" s="23" t="s">
        <v>350</v>
      </c>
      <c r="E215" s="23" t="s">
        <v>347</v>
      </c>
      <c r="F215" s="23" t="s">
        <v>347</v>
      </c>
      <c r="G215" s="23" t="s">
        <v>347</v>
      </c>
      <c r="H215" s="23" t="s">
        <v>347</v>
      </c>
      <c r="I215" s="23" t="s">
        <v>347</v>
      </c>
      <c r="J215" s="23" t="s">
        <v>347</v>
      </c>
      <c r="K215" s="23" t="s">
        <v>347</v>
      </c>
      <c r="L215" s="23" t="s">
        <v>347</v>
      </c>
      <c r="M215" s="23" t="s">
        <v>347</v>
      </c>
      <c r="N215" s="23" t="s">
        <v>347</v>
      </c>
      <c r="O215" s="23" t="s">
        <v>347</v>
      </c>
      <c r="P215" s="23" t="s">
        <v>347</v>
      </c>
      <c r="Q215" s="23" t="s">
        <v>347</v>
      </c>
      <c r="R215" s="23">
        <v>7.6914319999999998</v>
      </c>
      <c r="S215" s="23" t="s">
        <v>347</v>
      </c>
      <c r="T215" s="23">
        <f t="shared" si="3"/>
        <v>1</v>
      </c>
    </row>
    <row r="216" spans="1:20">
      <c r="A216" s="23" t="s">
        <v>1648</v>
      </c>
      <c r="B216" s="23" t="s">
        <v>1647</v>
      </c>
      <c r="C216" s="23" t="s">
        <v>351</v>
      </c>
      <c r="D216" s="23" t="s">
        <v>350</v>
      </c>
      <c r="E216" s="23" t="s">
        <v>347</v>
      </c>
      <c r="F216" s="23" t="s">
        <v>347</v>
      </c>
      <c r="G216" s="23" t="s">
        <v>347</v>
      </c>
      <c r="H216" s="23" t="s">
        <v>347</v>
      </c>
      <c r="I216" s="23" t="s">
        <v>347</v>
      </c>
      <c r="J216" s="23" t="s">
        <v>347</v>
      </c>
      <c r="K216" s="23" t="s">
        <v>347</v>
      </c>
      <c r="L216" s="23" t="s">
        <v>347</v>
      </c>
      <c r="M216" s="23" t="s">
        <v>347</v>
      </c>
      <c r="N216" s="23" t="s">
        <v>347</v>
      </c>
      <c r="O216" s="23" t="s">
        <v>347</v>
      </c>
      <c r="P216" s="23" t="s">
        <v>347</v>
      </c>
      <c r="Q216" s="23" t="s">
        <v>347</v>
      </c>
      <c r="R216" s="23">
        <v>19.257950000000001</v>
      </c>
      <c r="S216" s="23" t="s">
        <v>347</v>
      </c>
      <c r="T216" s="23">
        <f t="shared" si="3"/>
        <v>1</v>
      </c>
    </row>
    <row r="217" spans="1:20">
      <c r="A217" s="23" t="s">
        <v>1646</v>
      </c>
      <c r="B217" s="23" t="s">
        <v>1645</v>
      </c>
      <c r="C217" s="23" t="s">
        <v>351</v>
      </c>
      <c r="D217" s="23" t="s">
        <v>350</v>
      </c>
      <c r="E217" s="23" t="s">
        <v>347</v>
      </c>
      <c r="F217" s="23" t="s">
        <v>347</v>
      </c>
      <c r="G217" s="23" t="s">
        <v>347</v>
      </c>
      <c r="H217" s="23" t="s">
        <v>347</v>
      </c>
      <c r="I217" s="23" t="s">
        <v>347</v>
      </c>
      <c r="J217" s="23" t="s">
        <v>347</v>
      </c>
      <c r="K217" s="23" t="s">
        <v>347</v>
      </c>
      <c r="L217" s="23" t="s">
        <v>347</v>
      </c>
      <c r="M217" s="23" t="s">
        <v>347</v>
      </c>
      <c r="N217" s="23" t="s">
        <v>347</v>
      </c>
      <c r="O217" s="23">
        <v>1.9776149999999999</v>
      </c>
      <c r="P217" s="23" t="s">
        <v>347</v>
      </c>
      <c r="Q217" s="23" t="s">
        <v>347</v>
      </c>
      <c r="R217" s="23" t="s">
        <v>347</v>
      </c>
      <c r="S217" s="23" t="s">
        <v>347</v>
      </c>
      <c r="T217" s="23">
        <f t="shared" si="3"/>
        <v>1</v>
      </c>
    </row>
    <row r="218" spans="1:20">
      <c r="A218" s="23" t="s">
        <v>1644</v>
      </c>
      <c r="B218" s="23" t="s">
        <v>1643</v>
      </c>
      <c r="C218" s="23" t="s">
        <v>351</v>
      </c>
      <c r="D218" s="23" t="s">
        <v>350</v>
      </c>
      <c r="E218" s="23" t="s">
        <v>347</v>
      </c>
      <c r="F218" s="23" t="s">
        <v>347</v>
      </c>
      <c r="G218" s="23" t="s">
        <v>347</v>
      </c>
      <c r="H218" s="23" t="s">
        <v>347</v>
      </c>
      <c r="I218" s="23" t="s">
        <v>347</v>
      </c>
      <c r="J218" s="23" t="s">
        <v>347</v>
      </c>
      <c r="K218" s="23" t="s">
        <v>347</v>
      </c>
      <c r="L218" s="23" t="s">
        <v>347</v>
      </c>
      <c r="M218" s="23" t="s">
        <v>347</v>
      </c>
      <c r="N218" s="23" t="s">
        <v>347</v>
      </c>
      <c r="O218" s="23">
        <v>9.3820189999999997</v>
      </c>
      <c r="P218" s="23" t="s">
        <v>347</v>
      </c>
      <c r="Q218" s="23" t="s">
        <v>347</v>
      </c>
      <c r="R218" s="23" t="s">
        <v>347</v>
      </c>
      <c r="S218" s="23" t="s">
        <v>347</v>
      </c>
      <c r="T218" s="23">
        <f t="shared" si="3"/>
        <v>1</v>
      </c>
    </row>
    <row r="219" spans="1:20">
      <c r="A219" s="23" t="s">
        <v>1642</v>
      </c>
      <c r="B219" s="23" t="s">
        <v>1641</v>
      </c>
      <c r="C219" s="23" t="s">
        <v>351</v>
      </c>
      <c r="D219" s="23" t="s">
        <v>350</v>
      </c>
      <c r="E219" s="23" t="s">
        <v>347</v>
      </c>
      <c r="F219" s="23" t="s">
        <v>347</v>
      </c>
      <c r="G219" s="23" t="s">
        <v>347</v>
      </c>
      <c r="H219" s="23" t="s">
        <v>347</v>
      </c>
      <c r="I219" s="23" t="s">
        <v>347</v>
      </c>
      <c r="J219" s="23" t="s">
        <v>347</v>
      </c>
      <c r="K219" s="23" t="s">
        <v>347</v>
      </c>
      <c r="L219" s="23" t="s">
        <v>347</v>
      </c>
      <c r="M219" s="23" t="s">
        <v>347</v>
      </c>
      <c r="N219" s="23" t="s">
        <v>347</v>
      </c>
      <c r="O219" s="23">
        <v>3.453201</v>
      </c>
      <c r="P219" s="23" t="s">
        <v>347</v>
      </c>
      <c r="Q219" s="23" t="s">
        <v>347</v>
      </c>
      <c r="R219" s="23" t="s">
        <v>347</v>
      </c>
      <c r="S219" s="23" t="s">
        <v>347</v>
      </c>
      <c r="T219" s="23">
        <f t="shared" si="3"/>
        <v>1</v>
      </c>
    </row>
    <row r="220" spans="1:20">
      <c r="A220" s="23" t="s">
        <v>1640</v>
      </c>
      <c r="B220" s="23" t="s">
        <v>1639</v>
      </c>
      <c r="C220" s="23" t="s">
        <v>351</v>
      </c>
      <c r="D220" s="23" t="s">
        <v>350</v>
      </c>
      <c r="E220" s="23" t="s">
        <v>347</v>
      </c>
      <c r="F220" s="23" t="s">
        <v>347</v>
      </c>
      <c r="G220" s="23" t="s">
        <v>347</v>
      </c>
      <c r="H220" s="23" t="s">
        <v>347</v>
      </c>
      <c r="I220" s="23" t="s">
        <v>347</v>
      </c>
      <c r="J220" s="23" t="s">
        <v>347</v>
      </c>
      <c r="K220" s="23" t="s">
        <v>347</v>
      </c>
      <c r="L220" s="23" t="s">
        <v>347</v>
      </c>
      <c r="M220" s="23" t="s">
        <v>347</v>
      </c>
      <c r="N220" s="23" t="s">
        <v>347</v>
      </c>
      <c r="O220" s="23">
        <v>8.3359129999999997</v>
      </c>
      <c r="P220" s="23" t="s">
        <v>347</v>
      </c>
      <c r="Q220" s="23" t="s">
        <v>347</v>
      </c>
      <c r="R220" s="23" t="s">
        <v>347</v>
      </c>
      <c r="S220" s="23" t="s">
        <v>347</v>
      </c>
      <c r="T220" s="23">
        <f t="shared" si="3"/>
        <v>1</v>
      </c>
    </row>
    <row r="221" spans="1:20">
      <c r="A221" s="23" t="s">
        <v>1638</v>
      </c>
      <c r="B221" s="23" t="s">
        <v>1637</v>
      </c>
      <c r="C221" s="23" t="s">
        <v>351</v>
      </c>
      <c r="D221" s="23" t="s">
        <v>350</v>
      </c>
      <c r="E221" s="23" t="s">
        <v>347</v>
      </c>
      <c r="F221" s="23" t="s">
        <v>347</v>
      </c>
      <c r="G221" s="23" t="s">
        <v>347</v>
      </c>
      <c r="H221" s="23" t="s">
        <v>347</v>
      </c>
      <c r="I221" s="23" t="s">
        <v>347</v>
      </c>
      <c r="J221" s="23" t="s">
        <v>347</v>
      </c>
      <c r="K221" s="23" t="s">
        <v>347</v>
      </c>
      <c r="L221" s="23" t="s">
        <v>347</v>
      </c>
      <c r="M221" s="23" t="s">
        <v>347</v>
      </c>
      <c r="N221" s="23" t="s">
        <v>347</v>
      </c>
      <c r="O221" s="23" t="s">
        <v>347</v>
      </c>
      <c r="P221" s="23" t="s">
        <v>347</v>
      </c>
      <c r="Q221" s="23" t="s">
        <v>347</v>
      </c>
      <c r="R221" s="23">
        <v>4.0122530000000003</v>
      </c>
      <c r="S221" s="23" t="s">
        <v>347</v>
      </c>
      <c r="T221" s="23">
        <f t="shared" si="3"/>
        <v>1</v>
      </c>
    </row>
    <row r="222" spans="1:20">
      <c r="A222" s="23" t="s">
        <v>1636</v>
      </c>
      <c r="B222" s="23" t="s">
        <v>1635</v>
      </c>
      <c r="C222" s="23" t="s">
        <v>351</v>
      </c>
      <c r="D222" s="23" t="s">
        <v>350</v>
      </c>
      <c r="E222" s="23" t="s">
        <v>347</v>
      </c>
      <c r="F222" s="23" t="s">
        <v>347</v>
      </c>
      <c r="G222" s="23" t="s">
        <v>347</v>
      </c>
      <c r="H222" s="23" t="s">
        <v>347</v>
      </c>
      <c r="I222" s="23" t="s">
        <v>347</v>
      </c>
      <c r="J222" s="23" t="s">
        <v>347</v>
      </c>
      <c r="K222" s="23" t="s">
        <v>347</v>
      </c>
      <c r="L222" s="23" t="s">
        <v>347</v>
      </c>
      <c r="M222" s="23" t="s">
        <v>347</v>
      </c>
      <c r="N222" s="23" t="s">
        <v>347</v>
      </c>
      <c r="O222" s="23" t="s">
        <v>347</v>
      </c>
      <c r="P222" s="23" t="s">
        <v>347</v>
      </c>
      <c r="Q222" s="23" t="s">
        <v>347</v>
      </c>
      <c r="R222" s="23">
        <v>6.3355680000000003</v>
      </c>
      <c r="S222" s="23" t="s">
        <v>347</v>
      </c>
      <c r="T222" s="23">
        <f t="shared" si="3"/>
        <v>1</v>
      </c>
    </row>
    <row r="223" spans="1:20">
      <c r="A223" s="23" t="s">
        <v>361</v>
      </c>
      <c r="B223" s="23" t="s">
        <v>360</v>
      </c>
      <c r="C223" s="23" t="s">
        <v>351</v>
      </c>
      <c r="D223" s="23" t="s">
        <v>350</v>
      </c>
      <c r="E223" s="23" t="s">
        <v>347</v>
      </c>
      <c r="F223" s="23" t="s">
        <v>347</v>
      </c>
      <c r="G223" s="23" t="s">
        <v>347</v>
      </c>
      <c r="H223" s="23" t="s">
        <v>347</v>
      </c>
      <c r="I223" s="23" t="s">
        <v>347</v>
      </c>
      <c r="J223" s="23" t="s">
        <v>347</v>
      </c>
      <c r="K223" s="23" t="s">
        <v>347</v>
      </c>
      <c r="L223" s="23" t="s">
        <v>347</v>
      </c>
      <c r="M223" s="23" t="s">
        <v>347</v>
      </c>
      <c r="N223" s="23" t="s">
        <v>347</v>
      </c>
      <c r="O223" s="23" t="s">
        <v>347</v>
      </c>
      <c r="P223" s="23">
        <v>11.6000003814697</v>
      </c>
      <c r="Q223" s="23" t="s">
        <v>347</v>
      </c>
      <c r="R223" s="23" t="s">
        <v>347</v>
      </c>
      <c r="S223" s="23" t="s">
        <v>347</v>
      </c>
      <c r="T223" s="23">
        <f t="shared" si="3"/>
        <v>1</v>
      </c>
    </row>
    <row r="224" spans="1:20">
      <c r="A224" s="23" t="s">
        <v>359</v>
      </c>
      <c r="B224" s="23" t="s">
        <v>358</v>
      </c>
      <c r="C224" s="23" t="s">
        <v>351</v>
      </c>
      <c r="D224" s="23" t="s">
        <v>350</v>
      </c>
      <c r="E224" s="23" t="s">
        <v>347</v>
      </c>
      <c r="F224" s="23" t="s">
        <v>347</v>
      </c>
      <c r="G224" s="23" t="s">
        <v>347</v>
      </c>
      <c r="H224" s="23" t="s">
        <v>347</v>
      </c>
      <c r="I224" s="23" t="s">
        <v>347</v>
      </c>
      <c r="J224" s="23" t="s">
        <v>347</v>
      </c>
      <c r="K224" s="23" t="s">
        <v>347</v>
      </c>
      <c r="L224" s="23" t="s">
        <v>347</v>
      </c>
      <c r="M224" s="23" t="s">
        <v>347</v>
      </c>
      <c r="N224" s="23" t="s">
        <v>347</v>
      </c>
      <c r="O224" s="23" t="s">
        <v>347</v>
      </c>
      <c r="P224" s="23">
        <v>18.399999618530298</v>
      </c>
      <c r="Q224" s="23" t="s">
        <v>347</v>
      </c>
      <c r="R224" s="23" t="s">
        <v>347</v>
      </c>
      <c r="S224" s="23" t="s">
        <v>347</v>
      </c>
      <c r="T224" s="23">
        <f t="shared" si="3"/>
        <v>1</v>
      </c>
    </row>
    <row r="225" spans="1:20">
      <c r="A225" s="23" t="s">
        <v>357</v>
      </c>
      <c r="B225" s="23" t="s">
        <v>356</v>
      </c>
      <c r="C225" s="23" t="s">
        <v>351</v>
      </c>
      <c r="D225" s="23" t="s">
        <v>350</v>
      </c>
      <c r="E225" s="23" t="s">
        <v>347</v>
      </c>
      <c r="F225" s="23" t="s">
        <v>347</v>
      </c>
      <c r="G225" s="23" t="s">
        <v>347</v>
      </c>
      <c r="H225" s="23" t="s">
        <v>347</v>
      </c>
      <c r="I225" s="23" t="s">
        <v>347</v>
      </c>
      <c r="J225" s="23" t="s">
        <v>347</v>
      </c>
      <c r="K225" s="23" t="s">
        <v>347</v>
      </c>
      <c r="L225" s="23" t="s">
        <v>347</v>
      </c>
      <c r="M225" s="23" t="s">
        <v>347</v>
      </c>
      <c r="N225" s="23" t="s">
        <v>347</v>
      </c>
      <c r="O225" s="23" t="s">
        <v>347</v>
      </c>
      <c r="P225" s="23">
        <v>17</v>
      </c>
      <c r="Q225" s="23" t="s">
        <v>347</v>
      </c>
      <c r="R225" s="23" t="s">
        <v>347</v>
      </c>
      <c r="S225" s="23" t="s">
        <v>347</v>
      </c>
      <c r="T225" s="23">
        <f t="shared" si="3"/>
        <v>1</v>
      </c>
    </row>
    <row r="226" spans="1:20">
      <c r="A226" s="23" t="s">
        <v>355</v>
      </c>
      <c r="B226" s="23" t="s">
        <v>354</v>
      </c>
      <c r="C226" s="23" t="s">
        <v>351</v>
      </c>
      <c r="D226" s="23" t="s">
        <v>350</v>
      </c>
      <c r="E226" s="23" t="s">
        <v>347</v>
      </c>
      <c r="F226" s="23" t="s">
        <v>347</v>
      </c>
      <c r="G226" s="23" t="s">
        <v>347</v>
      </c>
      <c r="H226" s="23" t="s">
        <v>347</v>
      </c>
      <c r="I226" s="23" t="s">
        <v>347</v>
      </c>
      <c r="J226" s="23" t="s">
        <v>347</v>
      </c>
      <c r="K226" s="23" t="s">
        <v>347</v>
      </c>
      <c r="L226" s="23" t="s">
        <v>347</v>
      </c>
      <c r="M226" s="23" t="s">
        <v>347</v>
      </c>
      <c r="N226" s="23" t="s">
        <v>347</v>
      </c>
      <c r="O226" s="23" t="s">
        <v>347</v>
      </c>
      <c r="P226" s="23">
        <v>86.400001525878906</v>
      </c>
      <c r="Q226" s="23" t="s">
        <v>347</v>
      </c>
      <c r="R226" s="23" t="s">
        <v>347</v>
      </c>
      <c r="S226" s="23" t="s">
        <v>347</v>
      </c>
      <c r="T226" s="23">
        <f t="shared" si="3"/>
        <v>1</v>
      </c>
    </row>
    <row r="227" spans="1:20">
      <c r="A227" s="23" t="s">
        <v>349</v>
      </c>
      <c r="B227" s="23" t="s">
        <v>348</v>
      </c>
      <c r="C227" s="23" t="s">
        <v>351</v>
      </c>
      <c r="D227" s="23" t="s">
        <v>350</v>
      </c>
      <c r="E227" s="23" t="s">
        <v>347</v>
      </c>
      <c r="F227" s="23" t="s">
        <v>347</v>
      </c>
      <c r="G227" s="23" t="s">
        <v>347</v>
      </c>
      <c r="H227" s="23" t="s">
        <v>347</v>
      </c>
      <c r="I227" s="23" t="s">
        <v>347</v>
      </c>
      <c r="J227" s="23" t="s">
        <v>347</v>
      </c>
      <c r="K227" s="23" t="s">
        <v>347</v>
      </c>
      <c r="L227" s="23" t="s">
        <v>347</v>
      </c>
      <c r="M227" s="23" t="s">
        <v>347</v>
      </c>
      <c r="N227" s="23" t="s">
        <v>347</v>
      </c>
      <c r="O227" s="23" t="s">
        <v>347</v>
      </c>
      <c r="P227" s="23">
        <v>71.400001525878906</v>
      </c>
      <c r="Q227" s="23" t="s">
        <v>347</v>
      </c>
      <c r="R227" s="23" t="s">
        <v>347</v>
      </c>
      <c r="S227" s="23" t="s">
        <v>347</v>
      </c>
      <c r="T227" s="23">
        <f t="shared" si="3"/>
        <v>1</v>
      </c>
    </row>
    <row r="231" spans="1:20">
      <c r="A231" s="23" t="s">
        <v>1634</v>
      </c>
    </row>
    <row r="232" spans="1:20">
      <c r="A232" s="23" t="s">
        <v>1633</v>
      </c>
    </row>
  </sheetData>
  <autoFilter ref="A1:T227"/>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7"/>
  <sheetViews>
    <sheetView workbookViewId="0">
      <pane xSplit="2" ySplit="6" topLeftCell="C7" activePane="bottomRight" state="frozen"/>
      <selection pane="topRight" activeCell="C1" sqref="C1"/>
      <selection pane="bottomLeft" activeCell="A7" sqref="A7"/>
      <selection pane="bottomRight" activeCell="I36" sqref="I36"/>
    </sheetView>
  </sheetViews>
  <sheetFormatPr baseColWidth="10" defaultRowHeight="15" x14ac:dyDescent="0"/>
  <cols>
    <col min="1" max="1" width="3.33203125" customWidth="1"/>
    <col min="2" max="2" width="38.83203125" style="19" customWidth="1"/>
    <col min="3" max="3" width="60.83203125" style="19" customWidth="1"/>
    <col min="4" max="4" width="32.33203125" style="19" customWidth="1"/>
    <col min="5" max="5" width="17.6640625" style="19" customWidth="1"/>
    <col min="6" max="8" width="17.6640625" customWidth="1"/>
  </cols>
  <sheetData>
    <row r="1" spans="1:8" ht="28">
      <c r="A1" s="32" t="s">
        <v>2453</v>
      </c>
    </row>
    <row r="3" spans="1:8" ht="16" thickBot="1">
      <c r="B3" s="18"/>
      <c r="C3" s="18"/>
      <c r="D3" s="18"/>
    </row>
    <row r="4" spans="1:8">
      <c r="A4" s="20"/>
      <c r="B4" s="104"/>
      <c r="C4" s="159" t="s">
        <v>2382</v>
      </c>
      <c r="D4" s="159" t="s">
        <v>18</v>
      </c>
      <c r="E4" s="107"/>
      <c r="F4" s="107"/>
      <c r="G4" s="107"/>
      <c r="H4" s="107"/>
    </row>
    <row r="5" spans="1:8">
      <c r="A5" s="20"/>
      <c r="B5" s="105" t="s">
        <v>2381</v>
      </c>
      <c r="C5" s="160"/>
      <c r="D5" s="160"/>
      <c r="E5" s="108">
        <v>2011</v>
      </c>
      <c r="F5" s="108">
        <v>2012</v>
      </c>
      <c r="G5" s="108">
        <v>2013</v>
      </c>
      <c r="H5" s="108">
        <v>2014</v>
      </c>
    </row>
    <row r="6" spans="1:8" ht="16" thickBot="1">
      <c r="A6" s="20"/>
      <c r="B6" s="106"/>
      <c r="C6" s="161"/>
      <c r="D6" s="161"/>
      <c r="E6" s="109"/>
      <c r="F6" s="109"/>
      <c r="G6" s="109"/>
      <c r="H6" s="109"/>
    </row>
    <row r="7" spans="1:8" ht="16" thickBot="1">
      <c r="A7" s="20"/>
      <c r="B7" s="1" t="s">
        <v>19</v>
      </c>
      <c r="C7" s="2"/>
      <c r="D7" s="2" t="s">
        <v>20</v>
      </c>
      <c r="E7" s="2">
        <v>4.4000000000000004</v>
      </c>
      <c r="F7" s="2">
        <v>2.8</v>
      </c>
      <c r="G7" s="2">
        <v>3.4</v>
      </c>
      <c r="H7" s="2">
        <v>2.7</v>
      </c>
    </row>
    <row r="8" spans="1:8" ht="16" thickBot="1">
      <c r="A8" s="20"/>
      <c r="B8" s="1" t="s">
        <v>21</v>
      </c>
      <c r="C8" s="2"/>
      <c r="D8" s="2" t="s">
        <v>22</v>
      </c>
      <c r="E8" s="2">
        <v>2.9</v>
      </c>
      <c r="F8" s="2">
        <v>2.5</v>
      </c>
      <c r="G8" s="2">
        <v>2.9</v>
      </c>
      <c r="H8" s="2">
        <v>1.2</v>
      </c>
    </row>
    <row r="9" spans="1:8">
      <c r="A9" s="20"/>
      <c r="B9" s="120"/>
      <c r="C9" s="121"/>
      <c r="D9" s="121"/>
      <c r="E9" s="121"/>
      <c r="F9" s="121"/>
      <c r="G9" s="121"/>
      <c r="H9" s="122"/>
    </row>
    <row r="10" spans="1:8">
      <c r="A10" s="20"/>
      <c r="B10" s="123" t="s">
        <v>23</v>
      </c>
      <c r="C10" s="124"/>
      <c r="D10" s="124"/>
      <c r="E10" s="124"/>
      <c r="F10" s="124"/>
      <c r="G10" s="124"/>
      <c r="H10" s="125"/>
    </row>
    <row r="11" spans="1:8" ht="16" thickBot="1">
      <c r="A11" s="20"/>
      <c r="B11" s="126"/>
      <c r="C11" s="127"/>
      <c r="D11" s="127"/>
      <c r="E11" s="127"/>
      <c r="F11" s="127"/>
      <c r="G11" s="127"/>
      <c r="H11" s="128"/>
    </row>
    <row r="12" spans="1:8" ht="39" customHeight="1">
      <c r="A12" s="20"/>
      <c r="B12" s="3" t="s">
        <v>2383</v>
      </c>
      <c r="C12" s="137" t="s">
        <v>2385</v>
      </c>
      <c r="D12" s="137" t="s">
        <v>2386</v>
      </c>
      <c r="E12" s="153">
        <v>0.29699999999999999</v>
      </c>
      <c r="F12" s="137" t="s">
        <v>24</v>
      </c>
      <c r="G12" s="137" t="s">
        <v>24</v>
      </c>
      <c r="H12" s="137" t="s">
        <v>24</v>
      </c>
    </row>
    <row r="13" spans="1:8" ht="16" thickBot="1">
      <c r="A13" s="20"/>
      <c r="B13" s="1" t="s">
        <v>2384</v>
      </c>
      <c r="C13" s="138"/>
      <c r="D13" s="138"/>
      <c r="E13" s="154"/>
      <c r="F13" s="138"/>
      <c r="G13" s="138"/>
      <c r="H13" s="138"/>
    </row>
    <row r="14" spans="1:8" ht="39" customHeight="1">
      <c r="A14" s="20"/>
      <c r="B14" s="3" t="s">
        <v>2387</v>
      </c>
      <c r="C14" s="137" t="s">
        <v>2385</v>
      </c>
      <c r="D14" s="137" t="s">
        <v>2388</v>
      </c>
      <c r="E14" s="153">
        <v>0.10199999999999999</v>
      </c>
      <c r="F14" s="137" t="s">
        <v>24</v>
      </c>
      <c r="G14" s="137" t="s">
        <v>24</v>
      </c>
      <c r="H14" s="137" t="s">
        <v>24</v>
      </c>
    </row>
    <row r="15" spans="1:8" ht="16" thickBot="1">
      <c r="A15" s="20"/>
      <c r="B15" s="1" t="s">
        <v>2384</v>
      </c>
      <c r="C15" s="138"/>
      <c r="D15" s="138"/>
      <c r="E15" s="154"/>
      <c r="F15" s="138"/>
      <c r="G15" s="138"/>
      <c r="H15" s="138"/>
    </row>
    <row r="16" spans="1:8" ht="74" customHeight="1">
      <c r="A16" s="20"/>
      <c r="B16" s="139" t="s">
        <v>25</v>
      </c>
      <c r="C16" s="137" t="s">
        <v>26</v>
      </c>
      <c r="D16" s="150" t="s">
        <v>27</v>
      </c>
      <c r="E16" s="137">
        <v>32.799999999999997</v>
      </c>
      <c r="F16" s="137" t="s">
        <v>24</v>
      </c>
      <c r="G16" s="137" t="s">
        <v>24</v>
      </c>
      <c r="H16" s="137" t="s">
        <v>24</v>
      </c>
    </row>
    <row r="17" spans="1:8" ht="16" thickBot="1">
      <c r="A17" s="20"/>
      <c r="B17" s="141"/>
      <c r="C17" s="138"/>
      <c r="D17" s="152"/>
      <c r="E17" s="138"/>
      <c r="F17" s="138"/>
      <c r="G17" s="138"/>
      <c r="H17" s="138"/>
    </row>
    <row r="18" spans="1:8">
      <c r="A18" s="20"/>
      <c r="B18" s="129" t="s">
        <v>28</v>
      </c>
      <c r="C18" s="6" t="s">
        <v>0</v>
      </c>
      <c r="D18" s="133" t="s">
        <v>29</v>
      </c>
      <c r="E18" s="135">
        <v>-1.73</v>
      </c>
      <c r="F18" s="135">
        <v>-2.37</v>
      </c>
      <c r="G18" s="135" t="s">
        <v>2390</v>
      </c>
      <c r="H18" s="135" t="s">
        <v>2390</v>
      </c>
    </row>
    <row r="19" spans="1:8" ht="22">
      <c r="A19" s="20"/>
      <c r="B19" s="146"/>
      <c r="C19" s="6" t="s">
        <v>2389</v>
      </c>
      <c r="D19" s="156"/>
      <c r="E19" s="147"/>
      <c r="F19" s="147"/>
      <c r="G19" s="147"/>
      <c r="H19" s="147"/>
    </row>
    <row r="20" spans="1:8">
      <c r="A20" s="20"/>
      <c r="B20" s="146"/>
      <c r="C20" s="7"/>
      <c r="D20" s="156"/>
      <c r="E20" s="147"/>
      <c r="F20" s="147"/>
      <c r="G20" s="147"/>
      <c r="H20" s="147"/>
    </row>
    <row r="21" spans="1:8">
      <c r="A21" s="20"/>
      <c r="B21" s="146"/>
      <c r="C21" s="7"/>
      <c r="D21" s="156"/>
      <c r="E21" s="147"/>
      <c r="F21" s="147"/>
      <c r="G21" s="147"/>
      <c r="H21" s="147"/>
    </row>
    <row r="22" spans="1:8">
      <c r="A22" s="20"/>
      <c r="B22" s="146"/>
      <c r="C22" s="7"/>
      <c r="D22" s="156"/>
      <c r="E22" s="147"/>
      <c r="F22" s="147"/>
      <c r="G22" s="147"/>
      <c r="H22" s="147"/>
    </row>
    <row r="23" spans="1:8" ht="16" thickBot="1">
      <c r="A23" s="20"/>
      <c r="B23" s="130"/>
      <c r="C23" s="8"/>
      <c r="D23" s="134"/>
      <c r="E23" s="136"/>
      <c r="F23" s="136"/>
      <c r="G23" s="136"/>
      <c r="H23" s="136"/>
    </row>
    <row r="24" spans="1:8" ht="17" customHeight="1">
      <c r="A24" s="20"/>
      <c r="B24" s="129" t="s">
        <v>30</v>
      </c>
      <c r="C24" s="6" t="s">
        <v>0</v>
      </c>
      <c r="D24" s="157" t="s">
        <v>22</v>
      </c>
      <c r="E24" s="135">
        <v>7.3</v>
      </c>
      <c r="F24" s="135">
        <v>2.5</v>
      </c>
      <c r="G24" s="135">
        <v>1.8</v>
      </c>
      <c r="H24" s="135" t="s">
        <v>2392</v>
      </c>
    </row>
    <row r="25" spans="1:8" ht="16" thickBot="1">
      <c r="A25" s="20"/>
      <c r="B25" s="130"/>
      <c r="C25" s="10" t="s">
        <v>2391</v>
      </c>
      <c r="D25" s="158"/>
      <c r="E25" s="136"/>
      <c r="F25" s="136"/>
      <c r="G25" s="136"/>
      <c r="H25" s="136"/>
    </row>
    <row r="26" spans="1:8" ht="44" customHeight="1">
      <c r="A26" s="20"/>
      <c r="B26" s="129" t="s">
        <v>1</v>
      </c>
      <c r="C26" s="135" t="s">
        <v>0</v>
      </c>
      <c r="D26" s="133" t="s">
        <v>31</v>
      </c>
      <c r="E26" s="135" t="s">
        <v>24</v>
      </c>
      <c r="F26" s="135" t="s">
        <v>24</v>
      </c>
      <c r="G26" s="135">
        <v>0.28000000000000003</v>
      </c>
      <c r="H26" s="135" t="s">
        <v>24</v>
      </c>
    </row>
    <row r="27" spans="1:8" ht="16" thickBot="1">
      <c r="A27" s="20"/>
      <c r="B27" s="130"/>
      <c r="C27" s="136"/>
      <c r="D27" s="134"/>
      <c r="E27" s="136"/>
      <c r="F27" s="136"/>
      <c r="G27" s="136"/>
      <c r="H27" s="136"/>
    </row>
    <row r="28" spans="1:8">
      <c r="A28" s="20"/>
      <c r="B28" s="129" t="s">
        <v>32</v>
      </c>
      <c r="C28" s="135" t="s">
        <v>0</v>
      </c>
      <c r="D28" s="133" t="s">
        <v>33</v>
      </c>
      <c r="E28" s="135" t="s">
        <v>24</v>
      </c>
      <c r="F28" s="135" t="s">
        <v>24</v>
      </c>
      <c r="G28" s="135" t="s">
        <v>24</v>
      </c>
      <c r="H28" s="6" t="s">
        <v>2</v>
      </c>
    </row>
    <row r="29" spans="1:8" ht="22">
      <c r="A29" s="20"/>
      <c r="B29" s="146"/>
      <c r="C29" s="147"/>
      <c r="D29" s="156"/>
      <c r="E29" s="147"/>
      <c r="F29" s="147"/>
      <c r="G29" s="147"/>
      <c r="H29" s="6" t="s">
        <v>2393</v>
      </c>
    </row>
    <row r="30" spans="1:8" ht="22">
      <c r="A30" s="20"/>
      <c r="B30" s="146"/>
      <c r="C30" s="147"/>
      <c r="D30" s="156"/>
      <c r="E30" s="147"/>
      <c r="F30" s="147"/>
      <c r="G30" s="147"/>
      <c r="H30" s="6" t="s">
        <v>2394</v>
      </c>
    </row>
    <row r="31" spans="1:8" ht="16" thickBot="1">
      <c r="A31" s="20"/>
      <c r="B31" s="130"/>
      <c r="C31" s="136"/>
      <c r="D31" s="134"/>
      <c r="E31" s="136"/>
      <c r="F31" s="136"/>
      <c r="G31" s="136"/>
      <c r="H31" s="10" t="s">
        <v>2395</v>
      </c>
    </row>
    <row r="32" spans="1:8" ht="22">
      <c r="A32" s="20"/>
      <c r="B32" s="129" t="s">
        <v>2396</v>
      </c>
      <c r="C32" s="6" t="s">
        <v>0</v>
      </c>
      <c r="D32" s="133" t="s">
        <v>35</v>
      </c>
      <c r="E32" s="6" t="s">
        <v>2398</v>
      </c>
      <c r="F32" s="6" t="s">
        <v>2401</v>
      </c>
      <c r="G32" s="6" t="s">
        <v>2403</v>
      </c>
      <c r="H32" s="6" t="s">
        <v>2405</v>
      </c>
    </row>
    <row r="33" spans="1:8" ht="22">
      <c r="A33" s="20"/>
      <c r="B33" s="146"/>
      <c r="C33" s="6" t="s">
        <v>3</v>
      </c>
      <c r="D33" s="156"/>
      <c r="E33" s="6" t="s">
        <v>2399</v>
      </c>
      <c r="F33" s="6" t="s">
        <v>2399</v>
      </c>
      <c r="G33" s="6" t="s">
        <v>2399</v>
      </c>
      <c r="H33" s="6" t="s">
        <v>2406</v>
      </c>
    </row>
    <row r="34" spans="1:8" ht="55">
      <c r="A34" s="20"/>
      <c r="B34" s="146"/>
      <c r="C34" s="6" t="s">
        <v>2397</v>
      </c>
      <c r="D34" s="156"/>
      <c r="E34" s="6" t="s">
        <v>2400</v>
      </c>
      <c r="F34" s="6" t="s">
        <v>2402</v>
      </c>
      <c r="G34" s="6" t="s">
        <v>2404</v>
      </c>
      <c r="H34" s="6" t="s">
        <v>2399</v>
      </c>
    </row>
    <row r="35" spans="1:8" ht="66">
      <c r="A35" s="20"/>
      <c r="B35" s="146"/>
      <c r="C35" s="6" t="s">
        <v>34</v>
      </c>
      <c r="D35" s="156"/>
      <c r="E35" s="7"/>
      <c r="F35" s="7"/>
      <c r="G35" s="7"/>
      <c r="H35" s="6" t="s">
        <v>2407</v>
      </c>
    </row>
    <row r="36" spans="1:8">
      <c r="A36" s="20"/>
      <c r="B36" s="146"/>
      <c r="C36" s="6"/>
      <c r="D36" s="156"/>
      <c r="E36" s="7"/>
      <c r="F36" s="7"/>
      <c r="G36" s="7"/>
      <c r="H36" s="6"/>
    </row>
    <row r="37" spans="1:8" ht="16" thickBot="1">
      <c r="A37" s="20"/>
      <c r="B37" s="130"/>
      <c r="C37" s="10"/>
      <c r="D37" s="134"/>
      <c r="E37" s="8"/>
      <c r="F37" s="8"/>
      <c r="G37" s="8"/>
      <c r="H37" s="10"/>
    </row>
    <row r="38" spans="1:8" ht="16" thickBot="1">
      <c r="A38" s="20"/>
      <c r="B38" s="112" t="s">
        <v>36</v>
      </c>
      <c r="C38" s="10" t="s">
        <v>0</v>
      </c>
      <c r="D38" s="113"/>
      <c r="E38" s="10" t="s">
        <v>24</v>
      </c>
      <c r="F38" s="10" t="s">
        <v>24</v>
      </c>
      <c r="G38" s="10" t="s">
        <v>24</v>
      </c>
      <c r="H38" s="10" t="s">
        <v>24</v>
      </c>
    </row>
    <row r="39" spans="1:8">
      <c r="A39" s="20"/>
      <c r="B39" s="120"/>
      <c r="C39" s="121"/>
      <c r="D39" s="121"/>
      <c r="E39" s="121"/>
      <c r="F39" s="121"/>
      <c r="G39" s="121"/>
      <c r="H39" s="122"/>
    </row>
    <row r="40" spans="1:8">
      <c r="A40" s="20"/>
      <c r="B40" s="123" t="s">
        <v>37</v>
      </c>
      <c r="C40" s="124"/>
      <c r="D40" s="124"/>
      <c r="E40" s="124"/>
      <c r="F40" s="124"/>
      <c r="G40" s="124"/>
      <c r="H40" s="125"/>
    </row>
    <row r="41" spans="1:8" ht="16" thickBot="1">
      <c r="A41" s="20"/>
      <c r="B41" s="126"/>
      <c r="C41" s="127"/>
      <c r="D41" s="127"/>
      <c r="E41" s="127"/>
      <c r="F41" s="127"/>
      <c r="G41" s="127"/>
      <c r="H41" s="128"/>
    </row>
    <row r="42" spans="1:8" ht="39" customHeight="1">
      <c r="A42" s="20"/>
      <c r="B42" s="139" t="s">
        <v>38</v>
      </c>
      <c r="C42" s="137" t="s">
        <v>26</v>
      </c>
      <c r="D42" s="137" t="s">
        <v>39</v>
      </c>
      <c r="E42" s="137" t="s">
        <v>40</v>
      </c>
      <c r="F42" s="4">
        <v>36.9</v>
      </c>
      <c r="G42" s="153">
        <v>0.40500000000000003</v>
      </c>
      <c r="H42" s="137" t="s">
        <v>2409</v>
      </c>
    </row>
    <row r="43" spans="1:8" ht="16" thickBot="1">
      <c r="A43" s="20"/>
      <c r="B43" s="141"/>
      <c r="C43" s="138"/>
      <c r="D43" s="138"/>
      <c r="E43" s="138"/>
      <c r="F43" s="2" t="s">
        <v>2408</v>
      </c>
      <c r="G43" s="154"/>
      <c r="H43" s="138"/>
    </row>
    <row r="44" spans="1:8">
      <c r="A44" s="20"/>
      <c r="B44" s="139" t="s">
        <v>2410</v>
      </c>
      <c r="C44" s="137" t="s">
        <v>26</v>
      </c>
      <c r="D44" s="137" t="s">
        <v>41</v>
      </c>
      <c r="E44" s="137" t="s">
        <v>40</v>
      </c>
      <c r="F44" s="4">
        <v>25.6</v>
      </c>
      <c r="G44" s="153">
        <v>0.28399999999999997</v>
      </c>
      <c r="H44" s="4" t="s">
        <v>2411</v>
      </c>
    </row>
    <row r="45" spans="1:8">
      <c r="A45" s="20"/>
      <c r="B45" s="140"/>
      <c r="C45" s="142"/>
      <c r="D45" s="142"/>
      <c r="E45" s="142"/>
      <c r="F45" s="4" t="s">
        <v>2408</v>
      </c>
      <c r="G45" s="155"/>
      <c r="H45" s="4" t="s">
        <v>2412</v>
      </c>
    </row>
    <row r="46" spans="1:8">
      <c r="A46" s="20"/>
      <c r="B46" s="140"/>
      <c r="C46" s="142"/>
      <c r="D46" s="142"/>
      <c r="E46" s="142"/>
      <c r="F46" s="11"/>
      <c r="G46" s="155"/>
      <c r="H46" s="4" t="s">
        <v>2413</v>
      </c>
    </row>
    <row r="47" spans="1:8" ht="23" thickBot="1">
      <c r="A47" s="20"/>
      <c r="B47" s="141"/>
      <c r="C47" s="138"/>
      <c r="D47" s="138"/>
      <c r="E47" s="138"/>
      <c r="F47" s="12"/>
      <c r="G47" s="154"/>
      <c r="H47" s="2" t="s">
        <v>2414</v>
      </c>
    </row>
    <row r="48" spans="1:8">
      <c r="A48" s="20"/>
      <c r="B48" s="139" t="s">
        <v>2415</v>
      </c>
      <c r="C48" s="137" t="s">
        <v>26</v>
      </c>
      <c r="D48" s="137" t="s">
        <v>41</v>
      </c>
      <c r="E48" s="137" t="s">
        <v>40</v>
      </c>
      <c r="F48" s="4">
        <v>30.9</v>
      </c>
      <c r="G48" s="162">
        <v>0.3</v>
      </c>
      <c r="H48" s="4" t="s">
        <v>2416</v>
      </c>
    </row>
    <row r="49" spans="2:10" s="21" customFormat="1">
      <c r="B49" s="140"/>
      <c r="C49" s="142"/>
      <c r="D49" s="142"/>
      <c r="E49" s="142"/>
      <c r="F49" s="4" t="s">
        <v>2408</v>
      </c>
      <c r="G49" s="163"/>
      <c r="H49" s="4" t="s">
        <v>2417</v>
      </c>
      <c r="I49"/>
      <c r="J49"/>
    </row>
    <row r="50" spans="2:10">
      <c r="B50" s="140"/>
      <c r="C50" s="142"/>
      <c r="D50" s="142"/>
      <c r="E50" s="142"/>
      <c r="F50" s="11"/>
      <c r="G50" s="163"/>
      <c r="H50" s="4" t="s">
        <v>2418</v>
      </c>
    </row>
    <row r="51" spans="2:10" ht="23" thickBot="1">
      <c r="B51" s="141"/>
      <c r="C51" s="138"/>
      <c r="D51" s="138"/>
      <c r="E51" s="138"/>
      <c r="F51" s="12"/>
      <c r="G51" s="164"/>
      <c r="H51" s="2" t="s">
        <v>2414</v>
      </c>
    </row>
    <row r="52" spans="2:10" ht="28" customHeight="1">
      <c r="B52" s="139" t="s">
        <v>42</v>
      </c>
      <c r="C52" s="137" t="s">
        <v>26</v>
      </c>
      <c r="D52" s="137" t="s">
        <v>41</v>
      </c>
      <c r="E52" s="137" t="s">
        <v>40</v>
      </c>
      <c r="F52" s="4">
        <v>63.1</v>
      </c>
      <c r="G52" s="153">
        <v>0.59499999999999997</v>
      </c>
      <c r="H52" s="137" t="s">
        <v>24</v>
      </c>
    </row>
    <row r="53" spans="2:10" ht="16" thickBot="1">
      <c r="B53" s="141"/>
      <c r="C53" s="138"/>
      <c r="D53" s="138"/>
      <c r="E53" s="138"/>
      <c r="F53" s="2" t="s">
        <v>2408</v>
      </c>
      <c r="G53" s="154"/>
      <c r="H53" s="138"/>
    </row>
    <row r="54" spans="2:10">
      <c r="B54" s="139" t="s">
        <v>2419</v>
      </c>
      <c r="C54" s="137" t="s">
        <v>26</v>
      </c>
      <c r="D54" s="137" t="s">
        <v>2420</v>
      </c>
      <c r="E54" s="137" t="s">
        <v>24</v>
      </c>
      <c r="F54" s="137" t="s">
        <v>24</v>
      </c>
      <c r="G54" s="137" t="s">
        <v>24</v>
      </c>
      <c r="H54" s="4" t="s">
        <v>2421</v>
      </c>
    </row>
    <row r="55" spans="2:10">
      <c r="B55" s="140"/>
      <c r="C55" s="142"/>
      <c r="D55" s="142"/>
      <c r="E55" s="142"/>
      <c r="F55" s="142"/>
      <c r="G55" s="142"/>
      <c r="H55" s="4" t="s">
        <v>2422</v>
      </c>
    </row>
    <row r="56" spans="2:10">
      <c r="B56" s="140"/>
      <c r="C56" s="142"/>
      <c r="D56" s="142"/>
      <c r="E56" s="142"/>
      <c r="F56" s="142"/>
      <c r="G56" s="142"/>
      <c r="H56" s="4" t="s">
        <v>2423</v>
      </c>
    </row>
    <row r="57" spans="2:10" ht="16" thickBot="1">
      <c r="B57" s="141"/>
      <c r="C57" s="138"/>
      <c r="D57" s="138"/>
      <c r="E57" s="138"/>
      <c r="F57" s="138"/>
      <c r="G57" s="138"/>
      <c r="H57" s="2"/>
    </row>
    <row r="58" spans="2:10">
      <c r="B58" s="120"/>
      <c r="C58" s="121"/>
      <c r="D58" s="121"/>
      <c r="E58" s="121"/>
      <c r="F58" s="121"/>
      <c r="G58" s="121"/>
      <c r="H58" s="122"/>
    </row>
    <row r="59" spans="2:10">
      <c r="B59" s="123" t="s">
        <v>43</v>
      </c>
      <c r="C59" s="124"/>
      <c r="D59" s="124"/>
      <c r="E59" s="124"/>
      <c r="F59" s="124"/>
      <c r="G59" s="124"/>
      <c r="H59" s="125"/>
    </row>
    <row r="60" spans="2:10" ht="16" thickBot="1">
      <c r="B60" s="126"/>
      <c r="C60" s="127"/>
      <c r="D60" s="127"/>
      <c r="E60" s="127"/>
      <c r="F60" s="127"/>
      <c r="G60" s="127"/>
      <c r="H60" s="128"/>
    </row>
    <row r="61" spans="2:10" ht="45">
      <c r="B61" s="139" t="s">
        <v>44</v>
      </c>
      <c r="C61" s="137" t="s">
        <v>45</v>
      </c>
      <c r="D61" s="5" t="s">
        <v>2424</v>
      </c>
      <c r="E61" s="4">
        <v>4.88</v>
      </c>
      <c r="F61" s="137" t="s">
        <v>24</v>
      </c>
      <c r="G61" s="137" t="s">
        <v>24</v>
      </c>
      <c r="H61" s="137" t="s">
        <v>2427</v>
      </c>
    </row>
    <row r="62" spans="2:10">
      <c r="B62" s="140"/>
      <c r="C62" s="142"/>
      <c r="D62" s="4"/>
      <c r="E62" s="4" t="s">
        <v>2426</v>
      </c>
      <c r="F62" s="142"/>
      <c r="G62" s="142"/>
      <c r="H62" s="142"/>
    </row>
    <row r="63" spans="2:10" ht="31" thickBot="1">
      <c r="B63" s="141"/>
      <c r="C63" s="138"/>
      <c r="D63" s="13" t="s">
        <v>2425</v>
      </c>
      <c r="E63" s="12"/>
      <c r="F63" s="138"/>
      <c r="G63" s="138"/>
      <c r="H63" s="138"/>
    </row>
    <row r="64" spans="2:10" ht="45">
      <c r="B64" s="3" t="s">
        <v>2428</v>
      </c>
      <c r="C64" s="137" t="s">
        <v>45</v>
      </c>
      <c r="D64" s="5" t="s">
        <v>2430</v>
      </c>
      <c r="E64" s="153">
        <v>2.3E-2</v>
      </c>
      <c r="F64" s="153">
        <v>2.3E-2</v>
      </c>
      <c r="G64" s="153">
        <v>2.3E-2</v>
      </c>
      <c r="H64" s="137" t="s">
        <v>2431</v>
      </c>
    </row>
    <row r="65" spans="2:8" ht="31" thickBot="1">
      <c r="B65" s="1" t="s">
        <v>2429</v>
      </c>
      <c r="C65" s="138"/>
      <c r="D65" s="13" t="s">
        <v>2425</v>
      </c>
      <c r="E65" s="154"/>
      <c r="F65" s="154"/>
      <c r="G65" s="154"/>
      <c r="H65" s="138"/>
    </row>
    <row r="66" spans="2:8" ht="45">
      <c r="B66" s="139" t="s">
        <v>46</v>
      </c>
      <c r="C66" s="4" t="s">
        <v>45</v>
      </c>
      <c r="D66" s="5" t="s">
        <v>2434</v>
      </c>
      <c r="E66" s="110">
        <v>6.0000000000000001E-3</v>
      </c>
      <c r="F66" s="137" t="s">
        <v>24</v>
      </c>
      <c r="G66" s="137" t="s">
        <v>24</v>
      </c>
      <c r="H66" s="4" t="s">
        <v>2437</v>
      </c>
    </row>
    <row r="67" spans="2:8" ht="22">
      <c r="B67" s="140"/>
      <c r="C67" s="4" t="s">
        <v>2432</v>
      </c>
      <c r="D67" s="4"/>
      <c r="E67" s="4" t="s">
        <v>2436</v>
      </c>
      <c r="F67" s="142"/>
      <c r="G67" s="142"/>
      <c r="H67" s="4" t="s">
        <v>2438</v>
      </c>
    </row>
    <row r="68" spans="2:8">
      <c r="B68" s="140"/>
      <c r="C68" s="4" t="s">
        <v>2433</v>
      </c>
      <c r="D68" s="5" t="s">
        <v>4</v>
      </c>
      <c r="E68" s="11"/>
      <c r="F68" s="142"/>
      <c r="G68" s="142"/>
      <c r="H68" s="11"/>
    </row>
    <row r="69" spans="2:8">
      <c r="B69" s="140"/>
      <c r="C69" s="4"/>
      <c r="D69" s="5" t="s">
        <v>2435</v>
      </c>
      <c r="E69" s="11"/>
      <c r="F69" s="142"/>
      <c r="G69" s="142"/>
      <c r="H69" s="11"/>
    </row>
    <row r="70" spans="2:8" ht="16" thickBot="1">
      <c r="B70" s="141"/>
      <c r="C70" s="12"/>
      <c r="D70" s="2"/>
      <c r="E70" s="12"/>
      <c r="F70" s="138"/>
      <c r="G70" s="138"/>
      <c r="H70" s="12"/>
    </row>
    <row r="71" spans="2:8" ht="45">
      <c r="B71" s="139" t="s">
        <v>47</v>
      </c>
      <c r="C71" s="4" t="s">
        <v>45</v>
      </c>
      <c r="D71" s="5" t="s">
        <v>2439</v>
      </c>
      <c r="E71" s="110">
        <v>2.5000000000000001E-2</v>
      </c>
      <c r="F71" s="137" t="s">
        <v>24</v>
      </c>
      <c r="G71" s="137" t="s">
        <v>24</v>
      </c>
      <c r="H71" s="4" t="s">
        <v>2441</v>
      </c>
    </row>
    <row r="72" spans="2:8" ht="22">
      <c r="B72" s="140"/>
      <c r="C72" s="4" t="s">
        <v>48</v>
      </c>
      <c r="D72" s="4"/>
      <c r="E72" s="4" t="s">
        <v>2436</v>
      </c>
      <c r="F72" s="142"/>
      <c r="G72" s="142"/>
      <c r="H72" s="4" t="s">
        <v>2442</v>
      </c>
    </row>
    <row r="73" spans="2:8" ht="22">
      <c r="B73" s="140"/>
      <c r="C73" s="4"/>
      <c r="D73" s="5" t="s">
        <v>4</v>
      </c>
      <c r="E73" s="11"/>
      <c r="F73" s="142"/>
      <c r="G73" s="142"/>
      <c r="H73" s="4" t="s">
        <v>2443</v>
      </c>
    </row>
    <row r="74" spans="2:8" ht="16" thickBot="1">
      <c r="B74" s="141"/>
      <c r="C74" s="12"/>
      <c r="D74" s="13" t="s">
        <v>2440</v>
      </c>
      <c r="E74" s="12"/>
      <c r="F74" s="138"/>
      <c r="G74" s="138"/>
      <c r="H74" s="2"/>
    </row>
    <row r="75" spans="2:8" ht="44">
      <c r="B75" s="129" t="s">
        <v>2444</v>
      </c>
      <c r="C75" s="6" t="s">
        <v>5</v>
      </c>
      <c r="D75" s="9" t="s">
        <v>4</v>
      </c>
      <c r="E75" s="135" t="s">
        <v>24</v>
      </c>
      <c r="F75" s="135" t="s">
        <v>24</v>
      </c>
      <c r="G75" s="135" t="s">
        <v>24</v>
      </c>
      <c r="H75" s="6" t="s">
        <v>2446</v>
      </c>
    </row>
    <row r="76" spans="2:8" ht="44">
      <c r="B76" s="146"/>
      <c r="C76" s="6" t="s">
        <v>49</v>
      </c>
      <c r="D76" s="9" t="s">
        <v>2445</v>
      </c>
      <c r="E76" s="147"/>
      <c r="F76" s="147"/>
      <c r="G76" s="147"/>
      <c r="H76" s="6" t="s">
        <v>2447</v>
      </c>
    </row>
    <row r="77" spans="2:8" ht="34" thickBot="1">
      <c r="B77" s="130"/>
      <c r="C77" s="8"/>
      <c r="D77" s="8"/>
      <c r="E77" s="136"/>
      <c r="F77" s="136"/>
      <c r="G77" s="136"/>
      <c r="H77" s="10" t="s">
        <v>2448</v>
      </c>
    </row>
    <row r="78" spans="2:8">
      <c r="B78" s="139" t="s">
        <v>50</v>
      </c>
      <c r="C78" s="137" t="s">
        <v>45</v>
      </c>
      <c r="D78" s="137" t="s">
        <v>2449</v>
      </c>
      <c r="E78" s="137" t="s">
        <v>24</v>
      </c>
      <c r="F78" s="4">
        <v>11.2</v>
      </c>
      <c r="G78" s="137" t="s">
        <v>24</v>
      </c>
      <c r="H78" s="137" t="s">
        <v>24</v>
      </c>
    </row>
    <row r="79" spans="2:8" ht="16" thickBot="1">
      <c r="B79" s="141"/>
      <c r="C79" s="138"/>
      <c r="D79" s="138"/>
      <c r="E79" s="138"/>
      <c r="F79" s="2" t="s">
        <v>51</v>
      </c>
      <c r="G79" s="138"/>
      <c r="H79" s="138"/>
    </row>
    <row r="80" spans="2:8" ht="30">
      <c r="B80" s="139" t="s">
        <v>52</v>
      </c>
      <c r="C80" s="4" t="s">
        <v>53</v>
      </c>
      <c r="D80" s="5" t="s">
        <v>56</v>
      </c>
      <c r="E80" s="4" t="s">
        <v>59</v>
      </c>
      <c r="F80" s="4" t="s">
        <v>64</v>
      </c>
      <c r="G80" s="4" t="s">
        <v>66</v>
      </c>
      <c r="H80" s="4" t="s">
        <v>7</v>
      </c>
    </row>
    <row r="81" spans="2:8" ht="44">
      <c r="B81" s="140"/>
      <c r="C81" s="4" t="s">
        <v>54</v>
      </c>
      <c r="D81" s="4"/>
      <c r="E81" s="4" t="s">
        <v>60</v>
      </c>
      <c r="F81" s="4" t="s">
        <v>6</v>
      </c>
      <c r="G81" s="4" t="s">
        <v>67</v>
      </c>
      <c r="H81" s="4" t="s">
        <v>70</v>
      </c>
    </row>
    <row r="82" spans="2:8" ht="45">
      <c r="B82" s="140"/>
      <c r="C82" s="4"/>
      <c r="D82" s="4"/>
      <c r="E82" s="4" t="s">
        <v>61</v>
      </c>
      <c r="F82" s="5" t="s">
        <v>65</v>
      </c>
      <c r="G82" s="4"/>
      <c r="H82" s="4" t="s">
        <v>71</v>
      </c>
    </row>
    <row r="83" spans="2:8" ht="30">
      <c r="B83" s="140"/>
      <c r="C83" s="5" t="s">
        <v>55</v>
      </c>
      <c r="D83" s="5" t="s">
        <v>57</v>
      </c>
      <c r="E83" s="4" t="s">
        <v>62</v>
      </c>
      <c r="F83" s="4"/>
      <c r="G83" s="4" t="s">
        <v>68</v>
      </c>
      <c r="H83" s="4" t="s">
        <v>72</v>
      </c>
    </row>
    <row r="84" spans="2:8" ht="22">
      <c r="B84" s="140"/>
      <c r="C84" s="11"/>
      <c r="D84" s="4"/>
      <c r="E84" s="4" t="s">
        <v>63</v>
      </c>
      <c r="F84" s="11"/>
      <c r="G84" s="4" t="s">
        <v>69</v>
      </c>
      <c r="H84" s="4" t="s">
        <v>73</v>
      </c>
    </row>
    <row r="85" spans="2:8">
      <c r="B85" s="140"/>
      <c r="C85" s="11"/>
      <c r="D85" s="5" t="s">
        <v>4</v>
      </c>
      <c r="E85" s="4"/>
      <c r="F85" s="11"/>
      <c r="G85" s="4"/>
      <c r="H85" s="4"/>
    </row>
    <row r="86" spans="2:8">
      <c r="B86" s="140"/>
      <c r="C86" s="11"/>
      <c r="D86" s="5" t="s">
        <v>58</v>
      </c>
      <c r="E86" s="11"/>
      <c r="F86" s="11"/>
      <c r="G86" s="4"/>
      <c r="H86" s="11"/>
    </row>
    <row r="87" spans="2:8" ht="16" thickBot="1">
      <c r="B87" s="141"/>
      <c r="C87" s="12"/>
      <c r="D87" s="2"/>
      <c r="E87" s="12"/>
      <c r="F87" s="12"/>
      <c r="G87" s="12"/>
      <c r="H87" s="12"/>
    </row>
    <row r="88" spans="2:8">
      <c r="B88" s="120"/>
      <c r="C88" s="121"/>
      <c r="D88" s="121"/>
      <c r="E88" s="121"/>
      <c r="F88" s="121"/>
      <c r="G88" s="121"/>
      <c r="H88" s="122"/>
    </row>
    <row r="89" spans="2:8">
      <c r="B89" s="123" t="s">
        <v>74</v>
      </c>
      <c r="C89" s="124"/>
      <c r="D89" s="124"/>
      <c r="E89" s="124"/>
      <c r="F89" s="124"/>
      <c r="G89" s="124"/>
      <c r="H89" s="125"/>
    </row>
    <row r="90" spans="2:8" ht="16" thickBot="1">
      <c r="B90" s="126"/>
      <c r="C90" s="127"/>
      <c r="D90" s="127"/>
      <c r="E90" s="127"/>
      <c r="F90" s="127"/>
      <c r="G90" s="127"/>
      <c r="H90" s="128"/>
    </row>
    <row r="91" spans="2:8" ht="30">
      <c r="B91" s="129" t="s">
        <v>75</v>
      </c>
      <c r="C91" s="6" t="s">
        <v>8</v>
      </c>
      <c r="D91" s="9" t="s">
        <v>78</v>
      </c>
      <c r="E91" s="6">
        <v>1.7</v>
      </c>
      <c r="F91" s="6">
        <v>2.2000000000000002</v>
      </c>
      <c r="G91" s="6">
        <v>2.9</v>
      </c>
      <c r="H91" s="135" t="s">
        <v>84</v>
      </c>
    </row>
    <row r="92" spans="2:8" ht="60">
      <c r="B92" s="146"/>
      <c r="C92" s="9" t="s">
        <v>76</v>
      </c>
      <c r="D92" s="6"/>
      <c r="E92" s="6" t="s">
        <v>81</v>
      </c>
      <c r="F92" s="6" t="s">
        <v>82</v>
      </c>
      <c r="G92" s="6" t="s">
        <v>83</v>
      </c>
      <c r="H92" s="147"/>
    </row>
    <row r="93" spans="2:8" ht="75">
      <c r="B93" s="146"/>
      <c r="C93" s="9" t="s">
        <v>77</v>
      </c>
      <c r="D93" s="6" t="s">
        <v>79</v>
      </c>
      <c r="E93" s="7"/>
      <c r="F93" s="7"/>
      <c r="G93" s="7"/>
      <c r="H93" s="147"/>
    </row>
    <row r="94" spans="2:8" ht="31" thickBot="1">
      <c r="B94" s="130"/>
      <c r="C94" s="10"/>
      <c r="D94" s="14" t="s">
        <v>80</v>
      </c>
      <c r="E94" s="8"/>
      <c r="F94" s="8"/>
      <c r="G94" s="8"/>
      <c r="H94" s="136"/>
    </row>
    <row r="95" spans="2:8">
      <c r="B95" s="139" t="s">
        <v>85</v>
      </c>
      <c r="C95" s="137" t="s">
        <v>53</v>
      </c>
      <c r="D95" s="5" t="s">
        <v>4</v>
      </c>
      <c r="E95" s="137" t="s">
        <v>24</v>
      </c>
      <c r="F95" s="137" t="s">
        <v>24</v>
      </c>
      <c r="G95" s="137">
        <v>92.2</v>
      </c>
      <c r="H95" s="4" t="s">
        <v>87</v>
      </c>
    </row>
    <row r="96" spans="2:8">
      <c r="B96" s="140"/>
      <c r="C96" s="142"/>
      <c r="D96" s="5" t="s">
        <v>86</v>
      </c>
      <c r="E96" s="142"/>
      <c r="F96" s="142"/>
      <c r="G96" s="142"/>
      <c r="H96" s="4"/>
    </row>
    <row r="97" spans="2:8" ht="44">
      <c r="B97" s="140"/>
      <c r="C97" s="142"/>
      <c r="D97" s="4"/>
      <c r="E97" s="142"/>
      <c r="F97" s="142"/>
      <c r="G97" s="142"/>
      <c r="H97" s="4" t="s">
        <v>88</v>
      </c>
    </row>
    <row r="98" spans="2:8">
      <c r="B98" s="140"/>
      <c r="C98" s="142"/>
      <c r="D98" s="11"/>
      <c r="E98" s="142"/>
      <c r="F98" s="142"/>
      <c r="G98" s="142"/>
      <c r="H98" s="4" t="s">
        <v>89</v>
      </c>
    </row>
    <row r="99" spans="2:8">
      <c r="B99" s="140"/>
      <c r="C99" s="142"/>
      <c r="D99" s="11"/>
      <c r="E99" s="142"/>
      <c r="F99" s="142"/>
      <c r="G99" s="142"/>
      <c r="H99" s="4" t="s">
        <v>90</v>
      </c>
    </row>
    <row r="100" spans="2:8">
      <c r="B100" s="140"/>
      <c r="C100" s="142"/>
      <c r="D100" s="11"/>
      <c r="E100" s="142"/>
      <c r="F100" s="142"/>
      <c r="G100" s="142"/>
      <c r="H100" s="4"/>
    </row>
    <row r="101" spans="2:8" ht="33">
      <c r="B101" s="140"/>
      <c r="C101" s="142"/>
      <c r="D101" s="11"/>
      <c r="E101" s="142"/>
      <c r="F101" s="142"/>
      <c r="G101" s="142"/>
      <c r="H101" s="4" t="s">
        <v>91</v>
      </c>
    </row>
    <row r="102" spans="2:8">
      <c r="B102" s="140"/>
      <c r="C102" s="142"/>
      <c r="D102" s="11"/>
      <c r="E102" s="142"/>
      <c r="F102" s="142"/>
      <c r="G102" s="142"/>
      <c r="H102" s="4" t="s">
        <v>90</v>
      </c>
    </row>
    <row r="103" spans="2:8">
      <c r="B103" s="140"/>
      <c r="C103" s="142"/>
      <c r="D103" s="11"/>
      <c r="E103" s="142"/>
      <c r="F103" s="142"/>
      <c r="G103" s="142"/>
      <c r="H103" s="4"/>
    </row>
    <row r="104" spans="2:8" ht="33">
      <c r="B104" s="140"/>
      <c r="C104" s="142"/>
      <c r="D104" s="11"/>
      <c r="E104" s="142"/>
      <c r="F104" s="142"/>
      <c r="G104" s="142"/>
      <c r="H104" s="4" t="s">
        <v>92</v>
      </c>
    </row>
    <row r="105" spans="2:8" ht="16" thickBot="1">
      <c r="B105" s="141"/>
      <c r="C105" s="138"/>
      <c r="D105" s="12"/>
      <c r="E105" s="138"/>
      <c r="F105" s="138"/>
      <c r="G105" s="138"/>
      <c r="H105" s="2" t="s">
        <v>93</v>
      </c>
    </row>
    <row r="106" spans="2:8">
      <c r="B106" s="139" t="s">
        <v>94</v>
      </c>
      <c r="C106" s="4" t="s">
        <v>95</v>
      </c>
      <c r="D106" s="4" t="s">
        <v>97</v>
      </c>
      <c r="E106" s="4">
        <v>14.5</v>
      </c>
      <c r="F106" s="4">
        <v>13</v>
      </c>
      <c r="G106" s="4">
        <v>3</v>
      </c>
      <c r="H106" s="4" t="s">
        <v>103</v>
      </c>
    </row>
    <row r="107" spans="2:8" ht="33">
      <c r="B107" s="140"/>
      <c r="C107" s="4"/>
      <c r="D107" s="4" t="s">
        <v>98</v>
      </c>
      <c r="E107" s="4" t="s">
        <v>101</v>
      </c>
      <c r="F107" s="4" t="s">
        <v>102</v>
      </c>
      <c r="G107" s="4" t="s">
        <v>93</v>
      </c>
      <c r="H107" s="4" t="s">
        <v>104</v>
      </c>
    </row>
    <row r="108" spans="2:8" ht="110">
      <c r="B108" s="140"/>
      <c r="C108" s="4" t="s">
        <v>96</v>
      </c>
      <c r="D108" s="4"/>
      <c r="E108" s="11"/>
      <c r="F108" s="11"/>
      <c r="G108" s="4"/>
      <c r="H108" s="4"/>
    </row>
    <row r="109" spans="2:8">
      <c r="B109" s="140"/>
      <c r="C109" s="4"/>
      <c r="D109" s="4" t="s">
        <v>99</v>
      </c>
      <c r="E109" s="11"/>
      <c r="F109" s="11"/>
      <c r="G109" s="11"/>
      <c r="H109" s="11"/>
    </row>
    <row r="110" spans="2:8">
      <c r="B110" s="140"/>
      <c r="C110" s="11"/>
      <c r="D110" s="5" t="s">
        <v>4</v>
      </c>
      <c r="E110" s="11"/>
      <c r="F110" s="11"/>
      <c r="G110" s="11"/>
      <c r="H110" s="11"/>
    </row>
    <row r="111" spans="2:8">
      <c r="B111" s="140"/>
      <c r="C111" s="11"/>
      <c r="D111" s="5" t="s">
        <v>100</v>
      </c>
      <c r="E111" s="11"/>
      <c r="F111" s="11"/>
      <c r="G111" s="11"/>
      <c r="H111" s="11"/>
    </row>
    <row r="112" spans="2:8">
      <c r="B112" s="140"/>
      <c r="C112" s="11"/>
      <c r="D112" s="4"/>
      <c r="E112" s="11"/>
      <c r="F112" s="11"/>
      <c r="G112" s="11"/>
      <c r="H112" s="11"/>
    </row>
    <row r="113" spans="1:8" ht="16" thickBot="1">
      <c r="B113" s="141"/>
      <c r="C113" s="12"/>
      <c r="D113" s="2"/>
      <c r="E113" s="12"/>
      <c r="F113" s="12"/>
      <c r="G113" s="12"/>
      <c r="H113" s="12"/>
    </row>
    <row r="114" spans="1:8">
      <c r="B114" s="139" t="s">
        <v>105</v>
      </c>
      <c r="C114" s="4" t="s">
        <v>95</v>
      </c>
      <c r="D114" s="5" t="s">
        <v>97</v>
      </c>
      <c r="E114" s="4">
        <v>14.9</v>
      </c>
      <c r="F114" s="4" t="s">
        <v>24</v>
      </c>
      <c r="G114" s="4">
        <v>16.260000000000002</v>
      </c>
      <c r="H114" s="4">
        <v>15</v>
      </c>
    </row>
    <row r="115" spans="1:8" ht="22">
      <c r="B115" s="140"/>
      <c r="C115" s="4"/>
      <c r="D115" s="4" t="s">
        <v>107</v>
      </c>
      <c r="E115" s="4" t="s">
        <v>101</v>
      </c>
      <c r="F115" s="4"/>
      <c r="G115" s="4" t="s">
        <v>109</v>
      </c>
      <c r="H115" s="4" t="s">
        <v>109</v>
      </c>
    </row>
    <row r="116" spans="1:8">
      <c r="B116" s="140"/>
      <c r="C116" s="4" t="s">
        <v>106</v>
      </c>
      <c r="D116" s="5" t="s">
        <v>4</v>
      </c>
      <c r="E116" s="4"/>
      <c r="F116" s="4"/>
      <c r="G116" s="11"/>
      <c r="H116" s="11"/>
    </row>
    <row r="117" spans="1:8" ht="16" thickBot="1">
      <c r="B117" s="141"/>
      <c r="C117" s="12"/>
      <c r="D117" s="13" t="s">
        <v>108</v>
      </c>
      <c r="E117" s="2">
        <v>17.87</v>
      </c>
      <c r="F117" s="2">
        <v>17.34</v>
      </c>
      <c r="G117" s="12"/>
      <c r="H117" s="12"/>
    </row>
    <row r="118" spans="1:8">
      <c r="B118" s="129" t="s">
        <v>110</v>
      </c>
      <c r="C118" s="6" t="s">
        <v>111</v>
      </c>
      <c r="D118" s="6" t="s">
        <v>114</v>
      </c>
      <c r="E118" s="135">
        <v>96</v>
      </c>
      <c r="F118" s="135">
        <v>92</v>
      </c>
      <c r="G118" s="6" t="s">
        <v>116</v>
      </c>
      <c r="H118" s="6">
        <v>93.4</v>
      </c>
    </row>
    <row r="119" spans="1:8" ht="33">
      <c r="B119" s="146"/>
      <c r="C119" s="6"/>
      <c r="D119" s="6" t="s">
        <v>115</v>
      </c>
      <c r="E119" s="147"/>
      <c r="F119" s="147"/>
      <c r="G119" s="6" t="s">
        <v>9</v>
      </c>
      <c r="H119" s="6" t="s">
        <v>121</v>
      </c>
    </row>
    <row r="120" spans="1:8" ht="55">
      <c r="B120" s="146"/>
      <c r="C120" s="6" t="s">
        <v>112</v>
      </c>
      <c r="D120" s="6"/>
      <c r="E120" s="147"/>
      <c r="F120" s="147"/>
      <c r="G120" s="6" t="s">
        <v>117</v>
      </c>
      <c r="H120" s="6"/>
    </row>
    <row r="121" spans="1:8">
      <c r="B121" s="146"/>
      <c r="C121" s="6"/>
      <c r="D121" s="9" t="s">
        <v>4</v>
      </c>
      <c r="E121" s="147"/>
      <c r="F121" s="147"/>
      <c r="G121" s="6" t="s">
        <v>118</v>
      </c>
      <c r="H121" s="7"/>
    </row>
    <row r="122" spans="1:8" ht="55">
      <c r="B122" s="146"/>
      <c r="C122" s="6" t="s">
        <v>113</v>
      </c>
      <c r="D122" s="9" t="s">
        <v>58</v>
      </c>
      <c r="E122" s="147"/>
      <c r="F122" s="147"/>
      <c r="G122" s="6" t="s">
        <v>119</v>
      </c>
      <c r="H122" s="7"/>
    </row>
    <row r="123" spans="1:8" ht="22">
      <c r="B123" s="146"/>
      <c r="C123" s="6"/>
      <c r="D123" s="7"/>
      <c r="E123" s="147"/>
      <c r="F123" s="147"/>
      <c r="G123" s="6" t="s">
        <v>120</v>
      </c>
      <c r="H123" s="7"/>
    </row>
    <row r="124" spans="1:8" ht="16" thickBot="1">
      <c r="B124" s="130"/>
      <c r="C124" s="10"/>
      <c r="D124" s="8"/>
      <c r="E124" s="136"/>
      <c r="F124" s="136"/>
      <c r="G124" s="8"/>
      <c r="H124" s="8"/>
    </row>
    <row r="125" spans="1:8">
      <c r="A125" s="20"/>
      <c r="B125" s="139" t="s">
        <v>122</v>
      </c>
      <c r="C125" s="137" t="s">
        <v>123</v>
      </c>
      <c r="D125" s="137" t="s">
        <v>124</v>
      </c>
      <c r="E125" s="4">
        <v>76.5</v>
      </c>
      <c r="F125" s="4">
        <v>70</v>
      </c>
      <c r="G125" s="137" t="s">
        <v>24</v>
      </c>
      <c r="H125" s="137" t="s">
        <v>24</v>
      </c>
    </row>
    <row r="126" spans="1:8">
      <c r="A126" s="20"/>
      <c r="B126" s="140"/>
      <c r="C126" s="142"/>
      <c r="D126" s="142"/>
      <c r="E126" s="4" t="s">
        <v>101</v>
      </c>
      <c r="F126" s="4" t="s">
        <v>51</v>
      </c>
      <c r="G126" s="142"/>
      <c r="H126" s="142"/>
    </row>
    <row r="127" spans="1:8" ht="23" thickBot="1">
      <c r="A127" s="20"/>
      <c r="B127" s="141"/>
      <c r="C127" s="138"/>
      <c r="D127" s="138"/>
      <c r="E127" s="2" t="s">
        <v>125</v>
      </c>
      <c r="F127" s="12"/>
      <c r="G127" s="138"/>
      <c r="H127" s="138"/>
    </row>
    <row r="128" spans="1:8">
      <c r="B128" s="139" t="s">
        <v>126</v>
      </c>
      <c r="C128" s="137" t="s">
        <v>123</v>
      </c>
      <c r="D128" s="4" t="s">
        <v>97</v>
      </c>
      <c r="E128" s="4">
        <v>14.4</v>
      </c>
      <c r="F128" s="4">
        <v>10.5</v>
      </c>
      <c r="G128" s="137" t="s">
        <v>24</v>
      </c>
      <c r="H128" s="137" t="s">
        <v>24</v>
      </c>
    </row>
    <row r="129" spans="2:8">
      <c r="B129" s="140"/>
      <c r="C129" s="142"/>
      <c r="D129" s="4" t="s">
        <v>127</v>
      </c>
      <c r="E129" s="4" t="s">
        <v>101</v>
      </c>
      <c r="F129" s="4"/>
      <c r="G129" s="142"/>
      <c r="H129" s="142"/>
    </row>
    <row r="130" spans="2:8">
      <c r="B130" s="140"/>
      <c r="C130" s="142"/>
      <c r="D130" s="11"/>
      <c r="E130" s="4"/>
      <c r="F130" s="4"/>
      <c r="G130" s="142"/>
      <c r="H130" s="142"/>
    </row>
    <row r="131" spans="2:8" ht="16" thickBot="1">
      <c r="B131" s="141"/>
      <c r="C131" s="138"/>
      <c r="D131" s="12"/>
      <c r="E131" s="2">
        <v>7.2</v>
      </c>
      <c r="F131" s="2">
        <v>16.2</v>
      </c>
      <c r="G131" s="138"/>
      <c r="H131" s="138"/>
    </row>
    <row r="132" spans="2:8" ht="16" thickBot="1">
      <c r="B132" s="1" t="s">
        <v>128</v>
      </c>
      <c r="C132" s="2" t="s">
        <v>123</v>
      </c>
      <c r="D132" s="2" t="s">
        <v>129</v>
      </c>
      <c r="E132" s="2" t="s">
        <v>24</v>
      </c>
      <c r="F132" s="15">
        <v>0.79</v>
      </c>
      <c r="G132" s="2" t="s">
        <v>24</v>
      </c>
      <c r="H132" s="2" t="s">
        <v>24</v>
      </c>
    </row>
    <row r="133" spans="2:8" ht="44">
      <c r="B133" s="139" t="s">
        <v>130</v>
      </c>
      <c r="C133" s="137" t="s">
        <v>131</v>
      </c>
      <c r="D133" s="5" t="s">
        <v>132</v>
      </c>
      <c r="E133" s="4" t="s">
        <v>136</v>
      </c>
      <c r="F133" s="137" t="s">
        <v>24</v>
      </c>
      <c r="G133" s="137" t="s">
        <v>24</v>
      </c>
      <c r="H133" s="4" t="s">
        <v>145</v>
      </c>
    </row>
    <row r="134" spans="2:8">
      <c r="B134" s="140"/>
      <c r="C134" s="142"/>
      <c r="D134" s="5" t="s">
        <v>133</v>
      </c>
      <c r="E134" s="4" t="s">
        <v>137</v>
      </c>
      <c r="F134" s="142"/>
      <c r="G134" s="142"/>
      <c r="H134" s="4" t="s">
        <v>146</v>
      </c>
    </row>
    <row r="135" spans="2:8">
      <c r="B135" s="140"/>
      <c r="C135" s="142"/>
      <c r="D135" s="4"/>
      <c r="E135" s="4" t="s">
        <v>138</v>
      </c>
      <c r="F135" s="142"/>
      <c r="G135" s="142"/>
      <c r="H135" s="4" t="s">
        <v>147</v>
      </c>
    </row>
    <row r="136" spans="2:8" ht="179" customHeight="1">
      <c r="B136" s="140"/>
      <c r="C136" s="142"/>
      <c r="D136" s="5" t="s">
        <v>134</v>
      </c>
      <c r="E136" s="4" t="s">
        <v>139</v>
      </c>
      <c r="F136" s="142"/>
      <c r="G136" s="142"/>
      <c r="H136" s="4" t="s">
        <v>148</v>
      </c>
    </row>
    <row r="137" spans="2:8">
      <c r="B137" s="140"/>
      <c r="C137" s="142"/>
      <c r="D137" s="4"/>
      <c r="E137" s="4" t="s">
        <v>140</v>
      </c>
      <c r="F137" s="142"/>
      <c r="G137" s="142"/>
      <c r="H137" s="11"/>
    </row>
    <row r="138" spans="2:8">
      <c r="B138" s="140"/>
      <c r="C138" s="142"/>
      <c r="D138" s="5" t="s">
        <v>135</v>
      </c>
      <c r="E138" s="4"/>
      <c r="F138" s="142"/>
      <c r="G138" s="142"/>
      <c r="H138" s="11"/>
    </row>
    <row r="139" spans="2:8" ht="33">
      <c r="B139" s="140"/>
      <c r="C139" s="142"/>
      <c r="D139" s="11"/>
      <c r="E139" s="4" t="s">
        <v>141</v>
      </c>
      <c r="F139" s="142"/>
      <c r="G139" s="142"/>
      <c r="H139" s="11"/>
    </row>
    <row r="140" spans="2:8">
      <c r="B140" s="140"/>
      <c r="C140" s="142"/>
      <c r="D140" s="11"/>
      <c r="E140" s="4" t="s">
        <v>142</v>
      </c>
      <c r="F140" s="142"/>
      <c r="G140" s="142"/>
      <c r="H140" s="11"/>
    </row>
    <row r="141" spans="2:8">
      <c r="B141" s="140"/>
      <c r="C141" s="142"/>
      <c r="D141" s="11"/>
      <c r="E141" s="4" t="s">
        <v>143</v>
      </c>
      <c r="F141" s="142"/>
      <c r="G141" s="142"/>
      <c r="H141" s="11"/>
    </row>
    <row r="142" spans="2:8">
      <c r="B142" s="140"/>
      <c r="C142" s="142"/>
      <c r="D142" s="11"/>
      <c r="E142" s="4" t="s">
        <v>144</v>
      </c>
      <c r="F142" s="142"/>
      <c r="G142" s="142"/>
      <c r="H142" s="11"/>
    </row>
    <row r="143" spans="2:8" ht="16" thickBot="1">
      <c r="B143" s="141"/>
      <c r="C143" s="138"/>
      <c r="D143" s="12"/>
      <c r="E143" s="2"/>
      <c r="F143" s="138"/>
      <c r="G143" s="138"/>
      <c r="H143" s="12"/>
    </row>
    <row r="144" spans="2:8">
      <c r="B144" s="139" t="s">
        <v>10</v>
      </c>
      <c r="C144" s="137" t="s">
        <v>131</v>
      </c>
      <c r="D144" s="4" t="s">
        <v>149</v>
      </c>
      <c r="E144" s="4" t="s">
        <v>11</v>
      </c>
      <c r="F144" s="4" t="s">
        <v>11</v>
      </c>
      <c r="G144" s="4" t="s">
        <v>11</v>
      </c>
      <c r="H144" s="4" t="s">
        <v>11</v>
      </c>
    </row>
    <row r="145" spans="1:8" ht="23" thickBot="1">
      <c r="B145" s="141"/>
      <c r="C145" s="138"/>
      <c r="D145" s="13" t="s">
        <v>150</v>
      </c>
      <c r="E145" s="2" t="s">
        <v>151</v>
      </c>
      <c r="F145" s="2" t="s">
        <v>151</v>
      </c>
      <c r="G145" s="2" t="s">
        <v>152</v>
      </c>
      <c r="H145" s="2" t="s">
        <v>152</v>
      </c>
    </row>
    <row r="146" spans="1:8">
      <c r="B146" s="3" t="s">
        <v>153</v>
      </c>
      <c r="C146" s="137" t="s">
        <v>131</v>
      </c>
      <c r="D146" s="5" t="s">
        <v>4</v>
      </c>
      <c r="E146" s="137"/>
      <c r="F146" s="137"/>
      <c r="G146" s="137"/>
      <c r="H146" s="4" t="s">
        <v>156</v>
      </c>
    </row>
    <row r="147" spans="1:8">
      <c r="A147" s="20"/>
      <c r="B147" s="3" t="s">
        <v>154</v>
      </c>
      <c r="C147" s="142"/>
      <c r="D147" s="5" t="s">
        <v>155</v>
      </c>
      <c r="E147" s="142"/>
      <c r="F147" s="142"/>
      <c r="G147" s="142"/>
      <c r="H147" s="4" t="s">
        <v>157</v>
      </c>
    </row>
    <row r="148" spans="1:8" ht="88">
      <c r="B148" s="114"/>
      <c r="C148" s="142"/>
      <c r="D148" s="4"/>
      <c r="E148" s="142"/>
      <c r="F148" s="142"/>
      <c r="G148" s="142"/>
      <c r="H148" s="4" t="s">
        <v>158</v>
      </c>
    </row>
    <row r="149" spans="1:8" ht="16" thickBot="1">
      <c r="B149" s="115"/>
      <c r="C149" s="138"/>
      <c r="D149" s="12"/>
      <c r="E149" s="138"/>
      <c r="F149" s="138"/>
      <c r="G149" s="138"/>
      <c r="H149" s="2" t="s">
        <v>159</v>
      </c>
    </row>
    <row r="150" spans="1:8" ht="23" thickBot="1">
      <c r="B150" s="1" t="s">
        <v>160</v>
      </c>
      <c r="C150" s="2" t="s">
        <v>131</v>
      </c>
      <c r="D150" s="2" t="s">
        <v>149</v>
      </c>
      <c r="E150" s="2" t="s">
        <v>161</v>
      </c>
      <c r="F150" s="2" t="s">
        <v>162</v>
      </c>
      <c r="G150" s="2" t="s">
        <v>163</v>
      </c>
      <c r="H150" s="2"/>
    </row>
    <row r="151" spans="1:8" ht="28" customHeight="1">
      <c r="B151" s="139" t="s">
        <v>164</v>
      </c>
      <c r="C151" s="137" t="s">
        <v>131</v>
      </c>
      <c r="D151" s="137" t="s">
        <v>165</v>
      </c>
      <c r="E151" s="4" t="s">
        <v>166</v>
      </c>
      <c r="F151" s="137" t="s">
        <v>168</v>
      </c>
      <c r="G151" s="137" t="s">
        <v>169</v>
      </c>
      <c r="H151" s="137"/>
    </row>
    <row r="152" spans="1:8" ht="16" thickBot="1">
      <c r="B152" s="141"/>
      <c r="C152" s="138"/>
      <c r="D152" s="138"/>
      <c r="E152" s="2" t="s">
        <v>167</v>
      </c>
      <c r="F152" s="138"/>
      <c r="G152" s="138"/>
      <c r="H152" s="138"/>
    </row>
    <row r="153" spans="1:8">
      <c r="B153" s="120"/>
      <c r="C153" s="121"/>
      <c r="D153" s="121"/>
      <c r="E153" s="121"/>
      <c r="F153" s="121"/>
      <c r="G153" s="121"/>
      <c r="H153" s="122"/>
    </row>
    <row r="154" spans="1:8">
      <c r="B154" s="123" t="s">
        <v>170</v>
      </c>
      <c r="C154" s="124"/>
      <c r="D154" s="124"/>
      <c r="E154" s="124"/>
      <c r="F154" s="124"/>
      <c r="G154" s="124"/>
      <c r="H154" s="125"/>
    </row>
    <row r="155" spans="1:8" ht="16" thickBot="1">
      <c r="B155" s="126"/>
      <c r="C155" s="127"/>
      <c r="D155" s="127"/>
      <c r="E155" s="127"/>
      <c r="F155" s="127"/>
      <c r="G155" s="127"/>
      <c r="H155" s="128"/>
    </row>
    <row r="156" spans="1:8" ht="44" customHeight="1">
      <c r="B156" s="139" t="s">
        <v>171</v>
      </c>
      <c r="C156" s="137" t="s">
        <v>172</v>
      </c>
      <c r="D156" s="150" t="s">
        <v>56</v>
      </c>
      <c r="E156" s="4" t="s">
        <v>173</v>
      </c>
      <c r="F156" s="137" t="s">
        <v>24</v>
      </c>
      <c r="G156" s="137" t="s">
        <v>24</v>
      </c>
      <c r="H156" s="137" t="s">
        <v>176</v>
      </c>
    </row>
    <row r="157" spans="1:8">
      <c r="B157" s="140"/>
      <c r="C157" s="142"/>
      <c r="D157" s="151"/>
      <c r="E157" s="4" t="s">
        <v>174</v>
      </c>
      <c r="F157" s="142"/>
      <c r="G157" s="142"/>
      <c r="H157" s="142"/>
    </row>
    <row r="158" spans="1:8">
      <c r="B158" s="140"/>
      <c r="C158" s="142"/>
      <c r="D158" s="151"/>
      <c r="E158" s="4" t="s">
        <v>175</v>
      </c>
      <c r="F158" s="142"/>
      <c r="G158" s="142"/>
      <c r="H158" s="142"/>
    </row>
    <row r="159" spans="1:8" ht="16" thickBot="1">
      <c r="B159" s="141"/>
      <c r="C159" s="138"/>
      <c r="D159" s="152"/>
      <c r="E159" s="2"/>
      <c r="F159" s="138"/>
      <c r="G159" s="138"/>
      <c r="H159" s="138"/>
    </row>
    <row r="160" spans="1:8" ht="44">
      <c r="B160" s="139" t="s">
        <v>177</v>
      </c>
      <c r="C160" s="137" t="s">
        <v>178</v>
      </c>
      <c r="D160" s="137" t="s">
        <v>41</v>
      </c>
      <c r="E160" s="137" t="s">
        <v>24</v>
      </c>
      <c r="F160" s="4" t="s">
        <v>179</v>
      </c>
      <c r="G160" s="137" t="s">
        <v>24</v>
      </c>
      <c r="H160" s="4" t="s">
        <v>181</v>
      </c>
    </row>
    <row r="161" spans="1:8">
      <c r="B161" s="140"/>
      <c r="C161" s="142"/>
      <c r="D161" s="142"/>
      <c r="E161" s="142"/>
      <c r="F161" s="4" t="s">
        <v>180</v>
      </c>
      <c r="G161" s="142"/>
      <c r="H161" s="4" t="s">
        <v>182</v>
      </c>
    </row>
    <row r="162" spans="1:8" ht="56" thickBot="1">
      <c r="B162" s="141"/>
      <c r="C162" s="138"/>
      <c r="D162" s="138"/>
      <c r="E162" s="138"/>
      <c r="F162" s="12"/>
      <c r="G162" s="138"/>
      <c r="H162" s="2" t="s">
        <v>183</v>
      </c>
    </row>
    <row r="163" spans="1:8" ht="16" thickBot="1">
      <c r="B163" s="112" t="s">
        <v>184</v>
      </c>
      <c r="C163" s="10" t="s">
        <v>2450</v>
      </c>
      <c r="D163" s="10"/>
      <c r="E163" s="10"/>
      <c r="F163" s="10"/>
      <c r="G163" s="10">
        <v>0</v>
      </c>
      <c r="H163" s="116">
        <v>1</v>
      </c>
    </row>
    <row r="164" spans="1:8">
      <c r="B164" s="111" t="s">
        <v>185</v>
      </c>
      <c r="C164" s="135" t="s">
        <v>2450</v>
      </c>
      <c r="D164" s="133" t="s">
        <v>187</v>
      </c>
      <c r="E164" s="148">
        <v>0.33</v>
      </c>
      <c r="F164" s="148">
        <v>0.33</v>
      </c>
      <c r="G164" s="148">
        <v>0.33</v>
      </c>
      <c r="H164" s="148">
        <v>0.33</v>
      </c>
    </row>
    <row r="165" spans="1:8" ht="16" thickBot="1">
      <c r="B165" s="112" t="s">
        <v>186</v>
      </c>
      <c r="C165" s="136"/>
      <c r="D165" s="134"/>
      <c r="E165" s="149"/>
      <c r="F165" s="149"/>
      <c r="G165" s="149"/>
      <c r="H165" s="149"/>
    </row>
    <row r="166" spans="1:8">
      <c r="A166" s="20"/>
      <c r="B166" s="120"/>
      <c r="C166" s="121"/>
      <c r="D166" s="121"/>
      <c r="E166" s="121"/>
      <c r="F166" s="121"/>
      <c r="G166" s="121"/>
      <c r="H166" s="122"/>
    </row>
    <row r="167" spans="1:8">
      <c r="A167" s="20"/>
      <c r="B167" s="123" t="s">
        <v>188</v>
      </c>
      <c r="C167" s="124"/>
      <c r="D167" s="124"/>
      <c r="E167" s="124"/>
      <c r="F167" s="124"/>
      <c r="G167" s="124"/>
      <c r="H167" s="125"/>
    </row>
    <row r="168" spans="1:8" ht="16" thickBot="1">
      <c r="A168" s="20"/>
      <c r="B168" s="126"/>
      <c r="C168" s="127"/>
      <c r="D168" s="127"/>
      <c r="E168" s="127"/>
      <c r="F168" s="127"/>
      <c r="G168" s="127"/>
      <c r="H168" s="128"/>
    </row>
    <row r="169" spans="1:8">
      <c r="A169" s="20"/>
      <c r="B169" s="129" t="s">
        <v>189</v>
      </c>
      <c r="C169" s="135" t="s">
        <v>190</v>
      </c>
      <c r="D169" s="6" t="s">
        <v>191</v>
      </c>
      <c r="E169" s="16">
        <v>0.44</v>
      </c>
      <c r="F169" s="135" t="s">
        <v>194</v>
      </c>
      <c r="G169" s="135" t="s">
        <v>194</v>
      </c>
      <c r="H169" s="135" t="s">
        <v>195</v>
      </c>
    </row>
    <row r="170" spans="1:8">
      <c r="A170" s="20"/>
      <c r="B170" s="146"/>
      <c r="C170" s="147"/>
      <c r="D170" s="9" t="s">
        <v>192</v>
      </c>
      <c r="E170" s="6"/>
      <c r="F170" s="147"/>
      <c r="G170" s="147"/>
      <c r="H170" s="147"/>
    </row>
    <row r="171" spans="1:8">
      <c r="A171" s="20"/>
      <c r="B171" s="146"/>
      <c r="C171" s="147"/>
      <c r="D171" s="6"/>
      <c r="E171" s="16">
        <v>0.41</v>
      </c>
      <c r="F171" s="147"/>
      <c r="G171" s="147"/>
      <c r="H171" s="147"/>
    </row>
    <row r="172" spans="1:8" ht="16" thickBot="1">
      <c r="B172" s="130"/>
      <c r="C172" s="136"/>
      <c r="D172" s="14" t="s">
        <v>193</v>
      </c>
      <c r="E172" s="10"/>
      <c r="F172" s="136"/>
      <c r="G172" s="136"/>
      <c r="H172" s="136"/>
    </row>
    <row r="173" spans="1:8" ht="34" thickBot="1">
      <c r="B173" s="112" t="s">
        <v>196</v>
      </c>
      <c r="C173" s="10" t="s">
        <v>197</v>
      </c>
      <c r="D173" s="10" t="s">
        <v>198</v>
      </c>
      <c r="E173" s="10" t="s">
        <v>24</v>
      </c>
      <c r="F173" s="10" t="s">
        <v>199</v>
      </c>
      <c r="G173" s="10" t="s">
        <v>24</v>
      </c>
      <c r="H173" s="10" t="s">
        <v>24</v>
      </c>
    </row>
    <row r="174" spans="1:8" ht="164" customHeight="1">
      <c r="B174" s="129" t="s">
        <v>12</v>
      </c>
      <c r="C174" s="135" t="s">
        <v>0</v>
      </c>
      <c r="D174" s="133" t="s">
        <v>200</v>
      </c>
      <c r="E174" s="135" t="s">
        <v>24</v>
      </c>
      <c r="F174" s="135" t="s">
        <v>24</v>
      </c>
      <c r="G174" s="135" t="s">
        <v>24</v>
      </c>
      <c r="H174" s="135" t="s">
        <v>201</v>
      </c>
    </row>
    <row r="175" spans="1:8" ht="16" thickBot="1">
      <c r="B175" s="130"/>
      <c r="C175" s="136"/>
      <c r="D175" s="134"/>
      <c r="E175" s="136"/>
      <c r="F175" s="136"/>
      <c r="G175" s="136"/>
      <c r="H175" s="136"/>
    </row>
    <row r="176" spans="1:8" ht="33">
      <c r="B176" s="129" t="s">
        <v>202</v>
      </c>
      <c r="C176" s="6" t="s">
        <v>13</v>
      </c>
      <c r="D176" s="9" t="s">
        <v>204</v>
      </c>
      <c r="E176" s="6" t="s">
        <v>14</v>
      </c>
      <c r="F176" s="135" t="s">
        <v>24</v>
      </c>
      <c r="G176" s="135" t="s">
        <v>176</v>
      </c>
      <c r="H176" s="6" t="s">
        <v>207</v>
      </c>
    </row>
    <row r="177" spans="2:8" ht="99">
      <c r="B177" s="146"/>
      <c r="C177" s="6" t="s">
        <v>203</v>
      </c>
      <c r="D177" s="6"/>
      <c r="E177" s="6" t="s">
        <v>206</v>
      </c>
      <c r="F177" s="147"/>
      <c r="G177" s="147"/>
      <c r="H177" s="6" t="s">
        <v>208</v>
      </c>
    </row>
    <row r="178" spans="2:8">
      <c r="B178" s="146"/>
      <c r="C178" s="6"/>
      <c r="D178" s="9" t="s">
        <v>4</v>
      </c>
      <c r="E178" s="7"/>
      <c r="F178" s="147"/>
      <c r="G178" s="147"/>
      <c r="H178" s="6" t="s">
        <v>209</v>
      </c>
    </row>
    <row r="179" spans="2:8">
      <c r="B179" s="146"/>
      <c r="C179" s="7"/>
      <c r="D179" s="9" t="s">
        <v>205</v>
      </c>
      <c r="E179" s="7"/>
      <c r="F179" s="147"/>
      <c r="G179" s="147"/>
      <c r="H179" s="6" t="s">
        <v>90</v>
      </c>
    </row>
    <row r="180" spans="2:8" ht="16" thickBot="1">
      <c r="B180" s="130"/>
      <c r="C180" s="8"/>
      <c r="D180" s="10"/>
      <c r="E180" s="8"/>
      <c r="F180" s="136"/>
      <c r="G180" s="136"/>
      <c r="H180" s="10"/>
    </row>
    <row r="181" spans="2:8" ht="30">
      <c r="B181" s="129" t="s">
        <v>210</v>
      </c>
      <c r="C181" s="6" t="s">
        <v>211</v>
      </c>
      <c r="D181" s="9" t="s">
        <v>213</v>
      </c>
      <c r="E181" s="135" t="s">
        <v>214</v>
      </c>
      <c r="F181" s="135" t="s">
        <v>24</v>
      </c>
      <c r="G181" s="135" t="s">
        <v>24</v>
      </c>
      <c r="H181" s="6" t="s">
        <v>215</v>
      </c>
    </row>
    <row r="182" spans="2:8" ht="55">
      <c r="B182" s="146"/>
      <c r="C182" s="6" t="s">
        <v>212</v>
      </c>
      <c r="D182" s="9" t="s">
        <v>4</v>
      </c>
      <c r="E182" s="147"/>
      <c r="F182" s="147"/>
      <c r="G182" s="147"/>
      <c r="H182" s="6" t="s">
        <v>89</v>
      </c>
    </row>
    <row r="183" spans="2:8">
      <c r="B183" s="146"/>
      <c r="C183" s="6"/>
      <c r="D183" s="9" t="s">
        <v>205</v>
      </c>
      <c r="E183" s="147"/>
      <c r="F183" s="147"/>
      <c r="G183" s="147"/>
      <c r="H183" s="6" t="s">
        <v>216</v>
      </c>
    </row>
    <row r="184" spans="2:8" ht="16" thickBot="1">
      <c r="B184" s="130"/>
      <c r="C184" s="8"/>
      <c r="D184" s="10"/>
      <c r="E184" s="136"/>
      <c r="F184" s="136"/>
      <c r="G184" s="136"/>
      <c r="H184" s="8"/>
    </row>
    <row r="185" spans="2:8" ht="16" thickBot="1">
      <c r="B185" s="112" t="s">
        <v>217</v>
      </c>
      <c r="C185" s="10" t="s">
        <v>0</v>
      </c>
      <c r="D185" s="10"/>
      <c r="E185" s="10"/>
      <c r="F185" s="10" t="s">
        <v>24</v>
      </c>
      <c r="G185" s="10" t="s">
        <v>24</v>
      </c>
      <c r="H185" s="10" t="s">
        <v>218</v>
      </c>
    </row>
    <row r="186" spans="2:8">
      <c r="B186" s="120"/>
      <c r="C186" s="121"/>
      <c r="D186" s="121"/>
      <c r="E186" s="121"/>
      <c r="F186" s="121"/>
      <c r="G186" s="121"/>
      <c r="H186" s="122"/>
    </row>
    <row r="187" spans="2:8">
      <c r="B187" s="123" t="s">
        <v>219</v>
      </c>
      <c r="C187" s="124"/>
      <c r="D187" s="124"/>
      <c r="E187" s="124"/>
      <c r="F187" s="124"/>
      <c r="G187" s="124"/>
      <c r="H187" s="125"/>
    </row>
    <row r="188" spans="2:8" ht="16" thickBot="1">
      <c r="B188" s="126"/>
      <c r="C188" s="127"/>
      <c r="D188" s="127"/>
      <c r="E188" s="127"/>
      <c r="F188" s="127"/>
      <c r="G188" s="127"/>
      <c r="H188" s="128"/>
    </row>
    <row r="189" spans="2:8" ht="30">
      <c r="B189" s="139" t="s">
        <v>15</v>
      </c>
      <c r="C189" s="137"/>
      <c r="D189" s="5" t="s">
        <v>16</v>
      </c>
      <c r="E189" s="137" t="s">
        <v>223</v>
      </c>
      <c r="F189" s="17">
        <v>1805853</v>
      </c>
      <c r="G189" s="137" t="s">
        <v>225</v>
      </c>
      <c r="H189" s="137" t="s">
        <v>226</v>
      </c>
    </row>
    <row r="190" spans="2:8" ht="30">
      <c r="B190" s="140"/>
      <c r="C190" s="142"/>
      <c r="D190" s="5" t="s">
        <v>220</v>
      </c>
      <c r="E190" s="142"/>
      <c r="F190" s="4" t="s">
        <v>224</v>
      </c>
      <c r="G190" s="142"/>
      <c r="H190" s="142"/>
    </row>
    <row r="191" spans="2:8" ht="30">
      <c r="B191" s="140"/>
      <c r="C191" s="142"/>
      <c r="D191" s="5" t="s">
        <v>221</v>
      </c>
      <c r="E191" s="142"/>
      <c r="F191" s="4"/>
      <c r="G191" s="142"/>
      <c r="H191" s="142"/>
    </row>
    <row r="192" spans="2:8">
      <c r="B192" s="140"/>
      <c r="C192" s="142"/>
      <c r="D192" s="4"/>
      <c r="E192" s="142"/>
      <c r="F192" s="4"/>
      <c r="G192" s="142"/>
      <c r="H192" s="142"/>
    </row>
    <row r="193" spans="2:8" ht="30">
      <c r="B193" s="140"/>
      <c r="C193" s="142"/>
      <c r="D193" s="5" t="s">
        <v>222</v>
      </c>
      <c r="E193" s="142"/>
      <c r="F193" s="4"/>
      <c r="G193" s="142"/>
      <c r="H193" s="142"/>
    </row>
    <row r="194" spans="2:8" ht="16" thickBot="1">
      <c r="B194" s="141"/>
      <c r="C194" s="138"/>
      <c r="D194" s="12"/>
      <c r="E194" s="138"/>
      <c r="F194" s="2"/>
      <c r="G194" s="138"/>
      <c r="H194" s="138"/>
    </row>
    <row r="195" spans="2:8" ht="31" thickBot="1">
      <c r="B195" s="1" t="s">
        <v>227</v>
      </c>
      <c r="C195" s="2"/>
      <c r="D195" s="13" t="s">
        <v>228</v>
      </c>
      <c r="E195" s="2" t="s">
        <v>229</v>
      </c>
      <c r="F195" s="2" t="s">
        <v>24</v>
      </c>
      <c r="G195" s="2" t="s">
        <v>24</v>
      </c>
      <c r="H195" s="2" t="s">
        <v>24</v>
      </c>
    </row>
    <row r="196" spans="2:8">
      <c r="B196" s="139" t="s">
        <v>230</v>
      </c>
      <c r="C196" s="137"/>
      <c r="D196" s="5" t="s">
        <v>231</v>
      </c>
      <c r="E196" s="137">
        <v>0.86</v>
      </c>
      <c r="F196" s="137">
        <v>0.79</v>
      </c>
      <c r="G196" s="137">
        <v>0.71</v>
      </c>
      <c r="H196" s="137">
        <v>0.28000000000000003</v>
      </c>
    </row>
    <row r="197" spans="2:8" ht="16" thickBot="1">
      <c r="B197" s="141"/>
      <c r="C197" s="138"/>
      <c r="D197" s="13" t="s">
        <v>232</v>
      </c>
      <c r="E197" s="138"/>
      <c r="F197" s="138"/>
      <c r="G197" s="138"/>
      <c r="H197" s="138"/>
    </row>
    <row r="198" spans="2:8">
      <c r="B198" s="120"/>
      <c r="C198" s="121"/>
      <c r="D198" s="121"/>
      <c r="E198" s="121"/>
      <c r="F198" s="121"/>
      <c r="G198" s="121"/>
      <c r="H198" s="122"/>
    </row>
    <row r="199" spans="2:8">
      <c r="B199" s="123" t="s">
        <v>233</v>
      </c>
      <c r="C199" s="124"/>
      <c r="D199" s="124"/>
      <c r="E199" s="124"/>
      <c r="F199" s="124"/>
      <c r="G199" s="124"/>
      <c r="H199" s="125"/>
    </row>
    <row r="200" spans="2:8" ht="16" thickBot="1">
      <c r="B200" s="126"/>
      <c r="C200" s="127"/>
      <c r="D200" s="127"/>
      <c r="E200" s="127"/>
      <c r="F200" s="127"/>
      <c r="G200" s="127"/>
      <c r="H200" s="128"/>
    </row>
    <row r="201" spans="2:8" ht="30">
      <c r="B201" s="139" t="s">
        <v>234</v>
      </c>
      <c r="C201" s="137" t="s">
        <v>235</v>
      </c>
      <c r="D201" s="5" t="s">
        <v>236</v>
      </c>
      <c r="E201" s="137" t="s">
        <v>24</v>
      </c>
      <c r="F201" s="4" t="s">
        <v>238</v>
      </c>
      <c r="G201" s="137" t="s">
        <v>24</v>
      </c>
      <c r="H201" s="143" t="s">
        <v>24</v>
      </c>
    </row>
    <row r="202" spans="2:8" ht="22">
      <c r="B202" s="140"/>
      <c r="C202" s="142"/>
      <c r="D202" s="4"/>
      <c r="E202" s="142"/>
      <c r="F202" s="4" t="s">
        <v>239</v>
      </c>
      <c r="G202" s="142"/>
      <c r="H202" s="144"/>
    </row>
    <row r="203" spans="2:8" ht="23" thickBot="1">
      <c r="B203" s="141"/>
      <c r="C203" s="138"/>
      <c r="D203" s="13" t="s">
        <v>237</v>
      </c>
      <c r="E203" s="138"/>
      <c r="F203" s="2" t="s">
        <v>240</v>
      </c>
      <c r="G203" s="138"/>
      <c r="H203" s="145"/>
    </row>
    <row r="204" spans="2:8">
      <c r="B204" s="120"/>
      <c r="C204" s="121"/>
      <c r="D204" s="121"/>
      <c r="E204" s="121"/>
      <c r="F204" s="121"/>
      <c r="G204" s="121"/>
      <c r="H204" s="122"/>
    </row>
    <row r="205" spans="2:8">
      <c r="B205" s="123" t="s">
        <v>2451</v>
      </c>
      <c r="C205" s="124"/>
      <c r="D205" s="124"/>
      <c r="E205" s="124"/>
      <c r="F205" s="124"/>
      <c r="G205" s="124"/>
      <c r="H205" s="125"/>
    </row>
    <row r="206" spans="2:8" ht="16" thickBot="1">
      <c r="B206" s="126"/>
      <c r="C206" s="127"/>
      <c r="D206" s="127"/>
      <c r="E206" s="127"/>
      <c r="F206" s="127"/>
      <c r="G206" s="127"/>
      <c r="H206" s="128"/>
    </row>
    <row r="207" spans="2:8" ht="31" thickBot="1">
      <c r="B207" s="112" t="s">
        <v>241</v>
      </c>
      <c r="C207" s="117" t="s">
        <v>0</v>
      </c>
      <c r="D207" s="14" t="s">
        <v>31</v>
      </c>
      <c r="E207" s="10" t="s">
        <v>24</v>
      </c>
      <c r="F207" s="10" t="s">
        <v>24</v>
      </c>
      <c r="G207" s="10" t="s">
        <v>242</v>
      </c>
      <c r="H207" s="10">
        <v>-4.8000000000000001E-2</v>
      </c>
    </row>
    <row r="208" spans="2:8" ht="59" customHeight="1">
      <c r="B208" s="129" t="s">
        <v>243</v>
      </c>
      <c r="C208" s="131" t="s">
        <v>0</v>
      </c>
      <c r="D208" s="133" t="s">
        <v>17</v>
      </c>
      <c r="E208" s="135" t="s">
        <v>24</v>
      </c>
      <c r="F208" s="135" t="s">
        <v>24</v>
      </c>
      <c r="G208" s="135" t="s">
        <v>24</v>
      </c>
      <c r="H208" s="135">
        <v>23</v>
      </c>
    </row>
    <row r="209" spans="2:8" ht="16" thickBot="1">
      <c r="B209" s="130"/>
      <c r="C209" s="132"/>
      <c r="D209" s="134"/>
      <c r="E209" s="136"/>
      <c r="F209" s="136"/>
      <c r="G209" s="136"/>
      <c r="H209" s="136"/>
    </row>
    <row r="210" spans="2:8" ht="31" thickBot="1">
      <c r="B210" s="112" t="s">
        <v>244</v>
      </c>
      <c r="C210" s="117" t="s">
        <v>0</v>
      </c>
      <c r="D210" s="14" t="s">
        <v>245</v>
      </c>
      <c r="E210" s="10" t="s">
        <v>24</v>
      </c>
      <c r="F210" s="10" t="s">
        <v>24</v>
      </c>
      <c r="G210" s="10" t="s">
        <v>24</v>
      </c>
      <c r="H210" s="10">
        <v>29</v>
      </c>
    </row>
    <row r="211" spans="2:8" ht="31" thickBot="1">
      <c r="B211" s="112" t="s">
        <v>246</v>
      </c>
      <c r="C211" s="117" t="s">
        <v>0</v>
      </c>
      <c r="D211" s="14" t="s">
        <v>245</v>
      </c>
      <c r="E211" s="10" t="s">
        <v>24</v>
      </c>
      <c r="F211" s="10" t="s">
        <v>24</v>
      </c>
      <c r="G211" s="10" t="s">
        <v>24</v>
      </c>
      <c r="H211" s="10">
        <v>49</v>
      </c>
    </row>
    <row r="212" spans="2:8" ht="31" thickBot="1">
      <c r="B212" s="112" t="s">
        <v>247</v>
      </c>
      <c r="C212" s="117" t="s">
        <v>0</v>
      </c>
      <c r="D212" s="14" t="s">
        <v>31</v>
      </c>
      <c r="E212" s="10" t="s">
        <v>24</v>
      </c>
      <c r="F212" s="10" t="s">
        <v>24</v>
      </c>
      <c r="G212" s="10" t="s">
        <v>248</v>
      </c>
      <c r="H212" s="10">
        <v>-0.32</v>
      </c>
    </row>
    <row r="213" spans="2:8" ht="31" thickBot="1">
      <c r="B213" s="112" t="s">
        <v>249</v>
      </c>
      <c r="C213" s="117" t="s">
        <v>0</v>
      </c>
      <c r="D213" s="14" t="s">
        <v>31</v>
      </c>
      <c r="E213" s="10" t="s">
        <v>24</v>
      </c>
      <c r="F213" s="10" t="s">
        <v>24</v>
      </c>
      <c r="G213" s="10" t="s">
        <v>250</v>
      </c>
      <c r="H213" s="10">
        <v>-0.45</v>
      </c>
    </row>
    <row r="214" spans="2:8">
      <c r="B214"/>
      <c r="C214"/>
      <c r="D214"/>
      <c r="E214"/>
    </row>
    <row r="215" spans="2:8">
      <c r="B215"/>
      <c r="C215"/>
      <c r="D215"/>
      <c r="E215"/>
    </row>
    <row r="216" spans="2:8">
      <c r="B216" s="118" t="s">
        <v>2452</v>
      </c>
      <c r="C216"/>
      <c r="D216"/>
      <c r="E216"/>
    </row>
    <row r="217" spans="2:8">
      <c r="B217" s="118"/>
      <c r="C217"/>
      <c r="D217"/>
      <c r="E217"/>
    </row>
  </sheetData>
  <mergeCells count="226">
    <mergeCell ref="B160:B162"/>
    <mergeCell ref="C160:C162"/>
    <mergeCell ref="D160:D162"/>
    <mergeCell ref="E160:E162"/>
    <mergeCell ref="G160:G162"/>
    <mergeCell ref="C164:C165"/>
    <mergeCell ref="D164:D165"/>
    <mergeCell ref="E164:E165"/>
    <mergeCell ref="B75:B77"/>
    <mergeCell ref="E75:E77"/>
    <mergeCell ref="F75:F77"/>
    <mergeCell ref="G75:G77"/>
    <mergeCell ref="B78:B79"/>
    <mergeCell ref="C78:C79"/>
    <mergeCell ref="D78:D79"/>
    <mergeCell ref="E78:E79"/>
    <mergeCell ref="G78:G79"/>
    <mergeCell ref="C4:C6"/>
    <mergeCell ref="D4:D6"/>
    <mergeCell ref="B9:H9"/>
    <mergeCell ref="B10:H10"/>
    <mergeCell ref="B11:H11"/>
    <mergeCell ref="B48:B51"/>
    <mergeCell ref="C48:C51"/>
    <mergeCell ref="D48:D51"/>
    <mergeCell ref="E48:E51"/>
    <mergeCell ref="G48:G51"/>
    <mergeCell ref="H12:H13"/>
    <mergeCell ref="C14:C15"/>
    <mergeCell ref="D14:D15"/>
    <mergeCell ref="E14:E15"/>
    <mergeCell ref="F14:F15"/>
    <mergeCell ref="G14:G15"/>
    <mergeCell ref="H14:H15"/>
    <mergeCell ref="C12:C13"/>
    <mergeCell ref="D12:D13"/>
    <mergeCell ref="E12:E13"/>
    <mergeCell ref="F12:F13"/>
    <mergeCell ref="G12:G13"/>
    <mergeCell ref="G16:G17"/>
    <mergeCell ref="H16:H17"/>
    <mergeCell ref="B18:B23"/>
    <mergeCell ref="D18:D23"/>
    <mergeCell ref="E18:E23"/>
    <mergeCell ref="F18:F23"/>
    <mergeCell ref="G18:G23"/>
    <mergeCell ref="H18:H23"/>
    <mergeCell ref="B16:B17"/>
    <mergeCell ref="C16:C17"/>
    <mergeCell ref="D16:D17"/>
    <mergeCell ref="E16:E17"/>
    <mergeCell ref="F16:F17"/>
    <mergeCell ref="H24:H25"/>
    <mergeCell ref="B26:B27"/>
    <mergeCell ref="C26:C27"/>
    <mergeCell ref="D26:D27"/>
    <mergeCell ref="E26:E27"/>
    <mergeCell ref="F26:F27"/>
    <mergeCell ref="G26:G27"/>
    <mergeCell ref="H26:H27"/>
    <mergeCell ref="B24:B25"/>
    <mergeCell ref="D24:D25"/>
    <mergeCell ref="E24:E25"/>
    <mergeCell ref="F24:F25"/>
    <mergeCell ref="G24:G25"/>
    <mergeCell ref="G28:G31"/>
    <mergeCell ref="B32:B37"/>
    <mergeCell ref="D32:D37"/>
    <mergeCell ref="B39:H39"/>
    <mergeCell ref="B40:H40"/>
    <mergeCell ref="B28:B31"/>
    <mergeCell ref="C28:C31"/>
    <mergeCell ref="D28:D31"/>
    <mergeCell ref="E28:E31"/>
    <mergeCell ref="F28:F31"/>
    <mergeCell ref="B44:B47"/>
    <mergeCell ref="C44:C47"/>
    <mergeCell ref="D44:D47"/>
    <mergeCell ref="E44:E47"/>
    <mergeCell ref="G44:G47"/>
    <mergeCell ref="B41:H41"/>
    <mergeCell ref="B42:B43"/>
    <mergeCell ref="C42:C43"/>
    <mergeCell ref="D42:D43"/>
    <mergeCell ref="E42:E43"/>
    <mergeCell ref="G42:G43"/>
    <mergeCell ref="H42:H43"/>
    <mergeCell ref="H52:H53"/>
    <mergeCell ref="B54:B57"/>
    <mergeCell ref="C54:C57"/>
    <mergeCell ref="D54:D57"/>
    <mergeCell ref="E54:E57"/>
    <mergeCell ref="F54:F57"/>
    <mergeCell ref="G54:G57"/>
    <mergeCell ref="B52:B53"/>
    <mergeCell ref="C52:C53"/>
    <mergeCell ref="D52:D53"/>
    <mergeCell ref="E52:E53"/>
    <mergeCell ref="G52:G53"/>
    <mergeCell ref="H64:H65"/>
    <mergeCell ref="B58:H58"/>
    <mergeCell ref="B59:H59"/>
    <mergeCell ref="B60:H60"/>
    <mergeCell ref="B61:B63"/>
    <mergeCell ref="C61:C63"/>
    <mergeCell ref="F61:F63"/>
    <mergeCell ref="G61:G63"/>
    <mergeCell ref="H61:H63"/>
    <mergeCell ref="B66:B70"/>
    <mergeCell ref="F66:F70"/>
    <mergeCell ref="G66:G70"/>
    <mergeCell ref="B71:B74"/>
    <mergeCell ref="F71:F74"/>
    <mergeCell ref="G71:G74"/>
    <mergeCell ref="C64:C65"/>
    <mergeCell ref="E64:E65"/>
    <mergeCell ref="F64:F65"/>
    <mergeCell ref="G64:G65"/>
    <mergeCell ref="B118:B124"/>
    <mergeCell ref="E118:E124"/>
    <mergeCell ref="F118:F124"/>
    <mergeCell ref="B125:B127"/>
    <mergeCell ref="C125:C127"/>
    <mergeCell ref="D125:D127"/>
    <mergeCell ref="H78:H79"/>
    <mergeCell ref="B80:B87"/>
    <mergeCell ref="B88:H88"/>
    <mergeCell ref="B89:H89"/>
    <mergeCell ref="B90:H90"/>
    <mergeCell ref="B91:B94"/>
    <mergeCell ref="H91:H94"/>
    <mergeCell ref="B95:B105"/>
    <mergeCell ref="E95:E105"/>
    <mergeCell ref="C95:C105"/>
    <mergeCell ref="F95:F105"/>
    <mergeCell ref="G95:G105"/>
    <mergeCell ref="B106:B113"/>
    <mergeCell ref="B114:B117"/>
    <mergeCell ref="F146:F149"/>
    <mergeCell ref="G146:G149"/>
    <mergeCell ref="B151:B152"/>
    <mergeCell ref="C151:C152"/>
    <mergeCell ref="D151:D152"/>
    <mergeCell ref="F151:F152"/>
    <mergeCell ref="G151:G152"/>
    <mergeCell ref="G125:G127"/>
    <mergeCell ref="H125:H127"/>
    <mergeCell ref="B128:B131"/>
    <mergeCell ref="C128:C131"/>
    <mergeCell ref="G128:G131"/>
    <mergeCell ref="H128:H131"/>
    <mergeCell ref="B133:B143"/>
    <mergeCell ref="C133:C143"/>
    <mergeCell ref="F133:F143"/>
    <mergeCell ref="G133:G143"/>
    <mergeCell ref="B144:B145"/>
    <mergeCell ref="C144:C145"/>
    <mergeCell ref="C146:C149"/>
    <mergeCell ref="E146:E149"/>
    <mergeCell ref="H151:H152"/>
    <mergeCell ref="B153:H153"/>
    <mergeCell ref="B154:H154"/>
    <mergeCell ref="B155:H155"/>
    <mergeCell ref="B156:B159"/>
    <mergeCell ref="C156:C159"/>
    <mergeCell ref="D156:D159"/>
    <mergeCell ref="F156:F159"/>
    <mergeCell ref="G156:G159"/>
    <mergeCell ref="H156:H159"/>
    <mergeCell ref="B168:H168"/>
    <mergeCell ref="B169:B172"/>
    <mergeCell ref="C169:C172"/>
    <mergeCell ref="F169:F172"/>
    <mergeCell ref="G169:G172"/>
    <mergeCell ref="H169:H172"/>
    <mergeCell ref="F164:F165"/>
    <mergeCell ref="G164:G165"/>
    <mergeCell ref="H164:H165"/>
    <mergeCell ref="B166:H166"/>
    <mergeCell ref="B167:H167"/>
    <mergeCell ref="G174:G175"/>
    <mergeCell ref="H174:H175"/>
    <mergeCell ref="B176:B180"/>
    <mergeCell ref="F176:F180"/>
    <mergeCell ref="G176:G180"/>
    <mergeCell ref="B174:B175"/>
    <mergeCell ref="C174:C175"/>
    <mergeCell ref="D174:D175"/>
    <mergeCell ref="E174:E175"/>
    <mergeCell ref="F174:F175"/>
    <mergeCell ref="B187:H187"/>
    <mergeCell ref="B188:H188"/>
    <mergeCell ref="B189:B194"/>
    <mergeCell ref="C189:C194"/>
    <mergeCell ref="E189:E194"/>
    <mergeCell ref="G189:G194"/>
    <mergeCell ref="H189:H194"/>
    <mergeCell ref="B181:B184"/>
    <mergeCell ref="E181:E184"/>
    <mergeCell ref="F181:F184"/>
    <mergeCell ref="G181:G184"/>
    <mergeCell ref="B186:H186"/>
    <mergeCell ref="H196:H197"/>
    <mergeCell ref="B198:H198"/>
    <mergeCell ref="B199:H199"/>
    <mergeCell ref="B200:H200"/>
    <mergeCell ref="B201:B203"/>
    <mergeCell ref="C201:C203"/>
    <mergeCell ref="E201:E203"/>
    <mergeCell ref="G201:G203"/>
    <mergeCell ref="H201:H203"/>
    <mergeCell ref="B196:B197"/>
    <mergeCell ref="C196:C197"/>
    <mergeCell ref="E196:E197"/>
    <mergeCell ref="F196:F197"/>
    <mergeCell ref="G196:G197"/>
    <mergeCell ref="B204:H204"/>
    <mergeCell ref="B205:H205"/>
    <mergeCell ref="B206:H206"/>
    <mergeCell ref="B208:B209"/>
    <mergeCell ref="C208:C209"/>
    <mergeCell ref="D208:D209"/>
    <mergeCell ref="E208:E209"/>
    <mergeCell ref="F208:F209"/>
    <mergeCell ref="G208:G209"/>
    <mergeCell ref="H208:H209"/>
  </mergeCells>
  <hyperlinks>
    <hyperlink ref="B5" location="_ftn1" display="KOSOVO[1] DATA"/>
    <hyperlink ref="D16" r:id="rId1"/>
    <hyperlink ref="D18" r:id="rId2"/>
    <hyperlink ref="D26" r:id="rId3" location="countryReports"/>
    <hyperlink ref="D28" r:id="rId4"/>
    <hyperlink ref="D32" r:id="rId5"/>
    <hyperlink ref="D61" r:id="rId6"/>
    <hyperlink ref="D63" r:id="rId7"/>
    <hyperlink ref="D64" r:id="rId8"/>
    <hyperlink ref="D65" r:id="rId9"/>
    <hyperlink ref="D66" r:id="rId10"/>
    <hyperlink ref="D68" r:id="rId11"/>
    <hyperlink ref="D69" r:id="rId12"/>
    <hyperlink ref="D71" r:id="rId13"/>
    <hyperlink ref="D73" r:id="rId14"/>
    <hyperlink ref="D74" r:id="rId15"/>
    <hyperlink ref="D75" r:id="rId16"/>
    <hyperlink ref="D76" r:id="rId17"/>
    <hyperlink ref="C83" r:id="rId18"/>
    <hyperlink ref="D80" r:id="rId19"/>
    <hyperlink ref="D83" r:id="rId20"/>
    <hyperlink ref="D85" r:id="rId21"/>
    <hyperlink ref="D86" r:id="rId22"/>
    <hyperlink ref="F82" r:id="rId23"/>
    <hyperlink ref="C92" r:id="rId24"/>
    <hyperlink ref="C93" r:id="rId25"/>
    <hyperlink ref="D91" r:id="rId26"/>
    <hyperlink ref="D94" r:id="rId27"/>
    <hyperlink ref="D95" r:id="rId28"/>
    <hyperlink ref="D96" r:id="rId29"/>
    <hyperlink ref="D110" r:id="rId30"/>
    <hyperlink ref="D111" r:id="rId31"/>
    <hyperlink ref="D114" r:id="rId32"/>
    <hyperlink ref="D116" r:id="rId33"/>
    <hyperlink ref="D117" r:id="rId34"/>
    <hyperlink ref="D121" r:id="rId35"/>
    <hyperlink ref="D122" r:id="rId36"/>
    <hyperlink ref="D133" r:id="rId37"/>
    <hyperlink ref="D134" r:id="rId38"/>
    <hyperlink ref="D136" r:id="rId39"/>
    <hyperlink ref="D138" r:id="rId40"/>
    <hyperlink ref="D145" r:id="rId41"/>
    <hyperlink ref="D146" r:id="rId42"/>
    <hyperlink ref="D147" r:id="rId43"/>
    <hyperlink ref="D156" r:id="rId44"/>
    <hyperlink ref="D164" r:id="rId45"/>
    <hyperlink ref="D170" r:id="rId46"/>
    <hyperlink ref="D172" r:id="rId47"/>
    <hyperlink ref="D174" r:id="rId48"/>
    <hyperlink ref="D176" r:id="rId49"/>
    <hyperlink ref="D178" r:id="rId50"/>
    <hyperlink ref="D179" r:id="rId51"/>
    <hyperlink ref="D181" r:id="rId52"/>
    <hyperlink ref="D182" r:id="rId53"/>
    <hyperlink ref="D183" r:id="rId54"/>
    <hyperlink ref="D189" r:id="rId55"/>
    <hyperlink ref="D190" r:id="rId56"/>
    <hyperlink ref="D191" r:id="rId57"/>
    <hyperlink ref="D193" r:id="rId58"/>
    <hyperlink ref="D195" r:id="rId59"/>
    <hyperlink ref="D196" r:id="rId60"/>
    <hyperlink ref="D197" r:id="rId61"/>
    <hyperlink ref="D201" r:id="rId62"/>
    <hyperlink ref="D203" r:id="rId63"/>
    <hyperlink ref="D207" r:id="rId64"/>
    <hyperlink ref="D208" r:id="rId65"/>
    <hyperlink ref="D210" r:id="rId66"/>
    <hyperlink ref="D211" r:id="rId67"/>
    <hyperlink ref="D212" r:id="rId68"/>
    <hyperlink ref="D213" r:id="rId69"/>
    <hyperlink ref="B216" location="_ftnref1" display="[1] All references to Kosovo on this document shall be understood in the context of UN Security Council Resolution 1244 (1999)"/>
    <hyperlink ref="B217" location="_ftnref2" display="_ftnref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workbookViewId="0">
      <selection activeCell="C13" sqref="C13"/>
    </sheetView>
  </sheetViews>
  <sheetFormatPr baseColWidth="10" defaultRowHeight="15" x14ac:dyDescent="0"/>
  <cols>
    <col min="1" max="1" width="3.1640625" customWidth="1"/>
    <col min="2" max="2" width="9.6640625" customWidth="1"/>
    <col min="3" max="3" width="38" customWidth="1"/>
    <col min="4" max="4" width="35.1640625" customWidth="1"/>
    <col min="5" max="5" width="70.6640625" customWidth="1"/>
    <col min="6" max="6" width="17.5" customWidth="1"/>
    <col min="7" max="7" width="45.83203125" customWidth="1"/>
  </cols>
  <sheetData>
    <row r="1" spans="1:7" ht="28">
      <c r="A1" s="32" t="s">
        <v>2174</v>
      </c>
    </row>
    <row r="3" spans="1:7">
      <c r="B3" s="22" t="s">
        <v>259</v>
      </c>
      <c r="C3" s="22" t="s">
        <v>260</v>
      </c>
      <c r="D3" s="22" t="s">
        <v>273</v>
      </c>
      <c r="E3" s="22" t="s">
        <v>278</v>
      </c>
      <c r="F3" s="22" t="s">
        <v>338</v>
      </c>
      <c r="G3" s="22" t="s">
        <v>337</v>
      </c>
    </row>
    <row r="4" spans="1:7">
      <c r="B4" t="s">
        <v>26</v>
      </c>
      <c r="C4" t="s">
        <v>251</v>
      </c>
      <c r="D4" t="s">
        <v>263</v>
      </c>
      <c r="E4" t="s">
        <v>264</v>
      </c>
      <c r="G4" t="s">
        <v>1632</v>
      </c>
    </row>
    <row r="5" spans="1:7">
      <c r="B5" t="s">
        <v>26</v>
      </c>
      <c r="C5" t="s">
        <v>251</v>
      </c>
      <c r="D5" t="s">
        <v>263</v>
      </c>
      <c r="E5" t="s">
        <v>265</v>
      </c>
      <c r="G5" t="s">
        <v>1630</v>
      </c>
    </row>
    <row r="6" spans="1:7">
      <c r="B6" t="s">
        <v>26</v>
      </c>
      <c r="C6" t="s">
        <v>251</v>
      </c>
      <c r="D6" t="s">
        <v>266</v>
      </c>
      <c r="E6" t="s">
        <v>267</v>
      </c>
      <c r="G6" t="s">
        <v>1627</v>
      </c>
    </row>
    <row r="7" spans="1:7">
      <c r="B7" t="s">
        <v>26</v>
      </c>
      <c r="C7" t="s">
        <v>251</v>
      </c>
      <c r="D7" t="s">
        <v>266</v>
      </c>
      <c r="E7" t="s">
        <v>268</v>
      </c>
      <c r="G7" t="s">
        <v>1626</v>
      </c>
    </row>
    <row r="8" spans="1:7">
      <c r="B8" t="s">
        <v>26</v>
      </c>
      <c r="C8" t="s">
        <v>251</v>
      </c>
      <c r="D8" t="s">
        <v>266</v>
      </c>
      <c r="E8" t="s">
        <v>269</v>
      </c>
    </row>
    <row r="9" spans="1:7">
      <c r="B9" t="s">
        <v>26</v>
      </c>
      <c r="C9" t="s">
        <v>251</v>
      </c>
      <c r="D9" t="s">
        <v>266</v>
      </c>
      <c r="E9" t="s">
        <v>270</v>
      </c>
    </row>
    <row r="10" spans="1:7">
      <c r="B10" t="s">
        <v>26</v>
      </c>
      <c r="C10" t="s">
        <v>251</v>
      </c>
      <c r="D10" t="s">
        <v>271</v>
      </c>
      <c r="E10" t="s">
        <v>272</v>
      </c>
    </row>
    <row r="11" spans="1:7">
      <c r="B11" t="s">
        <v>26</v>
      </c>
      <c r="C11" t="s">
        <v>251</v>
      </c>
      <c r="D11" t="s">
        <v>271</v>
      </c>
      <c r="E11" t="s">
        <v>276</v>
      </c>
    </row>
    <row r="12" spans="1:7">
      <c r="B12" t="s">
        <v>45</v>
      </c>
      <c r="C12" t="s">
        <v>252</v>
      </c>
      <c r="D12" t="s">
        <v>274</v>
      </c>
      <c r="E12" t="s">
        <v>275</v>
      </c>
      <c r="G12" t="s">
        <v>2173</v>
      </c>
    </row>
    <row r="13" spans="1:7">
      <c r="B13" t="s">
        <v>45</v>
      </c>
      <c r="C13" t="s">
        <v>252</v>
      </c>
      <c r="D13" t="s">
        <v>274</v>
      </c>
      <c r="E13" t="s">
        <v>277</v>
      </c>
      <c r="G13" t="s">
        <v>2173</v>
      </c>
    </row>
    <row r="14" spans="1:7">
      <c r="B14" t="s">
        <v>172</v>
      </c>
      <c r="C14" t="s">
        <v>253</v>
      </c>
      <c r="D14" t="s">
        <v>279</v>
      </c>
      <c r="E14" t="s">
        <v>280</v>
      </c>
      <c r="G14" t="s">
        <v>2173</v>
      </c>
    </row>
    <row r="15" spans="1:7">
      <c r="B15" t="s">
        <v>172</v>
      </c>
      <c r="C15" t="s">
        <v>253</v>
      </c>
      <c r="D15" t="s">
        <v>279</v>
      </c>
      <c r="E15" t="s">
        <v>281</v>
      </c>
    </row>
    <row r="16" spans="1:7">
      <c r="B16" t="s">
        <v>172</v>
      </c>
      <c r="C16" t="s">
        <v>253</v>
      </c>
      <c r="D16" t="s">
        <v>279</v>
      </c>
      <c r="E16" t="s">
        <v>186</v>
      </c>
    </row>
    <row r="17" spans="2:5">
      <c r="B17" t="s">
        <v>53</v>
      </c>
      <c r="C17" t="s">
        <v>254</v>
      </c>
      <c r="D17" t="s">
        <v>282</v>
      </c>
      <c r="E17" t="s">
        <v>283</v>
      </c>
    </row>
    <row r="18" spans="2:5">
      <c r="B18" t="s">
        <v>53</v>
      </c>
      <c r="C18" t="s">
        <v>254</v>
      </c>
      <c r="D18" t="s">
        <v>282</v>
      </c>
      <c r="E18" t="s">
        <v>284</v>
      </c>
    </row>
    <row r="19" spans="2:5">
      <c r="B19" t="s">
        <v>53</v>
      </c>
      <c r="C19" t="s">
        <v>254</v>
      </c>
      <c r="D19" t="s">
        <v>282</v>
      </c>
      <c r="E19" t="s">
        <v>344</v>
      </c>
    </row>
    <row r="20" spans="2:5">
      <c r="B20" t="s">
        <v>123</v>
      </c>
      <c r="C20" t="s">
        <v>255</v>
      </c>
      <c r="D20" t="s">
        <v>285</v>
      </c>
      <c r="E20" t="s">
        <v>286</v>
      </c>
    </row>
    <row r="21" spans="2:5">
      <c r="B21" t="s">
        <v>123</v>
      </c>
      <c r="C21" t="s">
        <v>255</v>
      </c>
      <c r="D21" t="s">
        <v>285</v>
      </c>
      <c r="E21" t="s">
        <v>128</v>
      </c>
    </row>
    <row r="22" spans="2:5">
      <c r="B22" t="s">
        <v>123</v>
      </c>
      <c r="C22" t="s">
        <v>255</v>
      </c>
      <c r="D22" t="s">
        <v>287</v>
      </c>
      <c r="E22" t="s">
        <v>130</v>
      </c>
    </row>
    <row r="23" spans="2:5">
      <c r="B23" t="s">
        <v>123</v>
      </c>
      <c r="C23" t="s">
        <v>255</v>
      </c>
      <c r="D23" t="s">
        <v>287</v>
      </c>
      <c r="E23" t="s">
        <v>288</v>
      </c>
    </row>
    <row r="24" spans="2:5">
      <c r="B24" t="s">
        <v>123</v>
      </c>
      <c r="C24" t="s">
        <v>255</v>
      </c>
      <c r="D24" t="s">
        <v>287</v>
      </c>
      <c r="E24" t="s">
        <v>289</v>
      </c>
    </row>
    <row r="25" spans="2:5">
      <c r="B25" t="s">
        <v>123</v>
      </c>
      <c r="C25" t="s">
        <v>255</v>
      </c>
      <c r="D25" t="s">
        <v>287</v>
      </c>
      <c r="E25" t="s">
        <v>343</v>
      </c>
    </row>
    <row r="26" spans="2:5">
      <c r="B26" t="s">
        <v>131</v>
      </c>
      <c r="C26" t="s">
        <v>256</v>
      </c>
      <c r="D26" t="s">
        <v>290</v>
      </c>
      <c r="E26" t="s">
        <v>291</v>
      </c>
    </row>
    <row r="27" spans="2:5">
      <c r="B27" t="s">
        <v>131</v>
      </c>
      <c r="C27" t="s">
        <v>256</v>
      </c>
      <c r="D27" t="s">
        <v>290</v>
      </c>
      <c r="E27" t="s">
        <v>292</v>
      </c>
    </row>
    <row r="28" spans="2:5">
      <c r="B28" t="s">
        <v>131</v>
      </c>
      <c r="C28" t="s">
        <v>256</v>
      </c>
      <c r="D28" t="s">
        <v>290</v>
      </c>
      <c r="E28" t="s">
        <v>293</v>
      </c>
    </row>
    <row r="29" spans="2:5">
      <c r="B29" t="s">
        <v>131</v>
      </c>
      <c r="C29" t="s">
        <v>256</v>
      </c>
      <c r="D29" t="s">
        <v>294</v>
      </c>
      <c r="E29" t="s">
        <v>295</v>
      </c>
    </row>
    <row r="30" spans="2:5">
      <c r="B30" t="s">
        <v>131</v>
      </c>
      <c r="C30" t="s">
        <v>256</v>
      </c>
      <c r="D30" t="s">
        <v>296</v>
      </c>
      <c r="E30" t="s">
        <v>297</v>
      </c>
    </row>
    <row r="31" spans="2:5">
      <c r="B31" t="s">
        <v>131</v>
      </c>
      <c r="C31" t="s">
        <v>256</v>
      </c>
      <c r="D31" t="s">
        <v>296</v>
      </c>
      <c r="E31" t="s">
        <v>298</v>
      </c>
    </row>
    <row r="32" spans="2:5">
      <c r="B32" t="s">
        <v>131</v>
      </c>
      <c r="C32" t="s">
        <v>256</v>
      </c>
      <c r="D32" t="s">
        <v>296</v>
      </c>
      <c r="E32" t="s">
        <v>299</v>
      </c>
    </row>
    <row r="33" spans="2:5">
      <c r="B33" t="s">
        <v>131</v>
      </c>
      <c r="C33" t="s">
        <v>256</v>
      </c>
      <c r="D33" t="s">
        <v>296</v>
      </c>
      <c r="E33" t="s">
        <v>300</v>
      </c>
    </row>
    <row r="34" spans="2:5">
      <c r="B34" t="s">
        <v>131</v>
      </c>
      <c r="C34" t="s">
        <v>256</v>
      </c>
      <c r="D34" t="s">
        <v>296</v>
      </c>
      <c r="E34" t="s">
        <v>342</v>
      </c>
    </row>
    <row r="35" spans="2:5">
      <c r="B35" t="s">
        <v>257</v>
      </c>
      <c r="C35" t="s">
        <v>261</v>
      </c>
      <c r="D35" t="s">
        <v>301</v>
      </c>
    </row>
    <row r="36" spans="2:5">
      <c r="B36" t="s">
        <v>257</v>
      </c>
      <c r="C36" t="s">
        <v>261</v>
      </c>
      <c r="D36" t="s">
        <v>302</v>
      </c>
      <c r="E36" t="s">
        <v>189</v>
      </c>
    </row>
    <row r="37" spans="2:5">
      <c r="B37" t="s">
        <v>257</v>
      </c>
      <c r="C37" t="s">
        <v>261</v>
      </c>
      <c r="D37" t="s">
        <v>302</v>
      </c>
      <c r="E37" t="s">
        <v>303</v>
      </c>
    </row>
    <row r="38" spans="2:5">
      <c r="B38" t="s">
        <v>257</v>
      </c>
      <c r="C38" t="s">
        <v>261</v>
      </c>
      <c r="D38" t="s">
        <v>302</v>
      </c>
      <c r="E38" t="s">
        <v>304</v>
      </c>
    </row>
    <row r="39" spans="2:5">
      <c r="B39" t="s">
        <v>257</v>
      </c>
      <c r="C39" t="s">
        <v>261</v>
      </c>
      <c r="D39" t="s">
        <v>302</v>
      </c>
      <c r="E39" t="s">
        <v>305</v>
      </c>
    </row>
    <row r="40" spans="2:5">
      <c r="B40" t="s">
        <v>257</v>
      </c>
      <c r="C40" t="s">
        <v>261</v>
      </c>
      <c r="D40" t="s">
        <v>302</v>
      </c>
      <c r="E40" t="s">
        <v>306</v>
      </c>
    </row>
    <row r="41" spans="2:5">
      <c r="B41" t="s">
        <v>257</v>
      </c>
      <c r="C41" t="s">
        <v>261</v>
      </c>
      <c r="D41" t="s">
        <v>302</v>
      </c>
      <c r="E41" t="s">
        <v>307</v>
      </c>
    </row>
    <row r="42" spans="2:5">
      <c r="B42" t="s">
        <v>257</v>
      </c>
      <c r="C42" t="s">
        <v>261</v>
      </c>
      <c r="D42" t="s">
        <v>302</v>
      </c>
      <c r="E42" t="s">
        <v>308</v>
      </c>
    </row>
    <row r="43" spans="2:5">
      <c r="B43" t="s">
        <v>257</v>
      </c>
      <c r="C43" t="s">
        <v>261</v>
      </c>
      <c r="D43" t="s">
        <v>309</v>
      </c>
      <c r="E43" t="s">
        <v>202</v>
      </c>
    </row>
    <row r="44" spans="2:5">
      <c r="B44" t="s">
        <v>257</v>
      </c>
      <c r="C44" t="s">
        <v>261</v>
      </c>
      <c r="D44" t="s">
        <v>309</v>
      </c>
      <c r="E44" t="s">
        <v>310</v>
      </c>
    </row>
    <row r="45" spans="2:5">
      <c r="B45" t="s">
        <v>257</v>
      </c>
      <c r="C45" t="s">
        <v>261</v>
      </c>
      <c r="D45" t="s">
        <v>311</v>
      </c>
      <c r="E45" t="s">
        <v>341</v>
      </c>
    </row>
    <row r="46" spans="2:5">
      <c r="B46" t="s">
        <v>258</v>
      </c>
      <c r="C46" t="s">
        <v>262</v>
      </c>
      <c r="D46" t="s">
        <v>312</v>
      </c>
      <c r="E46" t="s">
        <v>313</v>
      </c>
    </row>
    <row r="47" spans="2:5">
      <c r="B47" t="s">
        <v>258</v>
      </c>
      <c r="C47" t="s">
        <v>262</v>
      </c>
      <c r="D47" t="s">
        <v>314</v>
      </c>
      <c r="E47" t="s">
        <v>315</v>
      </c>
    </row>
    <row r="48" spans="2:5">
      <c r="B48" t="s">
        <v>258</v>
      </c>
      <c r="C48" t="s">
        <v>262</v>
      </c>
      <c r="D48" t="s">
        <v>316</v>
      </c>
      <c r="E48" t="s">
        <v>317</v>
      </c>
    </row>
    <row r="49" spans="2:6">
      <c r="B49" t="s">
        <v>258</v>
      </c>
      <c r="C49" t="s">
        <v>262</v>
      </c>
      <c r="D49" t="s">
        <v>318</v>
      </c>
      <c r="E49" t="s">
        <v>319</v>
      </c>
      <c r="F49" t="s">
        <v>339</v>
      </c>
    </row>
    <row r="50" spans="2:6">
      <c r="B50" t="s">
        <v>258</v>
      </c>
      <c r="C50" t="s">
        <v>262</v>
      </c>
      <c r="D50" t="s">
        <v>318</v>
      </c>
      <c r="E50" t="s">
        <v>320</v>
      </c>
      <c r="F50" t="s">
        <v>339</v>
      </c>
    </row>
    <row r="51" spans="2:6">
      <c r="B51" t="s">
        <v>258</v>
      </c>
      <c r="C51" t="s">
        <v>262</v>
      </c>
      <c r="D51" t="s">
        <v>318</v>
      </c>
      <c r="E51" t="s">
        <v>321</v>
      </c>
      <c r="F51" t="s">
        <v>339</v>
      </c>
    </row>
    <row r="52" spans="2:6">
      <c r="B52" t="s">
        <v>258</v>
      </c>
      <c r="C52" t="s">
        <v>262</v>
      </c>
      <c r="D52" t="s">
        <v>318</v>
      </c>
      <c r="E52" t="s">
        <v>322</v>
      </c>
      <c r="F52" t="s">
        <v>339</v>
      </c>
    </row>
    <row r="53" spans="2:6">
      <c r="B53" t="s">
        <v>258</v>
      </c>
      <c r="C53" t="s">
        <v>262</v>
      </c>
      <c r="D53" t="s">
        <v>318</v>
      </c>
      <c r="E53" t="s">
        <v>323</v>
      </c>
      <c r="F53" t="s">
        <v>339</v>
      </c>
    </row>
    <row r="54" spans="2:6">
      <c r="B54" t="s">
        <v>258</v>
      </c>
      <c r="C54" t="s">
        <v>262</v>
      </c>
      <c r="D54" t="s">
        <v>318</v>
      </c>
      <c r="E54" t="s">
        <v>324</v>
      </c>
      <c r="F54" t="s">
        <v>339</v>
      </c>
    </row>
    <row r="55" spans="2:6">
      <c r="B55" t="s">
        <v>258</v>
      </c>
      <c r="C55" t="s">
        <v>262</v>
      </c>
      <c r="D55" t="s">
        <v>318</v>
      </c>
      <c r="E55" t="s">
        <v>325</v>
      </c>
      <c r="F55" t="s">
        <v>339</v>
      </c>
    </row>
    <row r="56" spans="2:6">
      <c r="B56" t="s">
        <v>258</v>
      </c>
      <c r="C56" t="s">
        <v>262</v>
      </c>
      <c r="D56" t="s">
        <v>318</v>
      </c>
      <c r="E56" t="s">
        <v>326</v>
      </c>
      <c r="F56" t="s">
        <v>339</v>
      </c>
    </row>
    <row r="57" spans="2:6">
      <c r="B57" t="s">
        <v>258</v>
      </c>
      <c r="C57" t="s">
        <v>262</v>
      </c>
      <c r="D57" t="s">
        <v>318</v>
      </c>
      <c r="E57" t="s">
        <v>327</v>
      </c>
      <c r="F57" t="s">
        <v>339</v>
      </c>
    </row>
    <row r="58" spans="2:6">
      <c r="B58" t="s">
        <v>258</v>
      </c>
      <c r="C58" t="s">
        <v>262</v>
      </c>
      <c r="D58" t="s">
        <v>318</v>
      </c>
      <c r="E58" t="s">
        <v>328</v>
      </c>
      <c r="F58" t="s">
        <v>339</v>
      </c>
    </row>
    <row r="59" spans="2:6">
      <c r="B59" t="s">
        <v>258</v>
      </c>
      <c r="C59" t="s">
        <v>262</v>
      </c>
      <c r="D59" t="s">
        <v>318</v>
      </c>
      <c r="E59" t="s">
        <v>329</v>
      </c>
      <c r="F59" t="s">
        <v>339</v>
      </c>
    </row>
    <row r="60" spans="2:6">
      <c r="B60" t="s">
        <v>258</v>
      </c>
      <c r="C60" t="s">
        <v>262</v>
      </c>
      <c r="D60" t="s">
        <v>318</v>
      </c>
      <c r="E60" t="s">
        <v>330</v>
      </c>
      <c r="F60" t="s">
        <v>339</v>
      </c>
    </row>
    <row r="61" spans="2:6">
      <c r="B61" t="s">
        <v>258</v>
      </c>
      <c r="C61" t="s">
        <v>262</v>
      </c>
      <c r="D61" t="s">
        <v>318</v>
      </c>
      <c r="E61" t="s">
        <v>331</v>
      </c>
      <c r="F61" t="s">
        <v>339</v>
      </c>
    </row>
    <row r="62" spans="2:6">
      <c r="B62" t="s">
        <v>258</v>
      </c>
      <c r="C62" t="s">
        <v>262</v>
      </c>
      <c r="D62" t="s">
        <v>332</v>
      </c>
      <c r="E62" t="s">
        <v>333</v>
      </c>
    </row>
    <row r="63" spans="2:6">
      <c r="B63" t="s">
        <v>258</v>
      </c>
      <c r="C63" t="s">
        <v>262</v>
      </c>
      <c r="D63" t="s">
        <v>334</v>
      </c>
      <c r="E63" t="s">
        <v>335</v>
      </c>
    </row>
    <row r="64" spans="2:6">
      <c r="B64" t="s">
        <v>258</v>
      </c>
      <c r="C64" t="s">
        <v>262</v>
      </c>
      <c r="D64" t="s">
        <v>334</v>
      </c>
      <c r="E64" t="s">
        <v>336</v>
      </c>
    </row>
    <row r="65" spans="2:5">
      <c r="B65" t="s">
        <v>258</v>
      </c>
      <c r="C65" t="s">
        <v>262</v>
      </c>
      <c r="D65" t="s">
        <v>334</v>
      </c>
      <c r="E65" t="s">
        <v>340</v>
      </c>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tabSelected="1" workbookViewId="0">
      <selection activeCell="I12" sqref="I12"/>
    </sheetView>
  </sheetViews>
  <sheetFormatPr baseColWidth="10" defaultRowHeight="15" x14ac:dyDescent="0"/>
  <cols>
    <col min="1" max="1" width="4.5" customWidth="1"/>
    <col min="2" max="2" width="26.1640625" customWidth="1"/>
  </cols>
  <sheetData>
    <row r="1" spans="1:14" ht="28">
      <c r="A1" s="32" t="s">
        <v>2255</v>
      </c>
    </row>
    <row r="2" spans="1:14">
      <c r="B2" t="s">
        <v>2187</v>
      </c>
      <c r="C2" s="119" t="s">
        <v>2454</v>
      </c>
    </row>
    <row r="4" spans="1:14" ht="20">
      <c r="B4" s="47" t="s">
        <v>2246</v>
      </c>
    </row>
    <row r="5" spans="1:14">
      <c r="B5" s="59" t="s">
        <v>2245</v>
      </c>
      <c r="C5" s="59" t="s">
        <v>170</v>
      </c>
      <c r="D5" s="58" t="s">
        <v>2243</v>
      </c>
      <c r="E5" s="58" t="s">
        <v>2242</v>
      </c>
      <c r="F5" s="58" t="s">
        <v>2237</v>
      </c>
      <c r="G5" s="58" t="s">
        <v>2235</v>
      </c>
      <c r="H5" s="58" t="s">
        <v>2236</v>
      </c>
      <c r="I5" s="58" t="s">
        <v>2234</v>
      </c>
      <c r="J5" s="58" t="s">
        <v>2233</v>
      </c>
      <c r="K5" s="58" t="s">
        <v>2232</v>
      </c>
      <c r="L5" s="58" t="s">
        <v>2231</v>
      </c>
      <c r="M5" s="58" t="s">
        <v>2230</v>
      </c>
      <c r="N5" s="58" t="s">
        <v>2229</v>
      </c>
    </row>
    <row r="6" spans="1:14">
      <c r="B6" t="s">
        <v>2226</v>
      </c>
      <c r="C6" t="s">
        <v>2238</v>
      </c>
      <c r="D6" s="53">
        <v>3644</v>
      </c>
      <c r="E6" s="53">
        <v>2529</v>
      </c>
      <c r="F6" s="53">
        <v>2688</v>
      </c>
      <c r="G6" s="53">
        <v>2663</v>
      </c>
      <c r="H6" s="53">
        <v>2753</v>
      </c>
      <c r="I6" s="53">
        <v>2767</v>
      </c>
      <c r="J6" s="53">
        <v>2683</v>
      </c>
      <c r="K6" s="53">
        <v>2715</v>
      </c>
      <c r="L6" s="53">
        <v>2869</v>
      </c>
      <c r="M6" s="53">
        <v>1932</v>
      </c>
      <c r="N6" s="53">
        <v>1960</v>
      </c>
    </row>
    <row r="7" spans="1:14">
      <c r="B7" t="s">
        <v>2226</v>
      </c>
      <c r="C7" t="s">
        <v>2239</v>
      </c>
      <c r="D7" s="53">
        <v>3432</v>
      </c>
      <c r="E7" s="53">
        <v>2579</v>
      </c>
      <c r="F7" s="53">
        <v>2363</v>
      </c>
      <c r="G7" s="53">
        <v>2167</v>
      </c>
      <c r="H7" s="53">
        <v>2338</v>
      </c>
      <c r="I7" s="53">
        <v>2299</v>
      </c>
      <c r="J7" s="53">
        <v>2471</v>
      </c>
      <c r="K7" s="53">
        <v>2452</v>
      </c>
      <c r="L7" s="53">
        <v>2520</v>
      </c>
      <c r="M7" s="53">
        <v>1841</v>
      </c>
      <c r="N7" s="53">
        <v>1814</v>
      </c>
    </row>
    <row r="8" spans="1:14">
      <c r="B8" s="56" t="s">
        <v>2226</v>
      </c>
      <c r="C8" s="56" t="s">
        <v>2244</v>
      </c>
      <c r="D8" s="57">
        <f>D7/(D6+D7)</f>
        <v>0.48501978518937255</v>
      </c>
      <c r="E8" s="57">
        <f t="shared" ref="E8:N8" si="0">E7/(E6+E7)</f>
        <v>0.50489428347689902</v>
      </c>
      <c r="F8" s="57">
        <f t="shared" si="0"/>
        <v>0.46782815284102158</v>
      </c>
      <c r="G8" s="57">
        <f t="shared" si="0"/>
        <v>0.4486542443064182</v>
      </c>
      <c r="H8" s="57">
        <f t="shared" si="0"/>
        <v>0.45924179925358477</v>
      </c>
      <c r="I8" s="57">
        <f t="shared" si="0"/>
        <v>0.45380971180418478</v>
      </c>
      <c r="J8" s="57">
        <f t="shared" si="0"/>
        <v>0.47943344974776875</v>
      </c>
      <c r="K8" s="57">
        <f t="shared" si="0"/>
        <v>0.47455002903038512</v>
      </c>
      <c r="L8" s="57">
        <f t="shared" si="0"/>
        <v>0.46761922434588976</v>
      </c>
      <c r="M8" s="57">
        <f t="shared" si="0"/>
        <v>0.48794063079777367</v>
      </c>
      <c r="N8" s="57">
        <f t="shared" si="0"/>
        <v>0.48065712771595126</v>
      </c>
    </row>
    <row r="9" spans="1:14">
      <c r="B9" t="s">
        <v>2227</v>
      </c>
      <c r="C9" t="s">
        <v>2238</v>
      </c>
      <c r="D9" s="53">
        <v>9216</v>
      </c>
      <c r="E9" s="53">
        <v>10789</v>
      </c>
      <c r="F9" s="53">
        <v>10886</v>
      </c>
      <c r="G9" s="53">
        <v>9636</v>
      </c>
      <c r="H9" s="53">
        <v>10391</v>
      </c>
      <c r="I9" s="53">
        <v>9972</v>
      </c>
      <c r="J9" s="53">
        <v>10482</v>
      </c>
      <c r="K9" s="53">
        <v>10307</v>
      </c>
      <c r="L9" s="53">
        <v>10392</v>
      </c>
      <c r="M9" s="53">
        <v>11119</v>
      </c>
      <c r="N9" s="53">
        <v>11406</v>
      </c>
    </row>
    <row r="10" spans="1:14">
      <c r="B10" t="s">
        <v>2227</v>
      </c>
      <c r="C10" t="s">
        <v>2239</v>
      </c>
      <c r="D10" s="53">
        <v>8380</v>
      </c>
      <c r="E10" s="53">
        <v>9961</v>
      </c>
      <c r="F10" s="53">
        <v>10203</v>
      </c>
      <c r="G10" s="53">
        <v>10080</v>
      </c>
      <c r="H10" s="53">
        <v>9283</v>
      </c>
      <c r="I10" s="53">
        <v>9617</v>
      </c>
      <c r="J10" s="53">
        <v>9870</v>
      </c>
      <c r="K10" s="53">
        <v>9977</v>
      </c>
      <c r="L10" s="53">
        <v>9925</v>
      </c>
      <c r="M10" s="53">
        <v>10264</v>
      </c>
      <c r="N10" s="53">
        <v>10748</v>
      </c>
    </row>
    <row r="11" spans="1:14">
      <c r="B11" s="56" t="s">
        <v>2227</v>
      </c>
      <c r="C11" s="56" t="s">
        <v>2244</v>
      </c>
      <c r="D11" s="57">
        <f t="shared" ref="D11:N11" si="1">D10/(D9+D10)</f>
        <v>0.47624460104569222</v>
      </c>
      <c r="E11" s="57">
        <f t="shared" si="1"/>
        <v>0.48004819277108435</v>
      </c>
      <c r="F11" s="57">
        <f t="shared" si="1"/>
        <v>0.48380672388448953</v>
      </c>
      <c r="G11" s="57">
        <f t="shared" si="1"/>
        <v>0.5112598904443092</v>
      </c>
      <c r="H11" s="57">
        <f t="shared" si="1"/>
        <v>0.47184100843753179</v>
      </c>
      <c r="I11" s="57">
        <f t="shared" si="1"/>
        <v>0.49093879217928427</v>
      </c>
      <c r="J11" s="57">
        <f t="shared" si="1"/>
        <v>0.48496462264150941</v>
      </c>
      <c r="K11" s="57">
        <f t="shared" si="1"/>
        <v>0.49186550976138826</v>
      </c>
      <c r="L11" s="57">
        <f t="shared" si="1"/>
        <v>0.48850716149037754</v>
      </c>
      <c r="M11" s="57">
        <f t="shared" si="1"/>
        <v>0.48000748257961934</v>
      </c>
      <c r="N11" s="57">
        <f t="shared" si="1"/>
        <v>0.48514940868466189</v>
      </c>
    </row>
    <row r="12" spans="1:14">
      <c r="B12" t="s">
        <v>2228</v>
      </c>
      <c r="C12" t="s">
        <v>2238</v>
      </c>
      <c r="D12" s="53">
        <v>170641</v>
      </c>
      <c r="E12" s="53">
        <v>167452</v>
      </c>
      <c r="F12" s="53">
        <v>168404</v>
      </c>
      <c r="G12" s="53">
        <v>169272</v>
      </c>
      <c r="H12" s="53">
        <v>169306</v>
      </c>
      <c r="I12" s="53">
        <v>162527</v>
      </c>
      <c r="J12" s="53">
        <v>155970</v>
      </c>
      <c r="K12" s="53">
        <v>152412</v>
      </c>
      <c r="L12" s="53">
        <v>152412</v>
      </c>
      <c r="M12" s="53">
        <v>144335</v>
      </c>
      <c r="N12" s="53">
        <v>141168</v>
      </c>
    </row>
    <row r="13" spans="1:14">
      <c r="B13" t="s">
        <v>2228</v>
      </c>
      <c r="C13" t="s">
        <v>2239</v>
      </c>
      <c r="D13" s="53">
        <v>156566</v>
      </c>
      <c r="E13" s="53">
        <v>154728</v>
      </c>
      <c r="F13" s="53">
        <v>156210</v>
      </c>
      <c r="G13" s="53">
        <v>157639</v>
      </c>
      <c r="H13" s="53">
        <v>153669</v>
      </c>
      <c r="I13" s="53">
        <v>149217</v>
      </c>
      <c r="J13" s="53">
        <v>145516</v>
      </c>
      <c r="K13" s="53">
        <v>142806</v>
      </c>
      <c r="L13" s="53">
        <v>142806</v>
      </c>
      <c r="M13" s="53">
        <v>134273</v>
      </c>
      <c r="N13" s="53">
        <v>132481</v>
      </c>
    </row>
    <row r="14" spans="1:14">
      <c r="B14" s="56" t="s">
        <v>2228</v>
      </c>
      <c r="C14" s="56" t="s">
        <v>2244</v>
      </c>
      <c r="D14" s="57">
        <f t="shared" ref="D14:N14" si="2">D13/(D12+D13)</f>
        <v>0.47849220829627725</v>
      </c>
      <c r="E14" s="57">
        <f t="shared" si="2"/>
        <v>0.48025327456701222</v>
      </c>
      <c r="F14" s="57">
        <f t="shared" si="2"/>
        <v>0.48121769239774009</v>
      </c>
      <c r="G14" s="57">
        <f t="shared" si="2"/>
        <v>0.48220769567252247</v>
      </c>
      <c r="H14" s="57">
        <f t="shared" si="2"/>
        <v>0.47579224398173231</v>
      </c>
      <c r="I14" s="57">
        <f t="shared" si="2"/>
        <v>0.47865235577910081</v>
      </c>
      <c r="J14" s="57">
        <f t="shared" si="2"/>
        <v>0.48266254486112126</v>
      </c>
      <c r="K14" s="57">
        <f t="shared" si="2"/>
        <v>0.48373066682925836</v>
      </c>
      <c r="L14" s="57">
        <f t="shared" si="2"/>
        <v>0.48373066682925836</v>
      </c>
      <c r="M14" s="57">
        <f t="shared" si="2"/>
        <v>0.48194237064262335</v>
      </c>
      <c r="N14" s="57">
        <f t="shared" si="2"/>
        <v>0.48412747716965893</v>
      </c>
    </row>
    <row r="15" spans="1:14">
      <c r="B15" t="s">
        <v>2240</v>
      </c>
      <c r="C15" t="s">
        <v>2238</v>
      </c>
      <c r="D15" s="53">
        <v>38940</v>
      </c>
      <c r="E15" s="53">
        <v>42579</v>
      </c>
      <c r="F15" s="53">
        <v>50110</v>
      </c>
      <c r="G15" s="53">
        <v>50250</v>
      </c>
      <c r="H15" s="53">
        <v>52877</v>
      </c>
      <c r="I15" s="53">
        <v>57732</v>
      </c>
      <c r="J15" s="53">
        <v>58344</v>
      </c>
      <c r="K15" s="53">
        <v>57742</v>
      </c>
      <c r="L15" s="53">
        <v>56272</v>
      </c>
      <c r="M15" s="53">
        <v>53220</v>
      </c>
      <c r="N15" s="53">
        <v>44385</v>
      </c>
    </row>
    <row r="16" spans="1:14">
      <c r="B16" t="s">
        <v>2240</v>
      </c>
      <c r="C16" t="s">
        <v>2239</v>
      </c>
      <c r="D16" s="53">
        <v>30820</v>
      </c>
      <c r="E16" s="53">
        <v>32202</v>
      </c>
      <c r="F16" s="53">
        <v>38581</v>
      </c>
      <c r="G16" s="53">
        <v>39957</v>
      </c>
      <c r="H16" s="53">
        <v>43295</v>
      </c>
      <c r="I16" s="53">
        <v>46321</v>
      </c>
      <c r="J16" s="53">
        <v>48580</v>
      </c>
      <c r="K16" s="53">
        <v>49087</v>
      </c>
      <c r="L16" s="53">
        <v>47996</v>
      </c>
      <c r="M16" s="53">
        <v>46358</v>
      </c>
      <c r="N16" s="53">
        <v>39358</v>
      </c>
    </row>
    <row r="17" spans="2:14">
      <c r="B17" s="56" t="s">
        <v>2240</v>
      </c>
      <c r="C17" s="56" t="s">
        <v>2244</v>
      </c>
      <c r="D17" s="57">
        <f t="shared" ref="D17:N17" si="3">D16/(D15+D16)</f>
        <v>0.44180045871559631</v>
      </c>
      <c r="E17" s="57">
        <f t="shared" si="3"/>
        <v>0.43061740281622335</v>
      </c>
      <c r="F17" s="57">
        <f t="shared" si="3"/>
        <v>0.43500467916699553</v>
      </c>
      <c r="G17" s="57">
        <f t="shared" si="3"/>
        <v>0.44294788652765305</v>
      </c>
      <c r="H17" s="57">
        <f t="shared" si="3"/>
        <v>0.45018300544857132</v>
      </c>
      <c r="I17" s="57">
        <f t="shared" si="3"/>
        <v>0.44516736663046719</v>
      </c>
      <c r="J17" s="57">
        <f t="shared" si="3"/>
        <v>0.45434140136919682</v>
      </c>
      <c r="K17" s="57">
        <f t="shared" si="3"/>
        <v>0.45949133662207825</v>
      </c>
      <c r="L17" s="57">
        <f t="shared" si="3"/>
        <v>0.46031380672881422</v>
      </c>
      <c r="M17" s="57">
        <f t="shared" si="3"/>
        <v>0.46554459820442268</v>
      </c>
      <c r="N17" s="57">
        <f t="shared" si="3"/>
        <v>0.46998555103113093</v>
      </c>
    </row>
    <row r="18" spans="2:14">
      <c r="B18" t="s">
        <v>2241</v>
      </c>
      <c r="C18" s="55" t="s">
        <v>2238</v>
      </c>
      <c r="D18" s="54">
        <f t="shared" ref="D18:N18" si="4">SUM(D15,D12,D9,D6)</f>
        <v>222441</v>
      </c>
      <c r="E18" s="54">
        <f t="shared" si="4"/>
        <v>223349</v>
      </c>
      <c r="F18" s="54">
        <f t="shared" si="4"/>
        <v>232088</v>
      </c>
      <c r="G18" s="54">
        <f t="shared" si="4"/>
        <v>231821</v>
      </c>
      <c r="H18" s="54">
        <f t="shared" si="4"/>
        <v>235327</v>
      </c>
      <c r="I18" s="54">
        <f t="shared" si="4"/>
        <v>232998</v>
      </c>
      <c r="J18" s="54">
        <f t="shared" si="4"/>
        <v>227479</v>
      </c>
      <c r="K18" s="54">
        <f t="shared" si="4"/>
        <v>223176</v>
      </c>
      <c r="L18" s="54">
        <f t="shared" si="4"/>
        <v>221945</v>
      </c>
      <c r="M18" s="54">
        <f t="shared" si="4"/>
        <v>210606</v>
      </c>
      <c r="N18" s="54">
        <f t="shared" si="4"/>
        <v>198919</v>
      </c>
    </row>
    <row r="19" spans="2:14">
      <c r="B19" t="s">
        <v>2241</v>
      </c>
      <c r="C19" s="55" t="s">
        <v>2239</v>
      </c>
      <c r="D19" s="54">
        <f t="shared" ref="D19:N19" si="5">SUM(D16,D13,D10,D7)</f>
        <v>199198</v>
      </c>
      <c r="E19" s="54">
        <f t="shared" si="5"/>
        <v>199470</v>
      </c>
      <c r="F19" s="54">
        <f t="shared" si="5"/>
        <v>207357</v>
      </c>
      <c r="G19" s="54">
        <f t="shared" si="5"/>
        <v>209843</v>
      </c>
      <c r="H19" s="54">
        <f t="shared" si="5"/>
        <v>208585</v>
      </c>
      <c r="I19" s="54">
        <f t="shared" si="5"/>
        <v>207454</v>
      </c>
      <c r="J19" s="54">
        <f t="shared" si="5"/>
        <v>206437</v>
      </c>
      <c r="K19" s="54">
        <f t="shared" si="5"/>
        <v>204322</v>
      </c>
      <c r="L19" s="54">
        <f t="shared" si="5"/>
        <v>203247</v>
      </c>
      <c r="M19" s="54">
        <f t="shared" si="5"/>
        <v>192736</v>
      </c>
      <c r="N19" s="54">
        <f t="shared" si="5"/>
        <v>184401</v>
      </c>
    </row>
    <row r="20" spans="2:14">
      <c r="B20" s="56" t="s">
        <v>2241</v>
      </c>
      <c r="C20" s="56" t="s">
        <v>2244</v>
      </c>
      <c r="D20" s="57">
        <f>D19/D18</f>
        <v>0.89550937102422667</v>
      </c>
      <c r="E20" s="57">
        <f>E19/E18</f>
        <v>0.89308660437252907</v>
      </c>
      <c r="F20" s="57">
        <f>F19/F18</f>
        <v>0.8934412808934542</v>
      </c>
      <c r="G20" s="57">
        <f>G19/G18</f>
        <v>0.90519409371886073</v>
      </c>
      <c r="H20" s="57">
        <f t="shared" ref="H20:J20" si="6">H19/H18</f>
        <v>0.88636238085727515</v>
      </c>
      <c r="I20" s="57">
        <f t="shared" si="6"/>
        <v>0.89036815766658939</v>
      </c>
      <c r="J20" s="57">
        <f t="shared" si="6"/>
        <v>0.90749915376804013</v>
      </c>
      <c r="K20" s="57">
        <f t="shared" ref="K20" si="7">K19/K18</f>
        <v>0.9155195899200631</v>
      </c>
      <c r="L20" s="57">
        <f t="shared" ref="L20" si="8">L19/L18</f>
        <v>0.91575390299398496</v>
      </c>
      <c r="M20" s="57">
        <f t="shared" ref="M20" si="9">M19/M18</f>
        <v>0.91514961587039301</v>
      </c>
      <c r="N20" s="57">
        <f t="shared" ref="N20" si="10">N19/N18</f>
        <v>0.92701551887954392</v>
      </c>
    </row>
    <row r="23" spans="2:14" ht="20">
      <c r="B23" s="47" t="s">
        <v>2247</v>
      </c>
    </row>
    <row r="24" spans="2:14">
      <c r="B24" s="60" t="s">
        <v>2245</v>
      </c>
      <c r="C24" s="60" t="s">
        <v>170</v>
      </c>
      <c r="D24" s="61" t="s">
        <v>2243</v>
      </c>
      <c r="E24" s="61" t="s">
        <v>2242</v>
      </c>
      <c r="F24" s="61" t="s">
        <v>2237</v>
      </c>
      <c r="G24" s="61" t="s">
        <v>2235</v>
      </c>
      <c r="H24" s="61" t="s">
        <v>2236</v>
      </c>
      <c r="I24" s="61" t="s">
        <v>2234</v>
      </c>
      <c r="J24" s="61" t="s">
        <v>2233</v>
      </c>
      <c r="K24" s="61" t="s">
        <v>2232</v>
      </c>
      <c r="L24" s="61" t="s">
        <v>2231</v>
      </c>
      <c r="M24" s="61" t="s">
        <v>2230</v>
      </c>
      <c r="N24" s="61" t="s">
        <v>2229</v>
      </c>
    </row>
    <row r="25" spans="2:14">
      <c r="B25" t="s">
        <v>2250</v>
      </c>
      <c r="C25" t="s">
        <v>2238</v>
      </c>
      <c r="D25" s="62"/>
      <c r="E25" s="62"/>
      <c r="F25" s="62"/>
      <c r="G25" s="62"/>
      <c r="H25" s="62"/>
      <c r="I25" s="62">
        <v>0.14499999999999999</v>
      </c>
      <c r="J25" s="62">
        <v>0.151</v>
      </c>
      <c r="K25" s="62">
        <v>0.152</v>
      </c>
      <c r="L25" s="62">
        <v>0.14899999999999999</v>
      </c>
      <c r="M25" s="62">
        <v>0.14899999999999999</v>
      </c>
      <c r="N25" s="62"/>
    </row>
    <row r="26" spans="2:14">
      <c r="B26" t="s">
        <v>2250</v>
      </c>
      <c r="C26" t="s">
        <v>2239</v>
      </c>
      <c r="D26" s="62"/>
      <c r="E26" s="62"/>
      <c r="F26" s="62"/>
      <c r="G26" s="62"/>
      <c r="H26" s="62"/>
      <c r="I26" s="62">
        <v>0.14799999999999999</v>
      </c>
      <c r="J26" s="62">
        <v>0.154</v>
      </c>
      <c r="K26" s="62">
        <v>0.159</v>
      </c>
      <c r="L26" s="62">
        <v>0.15</v>
      </c>
      <c r="M26" s="62">
        <v>0.14699999999999999</v>
      </c>
      <c r="N26" s="62"/>
    </row>
    <row r="27" spans="2:14">
      <c r="B27" t="s">
        <v>2250</v>
      </c>
      <c r="C27" t="s">
        <v>2220</v>
      </c>
      <c r="D27" s="62"/>
      <c r="E27" s="62"/>
      <c r="F27" s="62"/>
      <c r="G27" s="62"/>
      <c r="H27" s="62"/>
      <c r="I27" s="62">
        <v>0.14699999999999999</v>
      </c>
      <c r="J27" s="62">
        <v>0.152</v>
      </c>
      <c r="K27" s="62">
        <v>0.155</v>
      </c>
      <c r="L27" s="62">
        <v>0.14899999999999999</v>
      </c>
      <c r="M27" s="62">
        <v>0.14799999999999999</v>
      </c>
      <c r="N27" s="62"/>
    </row>
    <row r="28" spans="2:14">
      <c r="B28" t="s">
        <v>2227</v>
      </c>
      <c r="C28" t="s">
        <v>2238</v>
      </c>
      <c r="D28" s="62"/>
      <c r="E28" s="62"/>
      <c r="F28" s="62"/>
      <c r="G28" s="62"/>
      <c r="H28" s="62"/>
      <c r="I28" s="62">
        <v>0.67100000000000004</v>
      </c>
      <c r="J28" s="62">
        <v>0.71299999999999997</v>
      </c>
      <c r="K28" s="62">
        <v>0.73</v>
      </c>
      <c r="L28" s="62">
        <v>0.76900000000000002</v>
      </c>
      <c r="M28" s="62">
        <v>0.755</v>
      </c>
      <c r="N28" s="62"/>
    </row>
    <row r="29" spans="2:14">
      <c r="B29" t="s">
        <v>2227</v>
      </c>
      <c r="C29" t="s">
        <v>2239</v>
      </c>
      <c r="D29" s="62"/>
      <c r="E29" s="62"/>
      <c r="F29" s="62"/>
      <c r="G29" s="62"/>
      <c r="H29" s="62"/>
      <c r="I29" s="62">
        <v>0.70099999999999996</v>
      </c>
      <c r="J29" s="62">
        <v>0.71099999999999997</v>
      </c>
      <c r="K29" s="62">
        <v>0.751</v>
      </c>
      <c r="L29" s="62">
        <v>0.78</v>
      </c>
      <c r="M29" s="62">
        <v>0.75800000000000001</v>
      </c>
      <c r="N29" s="62"/>
    </row>
    <row r="30" spans="2:14">
      <c r="B30" t="s">
        <v>2227</v>
      </c>
      <c r="C30" t="s">
        <v>2220</v>
      </c>
      <c r="D30" s="62"/>
      <c r="E30" s="62"/>
      <c r="F30" s="62"/>
      <c r="G30" s="62"/>
      <c r="H30" s="62"/>
      <c r="I30" s="62">
        <v>0.68600000000000005</v>
      </c>
      <c r="J30" s="62">
        <v>0.71199999999999997</v>
      </c>
      <c r="K30" s="62">
        <v>0.74</v>
      </c>
      <c r="L30" s="62">
        <v>0.77400000000000002</v>
      </c>
      <c r="M30" s="62">
        <v>0.75600000000000001</v>
      </c>
      <c r="N30" s="62"/>
    </row>
    <row r="31" spans="2:14">
      <c r="B31" t="s">
        <v>2249</v>
      </c>
      <c r="C31" t="s">
        <v>2238</v>
      </c>
      <c r="D31" s="62"/>
      <c r="E31" s="62"/>
      <c r="F31" s="62"/>
      <c r="G31" s="62"/>
      <c r="H31" s="62"/>
      <c r="I31" s="62">
        <v>1.0039</v>
      </c>
      <c r="J31" s="62">
        <v>1.0125999999999999</v>
      </c>
      <c r="K31" s="62">
        <v>0.99480000000000002</v>
      </c>
      <c r="L31" s="62">
        <v>0.98699999999999999</v>
      </c>
      <c r="M31" s="62">
        <v>0.96799999999999997</v>
      </c>
      <c r="N31" s="62"/>
    </row>
    <row r="32" spans="2:14">
      <c r="B32" t="s">
        <v>2249</v>
      </c>
      <c r="C32" t="s">
        <v>2239</v>
      </c>
      <c r="D32" s="62"/>
      <c r="E32" s="62"/>
      <c r="F32" s="62"/>
      <c r="G32" s="62"/>
      <c r="H32" s="62"/>
      <c r="I32" s="62">
        <v>0.95499999999999996</v>
      </c>
      <c r="J32" s="62">
        <v>1.0264</v>
      </c>
      <c r="K32" s="62">
        <v>0.97089999999999999</v>
      </c>
      <c r="L32" s="62">
        <v>0.98499999999999999</v>
      </c>
      <c r="M32" s="62">
        <v>0.96</v>
      </c>
      <c r="N32" s="62"/>
    </row>
    <row r="33" spans="2:14">
      <c r="B33" t="s">
        <v>2249</v>
      </c>
      <c r="C33" t="s">
        <v>2220</v>
      </c>
      <c r="D33" s="62"/>
      <c r="E33" s="62"/>
      <c r="F33" s="62"/>
      <c r="G33" s="62"/>
      <c r="H33" s="62"/>
      <c r="I33" s="62">
        <v>0.98029999999999995</v>
      </c>
      <c r="J33" s="62">
        <v>1.0192000000000001</v>
      </c>
      <c r="K33" s="62">
        <v>0.98319999999999996</v>
      </c>
      <c r="L33" s="62">
        <v>0.98599999999999999</v>
      </c>
      <c r="M33" s="62">
        <v>0.96399999999999997</v>
      </c>
      <c r="N33" s="62"/>
    </row>
    <row r="34" spans="2:14">
      <c r="B34" t="s">
        <v>2248</v>
      </c>
      <c r="C34" t="s">
        <v>2238</v>
      </c>
      <c r="D34" s="62"/>
      <c r="E34" s="62"/>
      <c r="F34" s="62"/>
      <c r="G34" s="62"/>
      <c r="H34" s="62"/>
      <c r="I34" s="62">
        <v>1.0059</v>
      </c>
      <c r="J34" s="62">
        <v>0.96430000000000005</v>
      </c>
      <c r="K34" s="62">
        <v>1.0004999999999999</v>
      </c>
      <c r="L34" s="62">
        <v>0.99099999999999999</v>
      </c>
      <c r="M34" s="62">
        <v>0.98299999999999998</v>
      </c>
      <c r="N34" s="62"/>
    </row>
    <row r="35" spans="2:14">
      <c r="B35" t="s">
        <v>2248</v>
      </c>
      <c r="C35" t="s">
        <v>2239</v>
      </c>
      <c r="D35" s="62"/>
      <c r="E35" s="62"/>
      <c r="F35" s="62"/>
      <c r="G35" s="62"/>
      <c r="H35" s="62"/>
      <c r="I35" s="62">
        <v>0.99360000000000004</v>
      </c>
      <c r="J35" s="62">
        <v>0.96450000000000002</v>
      </c>
      <c r="K35" s="62">
        <v>0.99719999999999998</v>
      </c>
      <c r="L35" s="62">
        <v>0.98099999999999998</v>
      </c>
      <c r="M35" s="62">
        <v>0.97799999999999998</v>
      </c>
      <c r="N35" s="62"/>
    </row>
    <row r="36" spans="2:14">
      <c r="B36" t="s">
        <v>2248</v>
      </c>
      <c r="C36" t="s">
        <v>2220</v>
      </c>
      <c r="D36" s="62"/>
      <c r="E36" s="62"/>
      <c r="F36" s="62"/>
      <c r="G36" s="62"/>
      <c r="H36" s="62"/>
      <c r="I36" s="62">
        <v>1</v>
      </c>
      <c r="J36" s="62">
        <v>0.96460000000000001</v>
      </c>
      <c r="K36" s="62">
        <v>0.99890000000000001</v>
      </c>
      <c r="L36" s="62">
        <v>0.98599999999999999</v>
      </c>
      <c r="M36" s="62">
        <v>0.98</v>
      </c>
      <c r="N36" s="62"/>
    </row>
    <row r="37" spans="2:14">
      <c r="B37" t="s">
        <v>2240</v>
      </c>
      <c r="C37" t="s">
        <v>2238</v>
      </c>
      <c r="D37" s="62"/>
      <c r="E37" s="62"/>
      <c r="F37" s="62"/>
      <c r="G37" s="62"/>
      <c r="H37" s="62"/>
      <c r="I37" s="62">
        <v>0.92359999999999998</v>
      </c>
      <c r="J37" s="62">
        <v>0.96309999999999996</v>
      </c>
      <c r="K37" s="62">
        <v>0.95809999999999995</v>
      </c>
      <c r="L37" s="62">
        <v>0.91900000000000004</v>
      </c>
      <c r="M37" s="62">
        <v>0.89400000000000002</v>
      </c>
      <c r="N37" s="62"/>
    </row>
    <row r="38" spans="2:14">
      <c r="B38" t="s">
        <v>2240</v>
      </c>
      <c r="C38" t="s">
        <v>2239</v>
      </c>
      <c r="D38" s="62"/>
      <c r="E38" s="62"/>
      <c r="F38" s="62"/>
      <c r="G38" s="62"/>
      <c r="H38" s="62"/>
      <c r="I38" s="62">
        <v>0.80969999999999998</v>
      </c>
      <c r="J38" s="62">
        <v>0.86870000000000003</v>
      </c>
      <c r="K38" s="62">
        <v>0.88090000000000002</v>
      </c>
      <c r="L38" s="62">
        <v>0.85299999999999998</v>
      </c>
      <c r="M38" s="62">
        <v>0.84399999999999997</v>
      </c>
      <c r="N38" s="62"/>
    </row>
    <row r="39" spans="2:14">
      <c r="B39" t="s">
        <v>2240</v>
      </c>
      <c r="C39" t="s">
        <v>2220</v>
      </c>
      <c r="D39" s="62"/>
      <c r="E39" s="62"/>
      <c r="F39" s="62"/>
      <c r="G39" s="62"/>
      <c r="H39" s="62"/>
      <c r="I39" s="62">
        <v>0.86899999999999999</v>
      </c>
      <c r="J39" s="62">
        <v>0.91769999999999996</v>
      </c>
      <c r="K39" s="62">
        <v>0.92079999999999995</v>
      </c>
      <c r="L39" s="62">
        <v>0.88700000000000001</v>
      </c>
      <c r="M39" s="62">
        <v>0.87</v>
      </c>
      <c r="N39" s="62"/>
    </row>
  </sheetData>
  <hyperlinks>
    <hyperlink ref="C2" r:id="rId1"/>
  </hyperlinks>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election activeCell="E55" sqref="E55"/>
    </sheetView>
  </sheetViews>
  <sheetFormatPr baseColWidth="10" defaultRowHeight="15" x14ac:dyDescent="0"/>
  <cols>
    <col min="1" max="1" width="3.33203125" customWidth="1"/>
    <col min="4" max="6" width="10.83203125" customWidth="1"/>
    <col min="11" max="19" width="10.5" customWidth="1"/>
  </cols>
  <sheetData>
    <row r="1" spans="1:6" ht="28">
      <c r="A1" s="32" t="s">
        <v>2275</v>
      </c>
    </row>
    <row r="3" spans="1:6" ht="20">
      <c r="B3" s="47" t="s">
        <v>2208</v>
      </c>
    </row>
    <row r="4" spans="1:6">
      <c r="B4" s="42" t="s">
        <v>2214</v>
      </c>
    </row>
    <row r="5" spans="1:6" ht="75">
      <c r="B5" s="43" t="s">
        <v>2211</v>
      </c>
      <c r="C5" s="44" t="s">
        <v>2209</v>
      </c>
      <c r="D5" s="44" t="s">
        <v>2210</v>
      </c>
      <c r="E5" s="44" t="s">
        <v>2212</v>
      </c>
      <c r="F5" s="44" t="s">
        <v>2213</v>
      </c>
    </row>
    <row r="6" spans="1:6">
      <c r="B6" s="19">
        <v>2000</v>
      </c>
      <c r="C6" s="45">
        <v>30091</v>
      </c>
      <c r="D6" s="41">
        <v>9</v>
      </c>
      <c r="E6" s="40">
        <f>D6*100000/C6</f>
        <v>29.909275198564355</v>
      </c>
      <c r="F6" s="40">
        <v>23</v>
      </c>
    </row>
    <row r="7" spans="1:6">
      <c r="B7" s="19">
        <v>2001</v>
      </c>
      <c r="C7" s="45">
        <v>39578</v>
      </c>
      <c r="D7" s="41">
        <v>5</v>
      </c>
      <c r="E7" s="40">
        <f t="shared" ref="E7:E16" si="0">D7*100000/C7</f>
        <v>12.633281115771387</v>
      </c>
      <c r="F7" s="40">
        <v>12.6</v>
      </c>
    </row>
    <row r="8" spans="1:6">
      <c r="B8" s="19">
        <v>2002</v>
      </c>
      <c r="C8" s="45">
        <v>35391</v>
      </c>
      <c r="D8" s="41">
        <v>7</v>
      </c>
      <c r="E8" s="40">
        <f t="shared" si="0"/>
        <v>19.779039868893221</v>
      </c>
      <c r="F8" s="40">
        <v>20</v>
      </c>
    </row>
    <row r="9" spans="1:6">
      <c r="B9" s="19">
        <v>2003</v>
      </c>
      <c r="C9" s="45">
        <v>31932</v>
      </c>
      <c r="D9" s="41">
        <v>7</v>
      </c>
      <c r="E9" s="40">
        <f t="shared" si="0"/>
        <v>21.92158336464988</v>
      </c>
      <c r="F9" s="40">
        <v>22</v>
      </c>
    </row>
    <row r="10" spans="1:6">
      <c r="B10" s="19">
        <v>2004</v>
      </c>
      <c r="C10" s="45">
        <v>30935</v>
      </c>
      <c r="D10" s="41">
        <v>3</v>
      </c>
      <c r="E10" s="40">
        <f t="shared" si="0"/>
        <v>9.6977533538063678</v>
      </c>
      <c r="F10" s="40">
        <v>9.6999999999999993</v>
      </c>
    </row>
    <row r="11" spans="1:6">
      <c r="B11" s="19">
        <v>2005</v>
      </c>
      <c r="C11" s="45">
        <v>29056</v>
      </c>
      <c r="D11" s="41">
        <v>2</v>
      </c>
      <c r="E11" s="40">
        <f t="shared" si="0"/>
        <v>6.8832599118942728</v>
      </c>
      <c r="F11" s="40">
        <v>6.88</v>
      </c>
    </row>
    <row r="12" spans="1:6">
      <c r="B12" s="19">
        <v>2006</v>
      </c>
      <c r="C12" s="45">
        <v>28404</v>
      </c>
      <c r="D12" s="41">
        <v>2</v>
      </c>
      <c r="E12" s="40">
        <f t="shared" si="0"/>
        <v>7.0412617941135052</v>
      </c>
      <c r="F12" s="40">
        <v>7</v>
      </c>
    </row>
    <row r="13" spans="1:6">
      <c r="B13" s="19">
        <v>2007</v>
      </c>
      <c r="C13" s="45">
        <v>27856</v>
      </c>
      <c r="D13" s="41">
        <v>3</v>
      </c>
      <c r="E13" s="40">
        <f t="shared" si="0"/>
        <v>10.7696726019529</v>
      </c>
      <c r="F13" s="40">
        <v>10.8</v>
      </c>
    </row>
    <row r="14" spans="1:6">
      <c r="B14" s="19">
        <v>2008</v>
      </c>
      <c r="C14" s="45">
        <v>28178</v>
      </c>
      <c r="D14" s="41">
        <v>8</v>
      </c>
      <c r="E14" s="40">
        <f t="shared" si="0"/>
        <v>28.390943289090782</v>
      </c>
      <c r="F14" s="40">
        <v>28.4</v>
      </c>
    </row>
    <row r="15" spans="1:6">
      <c r="B15" s="19">
        <v>2009</v>
      </c>
      <c r="C15" s="45">
        <v>27718</v>
      </c>
      <c r="D15" s="41">
        <v>12</v>
      </c>
      <c r="E15" s="40">
        <f t="shared" si="0"/>
        <v>43.293166895158379</v>
      </c>
      <c r="F15" s="40">
        <v>43.3</v>
      </c>
    </row>
    <row r="16" spans="1:6">
      <c r="B16" s="19">
        <v>2010</v>
      </c>
      <c r="C16" s="45">
        <v>27517</v>
      </c>
      <c r="D16" s="41">
        <v>2</v>
      </c>
      <c r="E16" s="40">
        <f t="shared" si="0"/>
        <v>7.2682341825053607</v>
      </c>
      <c r="F16" s="40">
        <v>7.2</v>
      </c>
    </row>
    <row r="18" spans="2:19" ht="20">
      <c r="B18" s="47" t="s">
        <v>2256</v>
      </c>
    </row>
    <row r="19" spans="2:19">
      <c r="B19" s="68" t="s">
        <v>2207</v>
      </c>
      <c r="C19" s="68" t="s">
        <v>2206</v>
      </c>
      <c r="D19" s="68" t="s">
        <v>2205</v>
      </c>
      <c r="E19" s="68" t="s">
        <v>2204</v>
      </c>
      <c r="F19" s="68" t="s">
        <v>2203</v>
      </c>
      <c r="G19" s="68" t="s">
        <v>2202</v>
      </c>
      <c r="H19" s="68" t="s">
        <v>2201</v>
      </c>
      <c r="I19" s="69">
        <v>2002</v>
      </c>
      <c r="J19" s="69">
        <v>2003</v>
      </c>
      <c r="K19" s="69">
        <v>2004</v>
      </c>
      <c r="L19" s="69">
        <v>2005</v>
      </c>
      <c r="M19" s="69">
        <v>2006</v>
      </c>
      <c r="N19" s="69">
        <v>2007</v>
      </c>
      <c r="O19" s="69">
        <v>2008</v>
      </c>
      <c r="P19" s="69">
        <v>2009</v>
      </c>
      <c r="Q19" s="69">
        <v>2010</v>
      </c>
      <c r="R19" s="69">
        <v>2011</v>
      </c>
      <c r="S19" s="69">
        <v>2012</v>
      </c>
    </row>
    <row r="20" spans="2:19">
      <c r="B20" s="39" t="s">
        <v>2200</v>
      </c>
      <c r="C20" s="39" t="s">
        <v>2199</v>
      </c>
      <c r="D20" s="39" t="s">
        <v>2190</v>
      </c>
      <c r="E20" s="39" t="s">
        <v>2191</v>
      </c>
      <c r="F20" s="39" t="s">
        <v>2190</v>
      </c>
      <c r="G20" s="39" t="s">
        <v>2189</v>
      </c>
      <c r="H20" s="39" t="s">
        <v>2188</v>
      </c>
      <c r="I20" s="70">
        <v>11.2</v>
      </c>
      <c r="J20" s="70">
        <v>15.1</v>
      </c>
      <c r="K20" s="70">
        <v>11.8</v>
      </c>
      <c r="L20" s="70">
        <v>9.6</v>
      </c>
      <c r="M20" s="70">
        <v>12</v>
      </c>
      <c r="N20" s="70">
        <v>11.1</v>
      </c>
      <c r="O20" s="70">
        <v>9.6999999999999993</v>
      </c>
      <c r="P20" s="70">
        <v>9.9</v>
      </c>
      <c r="Q20" s="70">
        <v>8.8000000000000007</v>
      </c>
      <c r="R20" s="70">
        <v>13.1</v>
      </c>
      <c r="S20" s="70">
        <v>11.4</v>
      </c>
    </row>
    <row r="21" spans="2:19">
      <c r="B21" s="39" t="s">
        <v>2198</v>
      </c>
      <c r="C21" s="39" t="s">
        <v>2197</v>
      </c>
      <c r="D21" s="39" t="s">
        <v>2190</v>
      </c>
      <c r="E21" s="39" t="s">
        <v>2191</v>
      </c>
      <c r="F21" s="39" t="s">
        <v>2190</v>
      </c>
      <c r="G21" s="39" t="s">
        <v>2189</v>
      </c>
      <c r="H21" s="39" t="s">
        <v>2188</v>
      </c>
      <c r="I21" s="70">
        <v>8.1</v>
      </c>
      <c r="J21" s="70">
        <v>10.9</v>
      </c>
      <c r="K21" s="67" t="s">
        <v>2188</v>
      </c>
      <c r="L21" s="70">
        <v>6.8</v>
      </c>
      <c r="M21" s="70">
        <v>8.8000000000000007</v>
      </c>
      <c r="N21" s="70">
        <v>9.3000000000000007</v>
      </c>
      <c r="O21" s="70">
        <v>7</v>
      </c>
      <c r="P21" s="67" t="s">
        <v>2188</v>
      </c>
      <c r="Q21" s="67" t="s">
        <v>2188</v>
      </c>
      <c r="R21" s="70">
        <v>11.1</v>
      </c>
      <c r="S21" s="67" t="s">
        <v>2188</v>
      </c>
    </row>
    <row r="22" spans="2:19">
      <c r="B22" s="39" t="s">
        <v>2196</v>
      </c>
      <c r="C22" s="39" t="s">
        <v>2195</v>
      </c>
      <c r="D22" s="39" t="s">
        <v>2190</v>
      </c>
      <c r="E22" s="39" t="s">
        <v>2191</v>
      </c>
      <c r="F22" s="39" t="s">
        <v>2190</v>
      </c>
      <c r="G22" s="39" t="s">
        <v>2189</v>
      </c>
      <c r="H22" s="39" t="s">
        <v>2188</v>
      </c>
      <c r="I22" s="70">
        <v>6.6</v>
      </c>
      <c r="J22" s="70">
        <v>9.1999999999999993</v>
      </c>
      <c r="K22" s="67" t="s">
        <v>2188</v>
      </c>
      <c r="L22" s="70">
        <v>6.1</v>
      </c>
      <c r="M22" s="70">
        <v>7.5</v>
      </c>
      <c r="N22" s="70">
        <v>7.7</v>
      </c>
      <c r="O22" s="70">
        <v>5.4</v>
      </c>
      <c r="P22" s="67" t="s">
        <v>2188</v>
      </c>
      <c r="Q22" s="67" t="s">
        <v>2188</v>
      </c>
      <c r="R22" s="70">
        <v>8.1999999999999993</v>
      </c>
      <c r="S22" s="67" t="s">
        <v>2188</v>
      </c>
    </row>
    <row r="23" spans="2:19">
      <c r="B23" s="39" t="s">
        <v>2194</v>
      </c>
      <c r="C23" s="39" t="s">
        <v>2193</v>
      </c>
      <c r="D23" s="39" t="s">
        <v>2190</v>
      </c>
      <c r="E23" s="39" t="s">
        <v>2191</v>
      </c>
      <c r="F23" s="39" t="s">
        <v>2190</v>
      </c>
      <c r="G23" s="39" t="s">
        <v>2189</v>
      </c>
      <c r="H23" s="39" t="s">
        <v>2188</v>
      </c>
      <c r="I23" s="70">
        <v>5.8</v>
      </c>
      <c r="J23" s="70">
        <v>6</v>
      </c>
      <c r="K23" s="67" t="s">
        <v>2188</v>
      </c>
      <c r="L23" s="70">
        <v>7.3</v>
      </c>
      <c r="M23" s="67" t="s">
        <v>2188</v>
      </c>
      <c r="N23" s="70">
        <v>8.4</v>
      </c>
      <c r="O23" s="67" t="s">
        <v>2188</v>
      </c>
      <c r="P23" s="67" t="s">
        <v>2188</v>
      </c>
      <c r="Q23" s="67" t="s">
        <v>2188</v>
      </c>
      <c r="R23" s="67" t="s">
        <v>2188</v>
      </c>
      <c r="S23" s="67" t="s">
        <v>2188</v>
      </c>
    </row>
    <row r="24" spans="2:19">
      <c r="B24" s="39" t="s">
        <v>2192</v>
      </c>
      <c r="C24" s="39" t="s">
        <v>105</v>
      </c>
      <c r="D24" s="39" t="s">
        <v>2190</v>
      </c>
      <c r="E24" s="39" t="s">
        <v>2191</v>
      </c>
      <c r="F24" s="39" t="s">
        <v>2190</v>
      </c>
      <c r="G24" s="39" t="s">
        <v>2189</v>
      </c>
      <c r="H24" s="39" t="s">
        <v>2188</v>
      </c>
      <c r="I24" s="70">
        <v>12.4</v>
      </c>
      <c r="J24" s="70">
        <v>15.1</v>
      </c>
      <c r="K24" s="67" t="s">
        <v>2188</v>
      </c>
      <c r="L24" s="70">
        <v>13.4</v>
      </c>
      <c r="M24" s="67" t="s">
        <v>2188</v>
      </c>
      <c r="N24" s="70">
        <v>16</v>
      </c>
      <c r="O24" s="67" t="s">
        <v>2188</v>
      </c>
      <c r="P24" s="67" t="s">
        <v>2188</v>
      </c>
      <c r="Q24" s="67" t="s">
        <v>2188</v>
      </c>
      <c r="R24" s="67" t="s">
        <v>2188</v>
      </c>
      <c r="S24" s="67" t="s">
        <v>2188</v>
      </c>
    </row>
    <row r="25" spans="2:19">
      <c r="B25" s="38"/>
      <c r="C25" s="38"/>
      <c r="D25" s="38"/>
      <c r="E25" s="38"/>
      <c r="F25" s="38"/>
      <c r="G25" s="38"/>
      <c r="H25" s="38"/>
      <c r="I25" s="38"/>
      <c r="J25" s="38"/>
      <c r="K25" s="38"/>
      <c r="L25" s="38"/>
      <c r="M25" s="38"/>
      <c r="N25" s="38"/>
      <c r="O25" s="38"/>
      <c r="P25" s="38"/>
      <c r="Q25" s="38"/>
      <c r="R25" s="38"/>
      <c r="S25" s="38"/>
    </row>
    <row r="26" spans="2:19">
      <c r="B26" s="39" t="s">
        <v>2187</v>
      </c>
      <c r="C26" s="39" t="s">
        <v>2186</v>
      </c>
      <c r="D26" s="38"/>
      <c r="E26" s="38"/>
      <c r="F26" s="38"/>
      <c r="G26" s="38"/>
      <c r="H26" s="38"/>
      <c r="I26" s="38"/>
      <c r="J26" s="38"/>
      <c r="K26" s="38"/>
      <c r="L26" s="38"/>
      <c r="M26" s="38"/>
      <c r="N26" s="38"/>
      <c r="O26" s="38"/>
      <c r="P26" s="38"/>
      <c r="Q26" s="38"/>
      <c r="R26" s="38"/>
      <c r="S26" s="38"/>
    </row>
    <row r="27" spans="2:19">
      <c r="B27" s="39" t="s">
        <v>2185</v>
      </c>
      <c r="C27" s="92" t="s">
        <v>2289</v>
      </c>
      <c r="D27" s="38"/>
      <c r="E27" s="38"/>
      <c r="F27" s="38"/>
      <c r="G27" s="38"/>
      <c r="H27" s="38"/>
      <c r="I27" s="38"/>
      <c r="J27" s="38"/>
      <c r="K27" s="38"/>
      <c r="L27" s="38"/>
      <c r="M27" s="38"/>
      <c r="N27" s="38"/>
      <c r="O27" s="38"/>
      <c r="P27" s="38"/>
      <c r="Q27" s="38"/>
      <c r="R27" s="38"/>
      <c r="S27" s="38"/>
    </row>
    <row r="28" spans="2:19">
      <c r="D28" s="38"/>
      <c r="E28" s="38"/>
      <c r="F28" s="38"/>
      <c r="G28" s="38"/>
      <c r="H28" s="38"/>
      <c r="I28" s="38"/>
      <c r="J28" s="38"/>
      <c r="K28" s="38"/>
      <c r="L28" s="38"/>
      <c r="M28" s="38"/>
      <c r="N28" s="38"/>
      <c r="O28" s="38"/>
      <c r="P28" s="38"/>
      <c r="Q28" s="38"/>
      <c r="R28" s="38"/>
      <c r="S28" s="38"/>
    </row>
    <row r="29" spans="2:19">
      <c r="D29" s="38"/>
      <c r="E29" s="38"/>
      <c r="F29" s="38"/>
      <c r="G29" s="38"/>
      <c r="H29" s="38"/>
      <c r="I29" s="38"/>
      <c r="J29" s="38"/>
      <c r="K29" s="38"/>
      <c r="L29" s="38"/>
      <c r="M29" s="38"/>
      <c r="N29" s="38"/>
      <c r="O29" s="38"/>
      <c r="P29" s="38"/>
      <c r="Q29" s="38"/>
      <c r="R29" s="38"/>
      <c r="S29" s="38"/>
    </row>
    <row r="30" spans="2:19" ht="20">
      <c r="B30" s="82" t="s">
        <v>2276</v>
      </c>
      <c r="C30" s="38"/>
      <c r="D30" s="38"/>
      <c r="E30" s="38"/>
      <c r="F30" s="38"/>
      <c r="G30" s="38"/>
      <c r="H30" s="38"/>
      <c r="I30" s="38"/>
      <c r="J30" s="38"/>
      <c r="K30" s="38"/>
      <c r="L30" s="38"/>
      <c r="M30" s="38"/>
      <c r="N30" s="38"/>
      <c r="O30" s="38"/>
      <c r="P30" s="38"/>
      <c r="Q30" s="38"/>
      <c r="R30" s="38"/>
      <c r="S30" s="38"/>
    </row>
    <row r="31" spans="2:19">
      <c r="B31" t="s">
        <v>2187</v>
      </c>
      <c r="C31" s="42" t="s">
        <v>2378</v>
      </c>
    </row>
    <row r="32" spans="2:19">
      <c r="B32" s="38" t="s">
        <v>2284</v>
      </c>
      <c r="C32" s="38"/>
      <c r="D32" s="38"/>
      <c r="E32" s="38"/>
      <c r="F32" s="38"/>
      <c r="G32" s="38"/>
      <c r="H32" s="38"/>
      <c r="I32" s="38"/>
      <c r="J32" s="38"/>
      <c r="K32" s="38"/>
      <c r="L32" s="38"/>
      <c r="M32" s="38"/>
      <c r="N32" s="38"/>
      <c r="O32" s="38"/>
      <c r="P32" s="38"/>
      <c r="Q32" s="38"/>
      <c r="R32" s="38"/>
      <c r="S32" s="38"/>
    </row>
    <row r="33" spans="2:19">
      <c r="B33" s="83" t="s">
        <v>2261</v>
      </c>
      <c r="C33" s="69">
        <v>2002</v>
      </c>
      <c r="D33" s="69">
        <v>2003</v>
      </c>
      <c r="E33" s="69">
        <v>2004</v>
      </c>
      <c r="F33" s="69">
        <v>2005</v>
      </c>
      <c r="G33" s="69">
        <v>2006</v>
      </c>
      <c r="H33" s="69">
        <v>2007</v>
      </c>
      <c r="I33" s="69">
        <v>2008</v>
      </c>
      <c r="J33" s="69">
        <v>2009</v>
      </c>
      <c r="K33" s="69">
        <v>2010</v>
      </c>
      <c r="L33" s="38"/>
      <c r="M33" s="38"/>
      <c r="N33" s="38"/>
      <c r="O33" s="38"/>
      <c r="P33" s="38"/>
      <c r="Q33" s="38"/>
      <c r="R33" s="38"/>
      <c r="S33" s="38"/>
    </row>
    <row r="34" spans="2:19">
      <c r="B34" s="80" t="s">
        <v>2277</v>
      </c>
      <c r="C34" s="84"/>
      <c r="D34" s="84">
        <v>1.7000000000000001E-2</v>
      </c>
      <c r="E34" s="84"/>
      <c r="F34" s="84"/>
      <c r="G34" s="84"/>
      <c r="H34" s="84"/>
      <c r="I34" s="84"/>
      <c r="J34" s="84">
        <v>1.4999999999999999E-2</v>
      </c>
      <c r="K34" s="84"/>
      <c r="L34" s="38"/>
      <c r="M34" s="38"/>
      <c r="N34" s="38"/>
      <c r="O34" s="38"/>
      <c r="P34" s="38"/>
      <c r="Q34" s="38"/>
      <c r="R34" s="38"/>
      <c r="S34" s="38"/>
    </row>
    <row r="35" spans="2:19">
      <c r="B35" s="80" t="s">
        <v>2278</v>
      </c>
      <c r="C35" s="84"/>
      <c r="D35" s="84">
        <v>0.123</v>
      </c>
      <c r="E35" s="84"/>
      <c r="F35" s="84"/>
      <c r="G35" s="84"/>
      <c r="H35" s="84"/>
      <c r="I35" s="84"/>
      <c r="J35" s="84">
        <v>0.14199999999999999</v>
      </c>
      <c r="K35" s="84"/>
      <c r="L35" s="38"/>
      <c r="M35" s="38"/>
      <c r="N35" s="38"/>
      <c r="O35" s="38"/>
      <c r="P35" s="38"/>
      <c r="Q35" s="38"/>
      <c r="R35" s="38"/>
      <c r="S35" s="38"/>
    </row>
    <row r="36" spans="2:19">
      <c r="B36" s="80" t="s">
        <v>2279</v>
      </c>
      <c r="C36" s="84"/>
      <c r="D36" s="84">
        <v>0.34799999999999998</v>
      </c>
      <c r="E36" s="84"/>
      <c r="F36" s="84"/>
      <c r="G36" s="84"/>
      <c r="H36" s="84"/>
      <c r="I36" s="84"/>
      <c r="J36" s="84">
        <v>0.34899999999999998</v>
      </c>
      <c r="K36" s="84"/>
      <c r="L36" s="38"/>
      <c r="M36" s="38"/>
      <c r="N36" s="38"/>
      <c r="O36" s="38"/>
      <c r="P36" s="38"/>
      <c r="Q36" s="38"/>
      <c r="R36" s="38"/>
      <c r="S36" s="38"/>
    </row>
    <row r="37" spans="2:19">
      <c r="B37" s="80" t="s">
        <v>2280</v>
      </c>
      <c r="C37" s="84"/>
      <c r="D37" s="84">
        <v>0.44800000000000001</v>
      </c>
      <c r="E37" s="84"/>
      <c r="F37" s="84"/>
      <c r="G37" s="84"/>
      <c r="H37" s="84"/>
      <c r="I37" s="84"/>
      <c r="J37" s="84">
        <v>0.502</v>
      </c>
      <c r="K37" s="84"/>
      <c r="L37" s="38"/>
      <c r="M37" s="38"/>
      <c r="N37" s="38"/>
      <c r="O37" s="38"/>
      <c r="P37" s="38"/>
      <c r="Q37" s="38"/>
      <c r="R37" s="38"/>
      <c r="S37" s="38"/>
    </row>
    <row r="38" spans="2:19">
      <c r="B38" s="80" t="s">
        <v>2281</v>
      </c>
      <c r="C38" s="84"/>
      <c r="D38" s="84">
        <v>0.64100000000000001</v>
      </c>
      <c r="E38" s="84"/>
      <c r="F38" s="84"/>
      <c r="G38" s="84"/>
      <c r="H38" s="84"/>
      <c r="I38" s="84"/>
      <c r="J38" s="84">
        <v>0.57899999999999996</v>
      </c>
      <c r="K38" s="84"/>
      <c r="L38" s="38"/>
      <c r="M38" s="38"/>
      <c r="N38" s="38"/>
      <c r="O38" s="38"/>
      <c r="P38" s="38"/>
      <c r="Q38" s="38"/>
      <c r="R38" s="38"/>
      <c r="S38" s="38"/>
    </row>
    <row r="39" spans="2:19">
      <c r="B39" s="80" t="s">
        <v>2282</v>
      </c>
      <c r="C39" s="84"/>
      <c r="D39" s="84">
        <v>0.56200000000000006</v>
      </c>
      <c r="E39" s="84"/>
      <c r="F39" s="84"/>
      <c r="G39" s="84"/>
      <c r="H39" s="84"/>
      <c r="I39" s="84"/>
      <c r="J39" s="84">
        <v>0.62</v>
      </c>
      <c r="K39" s="84"/>
      <c r="L39" s="38"/>
      <c r="M39" s="38"/>
      <c r="N39" s="38"/>
      <c r="O39" s="38"/>
      <c r="P39" s="38"/>
      <c r="Q39" s="38"/>
      <c r="R39" s="38"/>
      <c r="S39" s="38"/>
    </row>
    <row r="40" spans="2:19">
      <c r="B40" s="80" t="s">
        <v>2283</v>
      </c>
      <c r="C40" s="84"/>
      <c r="D40" s="84">
        <v>0.53800000000000003</v>
      </c>
      <c r="E40" s="84"/>
      <c r="F40" s="84"/>
      <c r="G40" s="84"/>
      <c r="H40" s="84"/>
      <c r="I40" s="84"/>
      <c r="J40" s="84">
        <v>0.52700000000000002</v>
      </c>
      <c r="K40" s="84"/>
      <c r="L40" s="38"/>
      <c r="M40" s="38"/>
      <c r="N40" s="38"/>
      <c r="O40" s="38"/>
      <c r="P40" s="38"/>
      <c r="Q40" s="38"/>
      <c r="R40" s="38"/>
      <c r="S40" s="38"/>
    </row>
    <row r="41" spans="2:19">
      <c r="B41" s="81" t="s">
        <v>2220</v>
      </c>
      <c r="C41" s="85"/>
      <c r="D41" s="85">
        <v>0.35</v>
      </c>
      <c r="E41" s="85"/>
      <c r="F41" s="85"/>
      <c r="G41" s="85"/>
      <c r="H41" s="85"/>
      <c r="I41" s="85"/>
      <c r="J41" s="85">
        <v>0.35199999999999998</v>
      </c>
      <c r="K41" s="85"/>
      <c r="L41" s="38"/>
      <c r="M41" s="38"/>
      <c r="N41" s="38"/>
      <c r="O41" s="38"/>
      <c r="P41" s="38"/>
      <c r="Q41" s="38"/>
      <c r="R41" s="38"/>
      <c r="S41" s="38"/>
    </row>
    <row r="42" spans="2:19">
      <c r="B42" s="38"/>
      <c r="C42" s="38"/>
      <c r="D42" s="38"/>
      <c r="E42" s="38"/>
      <c r="F42" s="38"/>
      <c r="G42" s="38"/>
      <c r="H42" s="38"/>
      <c r="I42" s="38"/>
      <c r="J42" s="38"/>
      <c r="K42" s="38"/>
      <c r="L42" s="38"/>
      <c r="M42" s="38"/>
      <c r="N42" s="38"/>
      <c r="O42" s="38"/>
      <c r="P42" s="38"/>
      <c r="Q42" s="38"/>
      <c r="R42" s="38"/>
      <c r="S42" s="38"/>
    </row>
    <row r="43" spans="2:19">
      <c r="B43" s="38"/>
      <c r="C43" s="38"/>
      <c r="D43" s="38"/>
      <c r="E43" s="38"/>
      <c r="F43" s="38"/>
      <c r="G43" s="38"/>
      <c r="H43" s="38"/>
      <c r="I43" s="38"/>
      <c r="J43" s="38"/>
      <c r="K43" s="38"/>
      <c r="L43" s="38"/>
      <c r="M43" s="38"/>
      <c r="N43" s="38"/>
      <c r="O43" s="38"/>
      <c r="P43" s="38"/>
      <c r="Q43" s="38"/>
      <c r="R43" s="38"/>
      <c r="S43" s="38"/>
    </row>
    <row r="44" spans="2:19">
      <c r="B44" s="38" t="s">
        <v>2285</v>
      </c>
      <c r="C44" s="38"/>
      <c r="D44" s="38"/>
      <c r="E44" s="38"/>
      <c r="F44" s="38"/>
      <c r="G44" s="38"/>
      <c r="H44" s="38"/>
      <c r="I44" s="38"/>
      <c r="J44" s="38"/>
      <c r="K44" s="38"/>
      <c r="L44" s="38"/>
      <c r="M44" s="38"/>
      <c r="N44" s="38"/>
      <c r="O44" s="38"/>
      <c r="P44" s="38"/>
      <c r="Q44" s="38"/>
      <c r="R44" s="38"/>
      <c r="S44" s="38"/>
    </row>
    <row r="45" spans="2:19">
      <c r="B45" s="83" t="s">
        <v>2261</v>
      </c>
      <c r="C45" s="69">
        <v>2002</v>
      </c>
      <c r="D45" s="69">
        <v>2003</v>
      </c>
      <c r="E45" s="69">
        <v>2004</v>
      </c>
      <c r="F45" s="69">
        <v>2005</v>
      </c>
      <c r="G45" s="69">
        <v>2006</v>
      </c>
      <c r="H45" s="69">
        <v>2007</v>
      </c>
      <c r="I45" s="69">
        <v>2008</v>
      </c>
      <c r="J45" s="69">
        <v>2009</v>
      </c>
      <c r="K45" s="69">
        <v>2010</v>
      </c>
      <c r="L45" s="38"/>
      <c r="M45" s="38"/>
      <c r="N45" s="38"/>
      <c r="O45" s="38"/>
      <c r="P45" s="38"/>
      <c r="Q45" s="38"/>
      <c r="R45" s="38"/>
      <c r="S45" s="38"/>
    </row>
    <row r="46" spans="2:19">
      <c r="B46" s="80" t="s">
        <v>2277</v>
      </c>
      <c r="C46" s="84"/>
      <c r="D46" s="84">
        <v>0.90800000000000003</v>
      </c>
      <c r="E46" s="84"/>
      <c r="F46" s="84"/>
      <c r="G46" s="84"/>
      <c r="H46" s="84"/>
      <c r="I46" s="84"/>
      <c r="J46" s="84">
        <v>0.88800000000000001</v>
      </c>
      <c r="K46" s="84"/>
      <c r="L46" s="38"/>
      <c r="M46" s="38"/>
      <c r="N46" s="38"/>
      <c r="O46" s="38"/>
      <c r="P46" s="38"/>
      <c r="Q46" s="38"/>
      <c r="R46" s="38"/>
      <c r="S46" s="38"/>
    </row>
    <row r="47" spans="2:19">
      <c r="B47" s="80" t="s">
        <v>2278</v>
      </c>
      <c r="C47" s="84"/>
      <c r="D47" s="84">
        <v>0.97</v>
      </c>
      <c r="E47" s="84"/>
      <c r="F47" s="84"/>
      <c r="G47" s="84"/>
      <c r="H47" s="84"/>
      <c r="I47" s="84"/>
      <c r="J47" s="84">
        <v>0.95</v>
      </c>
      <c r="K47" s="84"/>
      <c r="L47" s="38"/>
      <c r="M47" s="38"/>
      <c r="N47" s="38"/>
      <c r="O47" s="38"/>
      <c r="P47" s="38"/>
      <c r="Q47" s="38"/>
      <c r="R47" s="38"/>
      <c r="S47" s="38"/>
    </row>
    <row r="48" spans="2:19">
      <c r="B48" s="80" t="s">
        <v>2279</v>
      </c>
      <c r="C48" s="84"/>
      <c r="D48" s="84">
        <v>0.97799999999999998</v>
      </c>
      <c r="E48" s="84"/>
      <c r="F48" s="84"/>
      <c r="G48" s="84"/>
      <c r="H48" s="84"/>
      <c r="I48" s="84"/>
      <c r="J48" s="84">
        <v>0.96699999999999997</v>
      </c>
      <c r="K48" s="84"/>
      <c r="L48" s="38"/>
      <c r="M48" s="38"/>
      <c r="N48" s="38"/>
      <c r="O48" s="38"/>
      <c r="P48" s="38"/>
      <c r="Q48" s="38"/>
      <c r="R48" s="38"/>
      <c r="S48" s="38"/>
    </row>
    <row r="49" spans="2:19">
      <c r="B49" s="80" t="s">
        <v>2280</v>
      </c>
      <c r="C49" s="84"/>
      <c r="D49" s="84">
        <v>0.96199999999999997</v>
      </c>
      <c r="E49" s="84"/>
      <c r="F49" s="84"/>
      <c r="G49" s="84"/>
      <c r="H49" s="84"/>
      <c r="I49" s="84"/>
      <c r="J49" s="84">
        <v>0.97399999999999998</v>
      </c>
      <c r="K49" s="84"/>
      <c r="L49" s="38"/>
      <c r="M49" s="38"/>
      <c r="N49" s="38"/>
      <c r="O49" s="38"/>
      <c r="P49" s="38"/>
      <c r="Q49" s="38"/>
      <c r="R49" s="38"/>
      <c r="S49" s="38"/>
    </row>
    <row r="50" spans="2:19">
      <c r="B50" s="80" t="s">
        <v>2281</v>
      </c>
      <c r="C50" s="84"/>
      <c r="D50" s="84">
        <v>0.97599999999999998</v>
      </c>
      <c r="E50" s="84"/>
      <c r="F50" s="84"/>
      <c r="G50" s="84"/>
      <c r="H50" s="84"/>
      <c r="I50" s="84"/>
      <c r="J50" s="84">
        <v>0.97799999999999998</v>
      </c>
      <c r="K50" s="84"/>
      <c r="L50" s="38"/>
      <c r="M50" s="38"/>
      <c r="N50" s="38"/>
      <c r="O50" s="38"/>
      <c r="P50" s="38"/>
      <c r="Q50" s="38"/>
      <c r="R50" s="38"/>
      <c r="S50" s="38"/>
    </row>
    <row r="51" spans="2:19">
      <c r="B51" s="80" t="s">
        <v>2282</v>
      </c>
      <c r="C51" s="84"/>
      <c r="D51" s="84">
        <v>0.98699999999999999</v>
      </c>
      <c r="E51" s="84"/>
      <c r="F51" s="84"/>
      <c r="G51" s="84"/>
      <c r="H51" s="84"/>
      <c r="I51" s="84"/>
      <c r="J51" s="84">
        <v>0.96699999999999997</v>
      </c>
      <c r="K51" s="84"/>
      <c r="L51" s="38"/>
      <c r="M51" s="38"/>
      <c r="N51" s="38"/>
      <c r="O51" s="38"/>
      <c r="P51" s="38"/>
      <c r="Q51" s="38"/>
      <c r="R51" s="38"/>
      <c r="S51" s="38"/>
    </row>
    <row r="52" spans="2:19">
      <c r="B52" s="80" t="s">
        <v>2283</v>
      </c>
      <c r="C52" s="84"/>
      <c r="D52" s="84">
        <v>0.96199999999999997</v>
      </c>
      <c r="E52" s="84"/>
      <c r="F52" s="84"/>
      <c r="G52" s="84"/>
      <c r="H52" s="84"/>
      <c r="I52" s="84"/>
      <c r="J52" s="84">
        <v>0.95199999999999996</v>
      </c>
      <c r="K52" s="84"/>
      <c r="L52" s="38"/>
      <c r="M52" s="38"/>
      <c r="N52" s="38"/>
      <c r="O52" s="38"/>
      <c r="P52" s="38"/>
      <c r="Q52" s="38"/>
      <c r="R52" s="38"/>
      <c r="S52" s="38"/>
    </row>
    <row r="53" spans="2:19">
      <c r="B53" s="81" t="s">
        <v>2220</v>
      </c>
      <c r="C53" s="85"/>
      <c r="D53" s="85">
        <v>0.97199999999999998</v>
      </c>
      <c r="E53" s="85"/>
      <c r="F53" s="85"/>
      <c r="G53" s="85"/>
      <c r="H53" s="85"/>
      <c r="I53" s="85"/>
      <c r="J53" s="85">
        <v>0.94899999999999995</v>
      </c>
      <c r="K53" s="85"/>
      <c r="L53" s="38"/>
      <c r="M53" s="38"/>
      <c r="N53" s="38"/>
      <c r="O53" s="38"/>
      <c r="P53" s="38"/>
      <c r="Q53" s="38"/>
      <c r="R53" s="38"/>
      <c r="S53" s="38"/>
    </row>
    <row r="54" spans="2:19">
      <c r="B54" s="38"/>
      <c r="C54" s="38"/>
      <c r="D54" s="38"/>
      <c r="E54" s="38"/>
      <c r="F54" s="38"/>
      <c r="G54" s="38"/>
      <c r="H54" s="38"/>
      <c r="I54" s="38"/>
      <c r="J54" s="38"/>
      <c r="K54" s="38"/>
      <c r="L54" s="38"/>
      <c r="M54" s="38"/>
      <c r="N54" s="38"/>
      <c r="O54" s="38"/>
      <c r="P54" s="38"/>
      <c r="Q54" s="38"/>
      <c r="R54" s="38"/>
      <c r="S54" s="38"/>
    </row>
    <row r="56" spans="2:19">
      <c r="F56" s="50"/>
    </row>
    <row r="57" spans="2:19">
      <c r="F57" s="50"/>
    </row>
  </sheetData>
  <hyperlinks>
    <hyperlink ref="B4" r:id="rId1"/>
    <hyperlink ref="C27" r:id="rId2"/>
    <hyperlink ref="C31" r:id="rId3"/>
  </hyperlinks>
  <pageMargins left="0.75" right="0.75" top="1" bottom="1" header="0.5" footer="0.5"/>
  <pageSetup orientation="portrait" horizontalDpi="4294967292" verticalDpi="4294967292"/>
  <drawing r:id="rId4"/>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B14" sqref="B14:C23"/>
    </sheetView>
  </sheetViews>
  <sheetFormatPr baseColWidth="10" defaultRowHeight="15" x14ac:dyDescent="0"/>
  <cols>
    <col min="1" max="1" width="3.1640625" customWidth="1"/>
    <col min="2" max="2" width="15.6640625" customWidth="1"/>
  </cols>
  <sheetData>
    <row r="1" spans="1:7" ht="28">
      <c r="A1" s="32" t="s">
        <v>2370</v>
      </c>
    </row>
    <row r="3" spans="1:7" ht="20">
      <c r="B3" s="47" t="s">
        <v>2371</v>
      </c>
    </row>
    <row r="4" spans="1:7">
      <c r="B4" t="s">
        <v>2290</v>
      </c>
      <c r="C4" s="42" t="s">
        <v>2291</v>
      </c>
    </row>
    <row r="5" spans="1:7">
      <c r="B5" s="71"/>
      <c r="C5" s="71">
        <v>2010</v>
      </c>
      <c r="D5" s="71">
        <v>2011</v>
      </c>
      <c r="E5" s="71">
        <v>2012</v>
      </c>
      <c r="F5" s="71">
        <v>2013</v>
      </c>
      <c r="G5" s="71">
        <v>2014</v>
      </c>
    </row>
    <row r="6" spans="1:7">
      <c r="B6" t="s">
        <v>2258</v>
      </c>
      <c r="C6">
        <v>0</v>
      </c>
      <c r="D6">
        <v>1</v>
      </c>
      <c r="E6">
        <v>2</v>
      </c>
      <c r="F6">
        <v>2</v>
      </c>
      <c r="G6">
        <v>6</v>
      </c>
    </row>
    <row r="7" spans="1:7">
      <c r="B7" t="s">
        <v>2260</v>
      </c>
      <c r="C7">
        <v>3</v>
      </c>
      <c r="D7">
        <v>7</v>
      </c>
      <c r="E7">
        <v>2</v>
      </c>
      <c r="F7">
        <v>1</v>
      </c>
      <c r="G7">
        <v>1</v>
      </c>
    </row>
    <row r="8" spans="1:7">
      <c r="B8" t="s">
        <v>2259</v>
      </c>
      <c r="C8">
        <f>SUM(C6:C7)</f>
        <v>3</v>
      </c>
      <c r="D8">
        <f t="shared" ref="D8:G8" si="0">SUM(D6:D7)</f>
        <v>8</v>
      </c>
      <c r="E8">
        <f t="shared" si="0"/>
        <v>4</v>
      </c>
      <c r="F8">
        <f t="shared" si="0"/>
        <v>3</v>
      </c>
      <c r="G8">
        <f t="shared" si="0"/>
        <v>7</v>
      </c>
    </row>
    <row r="11" spans="1:7" ht="20">
      <c r="B11" s="47" t="s">
        <v>2262</v>
      </c>
    </row>
    <row r="12" spans="1:7">
      <c r="B12" t="s">
        <v>2187</v>
      </c>
      <c r="C12" t="s">
        <v>2377</v>
      </c>
    </row>
    <row r="13" spans="1:7" ht="5" customHeight="1"/>
    <row r="14" spans="1:7">
      <c r="B14" s="102" t="s">
        <v>2257</v>
      </c>
      <c r="C14" s="102" t="s">
        <v>2376</v>
      </c>
    </row>
    <row r="15" spans="1:7">
      <c r="B15" s="74" t="s">
        <v>351</v>
      </c>
      <c r="C15">
        <v>51</v>
      </c>
    </row>
    <row r="16" spans="1:7">
      <c r="B16" t="s">
        <v>2223</v>
      </c>
      <c r="C16">
        <v>47</v>
      </c>
    </row>
    <row r="17" spans="2:3">
      <c r="B17" t="s">
        <v>2225</v>
      </c>
      <c r="C17">
        <v>27</v>
      </c>
    </row>
    <row r="18" spans="2:3">
      <c r="B18" t="s">
        <v>2224</v>
      </c>
      <c r="C18">
        <v>22</v>
      </c>
    </row>
    <row r="19" spans="2:3">
      <c r="B19" t="s">
        <v>2222</v>
      </c>
      <c r="C19">
        <v>18</v>
      </c>
    </row>
    <row r="20" spans="2:3">
      <c r="B20" t="s">
        <v>2372</v>
      </c>
      <c r="C20">
        <v>17</v>
      </c>
    </row>
    <row r="21" spans="2:3">
      <c r="B21" t="s">
        <v>2374</v>
      </c>
      <c r="C21">
        <v>14</v>
      </c>
    </row>
    <row r="22" spans="2:3">
      <c r="B22" t="s">
        <v>2375</v>
      </c>
      <c r="C22">
        <v>8</v>
      </c>
    </row>
    <row r="23" spans="2:3">
      <c r="B23" t="s">
        <v>2373</v>
      </c>
      <c r="C23">
        <v>5</v>
      </c>
    </row>
  </sheetData>
  <sortState ref="B15:C23">
    <sortCondition descending="1" ref="C15"/>
  </sortState>
  <hyperlinks>
    <hyperlink ref="C4" r:id="rId1"/>
  </hyperlinks>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workbookViewId="0">
      <selection activeCell="K40" sqref="K40"/>
    </sheetView>
  </sheetViews>
  <sheetFormatPr baseColWidth="10" defaultRowHeight="15" x14ac:dyDescent="0"/>
  <cols>
    <col min="1" max="1" width="4" customWidth="1"/>
    <col min="2" max="2" width="11.33203125" customWidth="1"/>
    <col min="8" max="8" width="13.83203125" customWidth="1"/>
    <col min="9" max="9" width="14.83203125" customWidth="1"/>
  </cols>
  <sheetData>
    <row r="1" spans="1:12" ht="30">
      <c r="A1" s="48" t="s">
        <v>2216</v>
      </c>
    </row>
    <row r="3" spans="1:12" ht="20">
      <c r="B3" s="47" t="s">
        <v>2217</v>
      </c>
    </row>
    <row r="4" spans="1:12">
      <c r="B4" t="s">
        <v>2187</v>
      </c>
      <c r="C4" s="42" t="s">
        <v>2295</v>
      </c>
    </row>
    <row r="5" spans="1:12">
      <c r="B5" s="71" t="s">
        <v>278</v>
      </c>
      <c r="C5" s="71">
        <v>2004</v>
      </c>
      <c r="D5" s="71">
        <v>2005</v>
      </c>
      <c r="E5" s="71">
        <v>2006</v>
      </c>
      <c r="F5" s="71">
        <v>2007</v>
      </c>
      <c r="G5" s="71">
        <v>2008</v>
      </c>
      <c r="H5" s="71">
        <v>2009</v>
      </c>
      <c r="I5" s="71">
        <v>2010</v>
      </c>
      <c r="J5" s="71">
        <v>2011</v>
      </c>
      <c r="K5" s="71">
        <v>2012</v>
      </c>
      <c r="L5" s="71">
        <v>2013</v>
      </c>
    </row>
    <row r="6" spans="1:12">
      <c r="B6" t="s">
        <v>2218</v>
      </c>
      <c r="C6">
        <v>18</v>
      </c>
      <c r="D6">
        <v>390</v>
      </c>
      <c r="E6">
        <v>196</v>
      </c>
      <c r="F6">
        <v>67</v>
      </c>
      <c r="G6">
        <v>512</v>
      </c>
      <c r="H6">
        <v>830</v>
      </c>
      <c r="I6">
        <v>239</v>
      </c>
      <c r="J6">
        <v>302</v>
      </c>
      <c r="K6">
        <v>545</v>
      </c>
      <c r="L6">
        <v>538</v>
      </c>
    </row>
    <row r="7" spans="1:12">
      <c r="B7" t="s">
        <v>2219</v>
      </c>
      <c r="C7">
        <f>C6</f>
        <v>18</v>
      </c>
      <c r="D7">
        <f>C7+D6</f>
        <v>408</v>
      </c>
      <c r="E7">
        <f t="shared" ref="E7:I7" si="0">D7+E6</f>
        <v>604</v>
      </c>
      <c r="F7">
        <f t="shared" si="0"/>
        <v>671</v>
      </c>
      <c r="G7">
        <f t="shared" si="0"/>
        <v>1183</v>
      </c>
      <c r="H7">
        <f t="shared" si="0"/>
        <v>2013</v>
      </c>
      <c r="I7">
        <f t="shared" si="0"/>
        <v>2252</v>
      </c>
      <c r="J7">
        <f t="shared" ref="J7" si="1">I7+J6</f>
        <v>2554</v>
      </c>
      <c r="K7">
        <f t="shared" ref="K7" si="2">J7+K6</f>
        <v>3099</v>
      </c>
      <c r="L7">
        <f t="shared" ref="L7" si="3">K7+L6</f>
        <v>3637</v>
      </c>
    </row>
    <row r="10" spans="1:12" ht="20">
      <c r="B10" s="47" t="s">
        <v>2296</v>
      </c>
    </row>
    <row r="11" spans="1:12">
      <c r="B11" t="s">
        <v>2290</v>
      </c>
      <c r="C11" s="42" t="s">
        <v>2292</v>
      </c>
    </row>
    <row r="12" spans="1:12" ht="104" customHeight="1">
      <c r="B12" s="165" t="s">
        <v>2215</v>
      </c>
      <c r="C12" s="165"/>
      <c r="D12" s="165"/>
      <c r="E12" s="165"/>
      <c r="F12" s="165"/>
      <c r="G12" s="165"/>
      <c r="H12" s="165"/>
      <c r="I12" s="165"/>
      <c r="J12" s="165"/>
    </row>
    <row r="13" spans="1:12">
      <c r="C13" s="49"/>
      <c r="D13" s="49"/>
      <c r="E13" s="49"/>
    </row>
    <row r="14" spans="1:12" ht="20" customHeight="1">
      <c r="B14" s="47" t="s">
        <v>2299</v>
      </c>
    </row>
    <row r="15" spans="1:12">
      <c r="B15" t="s">
        <v>2187</v>
      </c>
      <c r="C15" s="42" t="s">
        <v>2366</v>
      </c>
    </row>
    <row r="16" spans="1:12" ht="7" customHeight="1"/>
    <row r="17" spans="2:8">
      <c r="B17" s="71" t="s">
        <v>2367</v>
      </c>
      <c r="C17" s="71" t="s">
        <v>2300</v>
      </c>
      <c r="D17" s="73" t="s">
        <v>2301</v>
      </c>
      <c r="E17" s="73" t="s">
        <v>2302</v>
      </c>
      <c r="F17" s="73" t="s">
        <v>2303</v>
      </c>
      <c r="G17" s="73" t="s">
        <v>2304</v>
      </c>
      <c r="H17" s="73" t="s">
        <v>2305</v>
      </c>
    </row>
    <row r="18" spans="2:8">
      <c r="B18" t="s">
        <v>2354</v>
      </c>
      <c r="C18" t="s">
        <v>2323</v>
      </c>
      <c r="D18" s="41">
        <v>34574</v>
      </c>
      <c r="E18" s="41">
        <v>24800</v>
      </c>
      <c r="F18" s="41">
        <v>784</v>
      </c>
      <c r="G18" s="41">
        <v>3411</v>
      </c>
      <c r="H18" s="41">
        <v>63569</v>
      </c>
    </row>
    <row r="19" spans="2:8">
      <c r="B19" s="65" t="s">
        <v>2352</v>
      </c>
      <c r="C19" s="65" t="s">
        <v>2321</v>
      </c>
      <c r="D19" s="103">
        <v>34193</v>
      </c>
      <c r="E19" s="103">
        <v>25968</v>
      </c>
      <c r="F19" s="103">
        <v>617</v>
      </c>
      <c r="G19" s="103">
        <v>2555</v>
      </c>
      <c r="H19" s="103">
        <v>63333</v>
      </c>
    </row>
    <row r="20" spans="2:8">
      <c r="B20" t="s">
        <v>2351</v>
      </c>
      <c r="C20" t="s">
        <v>2320</v>
      </c>
      <c r="D20" s="41">
        <v>31274</v>
      </c>
      <c r="E20" s="41">
        <v>25715</v>
      </c>
      <c r="F20" s="41">
        <v>841</v>
      </c>
      <c r="G20" s="41">
        <v>2533</v>
      </c>
      <c r="H20" s="41">
        <v>60363</v>
      </c>
    </row>
    <row r="21" spans="2:8">
      <c r="B21" t="s">
        <v>2336</v>
      </c>
      <c r="C21" t="s">
        <v>2306</v>
      </c>
      <c r="D21" s="41">
        <v>23296</v>
      </c>
      <c r="E21" s="41">
        <v>26753</v>
      </c>
      <c r="F21" s="41">
        <v>896</v>
      </c>
      <c r="G21" s="41">
        <v>7885</v>
      </c>
      <c r="H21" s="41">
        <v>58830</v>
      </c>
    </row>
    <row r="22" spans="2:8">
      <c r="B22" t="s">
        <v>2353</v>
      </c>
      <c r="C22" t="s">
        <v>2322</v>
      </c>
      <c r="D22" s="41">
        <v>25259</v>
      </c>
      <c r="E22" s="41">
        <v>28359</v>
      </c>
      <c r="F22" s="41">
        <v>378</v>
      </c>
      <c r="G22" s="41">
        <v>3268</v>
      </c>
      <c r="H22" s="41">
        <v>57264</v>
      </c>
    </row>
    <row r="23" spans="2:8">
      <c r="B23" t="s">
        <v>2346</v>
      </c>
      <c r="C23" t="s">
        <v>2315</v>
      </c>
      <c r="D23" s="41">
        <v>23273</v>
      </c>
      <c r="E23" s="41">
        <v>27512</v>
      </c>
      <c r="F23" s="41">
        <v>521</v>
      </c>
      <c r="G23" s="41">
        <v>2664</v>
      </c>
      <c r="H23" s="41">
        <v>53970</v>
      </c>
    </row>
    <row r="24" spans="2:8">
      <c r="B24" t="s">
        <v>2344</v>
      </c>
      <c r="C24" t="s">
        <v>2313</v>
      </c>
      <c r="D24" s="41">
        <v>29006</v>
      </c>
      <c r="E24" s="41">
        <v>20395</v>
      </c>
      <c r="F24" s="41">
        <v>1030</v>
      </c>
      <c r="G24" s="41">
        <v>1894</v>
      </c>
      <c r="H24" s="41">
        <v>52325</v>
      </c>
    </row>
    <row r="25" spans="2:8">
      <c r="B25" t="s">
        <v>2338</v>
      </c>
      <c r="C25" t="s">
        <v>2308</v>
      </c>
      <c r="D25" s="41">
        <v>24843</v>
      </c>
      <c r="E25" s="41">
        <v>24237</v>
      </c>
      <c r="F25" s="41">
        <v>491</v>
      </c>
      <c r="G25" s="41">
        <v>1988</v>
      </c>
      <c r="H25" s="41">
        <v>51559</v>
      </c>
    </row>
    <row r="26" spans="2:8">
      <c r="B26" t="s">
        <v>2340</v>
      </c>
      <c r="C26" t="s">
        <v>2310</v>
      </c>
      <c r="D26" s="41">
        <v>23233</v>
      </c>
      <c r="E26" s="41">
        <v>20692</v>
      </c>
      <c r="F26" s="41">
        <v>324</v>
      </c>
      <c r="G26" s="41">
        <v>1191</v>
      </c>
      <c r="H26" s="41">
        <v>45440</v>
      </c>
    </row>
    <row r="27" spans="2:8">
      <c r="B27" t="s">
        <v>2339</v>
      </c>
      <c r="C27" t="s">
        <v>2309</v>
      </c>
      <c r="D27" s="41">
        <v>34430</v>
      </c>
      <c r="E27" s="41">
        <v>6434</v>
      </c>
      <c r="F27" s="41">
        <v>201</v>
      </c>
      <c r="G27" s="41">
        <v>1578</v>
      </c>
      <c r="H27" s="41">
        <v>42643</v>
      </c>
    </row>
    <row r="28" spans="2:8">
      <c r="B28" t="s">
        <v>2347</v>
      </c>
      <c r="C28" t="s">
        <v>2316</v>
      </c>
      <c r="D28" s="41">
        <v>24686</v>
      </c>
      <c r="E28" s="41">
        <v>12962</v>
      </c>
      <c r="F28" s="41">
        <v>326</v>
      </c>
      <c r="G28" s="41">
        <v>2198</v>
      </c>
      <c r="H28" s="41">
        <v>40172</v>
      </c>
    </row>
    <row r="29" spans="2:8">
      <c r="B29" t="s">
        <v>2355</v>
      </c>
      <c r="C29" t="s">
        <v>2324</v>
      </c>
      <c r="D29" s="41">
        <v>20553</v>
      </c>
      <c r="E29" s="41">
        <v>15224</v>
      </c>
      <c r="F29" s="41">
        <v>247</v>
      </c>
      <c r="G29" s="41">
        <v>1465</v>
      </c>
      <c r="H29" s="41">
        <v>37489</v>
      </c>
    </row>
    <row r="30" spans="2:8">
      <c r="B30" t="s">
        <v>2335</v>
      </c>
      <c r="C30" t="s">
        <v>2369</v>
      </c>
      <c r="D30" s="41">
        <v>15860</v>
      </c>
      <c r="E30" s="41">
        <v>19028</v>
      </c>
      <c r="F30" s="41">
        <v>341</v>
      </c>
      <c r="G30" s="41">
        <v>1991</v>
      </c>
      <c r="H30" s="41">
        <v>37220</v>
      </c>
    </row>
    <row r="31" spans="2:8">
      <c r="B31" t="s">
        <v>2358</v>
      </c>
      <c r="C31" t="s">
        <v>2334</v>
      </c>
      <c r="D31" s="41">
        <v>19373</v>
      </c>
      <c r="E31" s="41">
        <v>15070</v>
      </c>
      <c r="F31" s="41">
        <v>444</v>
      </c>
      <c r="G31" s="41">
        <v>1255</v>
      </c>
      <c r="H31" s="41">
        <v>36142</v>
      </c>
    </row>
    <row r="32" spans="2:8">
      <c r="B32" t="s">
        <v>2361</v>
      </c>
      <c r="C32" t="s">
        <v>2329</v>
      </c>
      <c r="D32" s="41">
        <v>21756</v>
      </c>
      <c r="E32" s="41">
        <v>10431</v>
      </c>
      <c r="F32" s="41">
        <v>718</v>
      </c>
      <c r="G32" s="41">
        <v>1618</v>
      </c>
      <c r="H32" s="41">
        <v>34523</v>
      </c>
    </row>
    <row r="33" spans="2:8">
      <c r="B33" t="s">
        <v>2359</v>
      </c>
      <c r="C33" t="s">
        <v>2327</v>
      </c>
      <c r="D33" s="41">
        <v>19769</v>
      </c>
      <c r="E33" s="41">
        <v>12824</v>
      </c>
      <c r="F33" s="41">
        <v>176</v>
      </c>
      <c r="G33" s="41">
        <v>1743</v>
      </c>
      <c r="H33" s="41">
        <v>34512</v>
      </c>
    </row>
    <row r="34" spans="2:8">
      <c r="B34" t="s">
        <v>2345</v>
      </c>
      <c r="C34" t="s">
        <v>2314</v>
      </c>
      <c r="D34" s="41">
        <v>16894</v>
      </c>
      <c r="E34" s="41">
        <v>14354</v>
      </c>
      <c r="F34" s="41">
        <v>461</v>
      </c>
      <c r="G34" s="41">
        <v>1950</v>
      </c>
      <c r="H34" s="41">
        <v>33659</v>
      </c>
    </row>
    <row r="35" spans="2:8">
      <c r="B35" t="s">
        <v>2362</v>
      </c>
      <c r="C35" t="s">
        <v>2333</v>
      </c>
      <c r="D35" s="41">
        <v>10133</v>
      </c>
      <c r="E35" s="41">
        <v>20773</v>
      </c>
      <c r="F35" s="41">
        <v>1037</v>
      </c>
      <c r="G35" s="41">
        <v>1434</v>
      </c>
      <c r="H35" s="41">
        <v>33377</v>
      </c>
    </row>
    <row r="36" spans="2:8">
      <c r="B36" t="s">
        <v>2342</v>
      </c>
      <c r="C36" t="s">
        <v>2312</v>
      </c>
      <c r="D36" s="41">
        <v>17767</v>
      </c>
      <c r="E36" s="41">
        <v>11566</v>
      </c>
      <c r="F36" s="41">
        <v>377</v>
      </c>
      <c r="G36" s="41">
        <v>1231</v>
      </c>
      <c r="H36" s="41">
        <v>30941</v>
      </c>
    </row>
    <row r="37" spans="2:8">
      <c r="B37" t="s">
        <v>2364</v>
      </c>
      <c r="C37" t="s">
        <v>2331</v>
      </c>
      <c r="D37" s="41">
        <v>15672</v>
      </c>
      <c r="E37" s="41">
        <v>13842</v>
      </c>
      <c r="F37" s="41">
        <v>159</v>
      </c>
      <c r="G37" s="41">
        <v>1004</v>
      </c>
      <c r="H37" s="41">
        <v>30677</v>
      </c>
    </row>
    <row r="38" spans="2:8">
      <c r="B38" t="s">
        <v>2341</v>
      </c>
      <c r="C38" t="s">
        <v>2311</v>
      </c>
      <c r="D38" s="41">
        <v>10497</v>
      </c>
      <c r="E38" s="41">
        <v>17293</v>
      </c>
      <c r="F38" s="41">
        <v>315</v>
      </c>
      <c r="G38" s="41">
        <v>1351</v>
      </c>
      <c r="H38" s="41">
        <v>29456</v>
      </c>
    </row>
    <row r="39" spans="2:8">
      <c r="B39" t="s">
        <v>2360</v>
      </c>
      <c r="C39" t="s">
        <v>2328</v>
      </c>
      <c r="D39" s="41">
        <v>17854</v>
      </c>
      <c r="E39" s="41">
        <v>9937</v>
      </c>
      <c r="F39" s="41">
        <v>310</v>
      </c>
      <c r="G39" s="41">
        <v>1271</v>
      </c>
      <c r="H39" s="41">
        <v>29372</v>
      </c>
    </row>
    <row r="40" spans="2:8">
      <c r="B40" t="s">
        <v>2350</v>
      </c>
      <c r="C40" t="s">
        <v>2319</v>
      </c>
      <c r="D40" s="41">
        <v>18344</v>
      </c>
      <c r="E40" s="41">
        <v>7610</v>
      </c>
      <c r="F40" s="41">
        <v>492</v>
      </c>
      <c r="G40" s="41">
        <v>1195</v>
      </c>
      <c r="H40" s="41">
        <v>27641</v>
      </c>
    </row>
    <row r="41" spans="2:8">
      <c r="B41" t="s">
        <v>2337</v>
      </c>
      <c r="C41" t="s">
        <v>2307</v>
      </c>
      <c r="D41" s="41">
        <v>15512</v>
      </c>
      <c r="E41" s="41">
        <v>10474</v>
      </c>
      <c r="F41" s="41">
        <v>142</v>
      </c>
      <c r="G41" s="41">
        <v>1469</v>
      </c>
      <c r="H41" s="41">
        <v>27597</v>
      </c>
    </row>
    <row r="42" spans="2:8">
      <c r="B42" t="s">
        <v>2357</v>
      </c>
      <c r="C42" t="s">
        <v>2326</v>
      </c>
      <c r="D42" s="41">
        <v>13651</v>
      </c>
      <c r="E42" s="41">
        <v>10332</v>
      </c>
      <c r="F42" s="41">
        <v>201</v>
      </c>
      <c r="G42" s="41">
        <v>608</v>
      </c>
      <c r="H42" s="41">
        <v>24792</v>
      </c>
    </row>
    <row r="43" spans="2:8">
      <c r="B43" t="s">
        <v>2356</v>
      </c>
      <c r="C43" t="s">
        <v>2325</v>
      </c>
      <c r="D43" s="41">
        <v>6449</v>
      </c>
      <c r="E43" s="41">
        <v>6377</v>
      </c>
      <c r="F43" s="41">
        <v>106</v>
      </c>
      <c r="G43" s="41">
        <v>525</v>
      </c>
      <c r="H43" s="41">
        <v>13457</v>
      </c>
    </row>
    <row r="44" spans="2:8">
      <c r="B44" t="s">
        <v>2363</v>
      </c>
      <c r="C44" t="s">
        <v>2330</v>
      </c>
      <c r="D44" s="41">
        <v>5379</v>
      </c>
      <c r="E44" s="41">
        <v>5970</v>
      </c>
      <c r="F44" s="41">
        <v>129</v>
      </c>
      <c r="G44" s="41">
        <v>837</v>
      </c>
      <c r="H44" s="41">
        <v>12315</v>
      </c>
    </row>
    <row r="45" spans="2:8">
      <c r="B45" t="s">
        <v>2349</v>
      </c>
      <c r="C45" t="s">
        <v>2318</v>
      </c>
      <c r="D45" s="41">
        <v>8575</v>
      </c>
      <c r="E45" s="41">
        <v>1153</v>
      </c>
      <c r="F45" s="41">
        <v>132</v>
      </c>
      <c r="G45" s="41">
        <v>634</v>
      </c>
      <c r="H45" s="41">
        <v>10494</v>
      </c>
    </row>
    <row r="46" spans="2:8" ht="15" customHeight="1">
      <c r="B46" t="s">
        <v>2343</v>
      </c>
      <c r="C46" t="s">
        <v>2332</v>
      </c>
      <c r="D46" s="41">
        <v>7128</v>
      </c>
      <c r="E46" s="41">
        <v>1382</v>
      </c>
      <c r="F46" s="41">
        <v>100</v>
      </c>
      <c r="G46" s="41">
        <v>929</v>
      </c>
      <c r="H46" s="41">
        <v>9539</v>
      </c>
    </row>
    <row r="47" spans="2:8">
      <c r="B47" t="s">
        <v>2348</v>
      </c>
      <c r="C47" t="s">
        <v>2317</v>
      </c>
      <c r="D47" s="41">
        <v>4998</v>
      </c>
      <c r="E47" s="41">
        <v>2781</v>
      </c>
      <c r="F47" s="41">
        <v>47</v>
      </c>
      <c r="G47" s="41">
        <v>308</v>
      </c>
      <c r="H47" s="41">
        <v>8134</v>
      </c>
    </row>
    <row r="48" spans="2:8" ht="4" customHeight="1"/>
    <row r="49" spans="2:8">
      <c r="B49" t="s">
        <v>2365</v>
      </c>
      <c r="C49" s="46" t="str">
        <f>LEFT(B49, FIND(" ", B49))</f>
        <v xml:space="preserve">Total </v>
      </c>
      <c r="D49" s="101">
        <v>574231</v>
      </c>
      <c r="E49" s="101">
        <v>450249</v>
      </c>
      <c r="F49" s="101">
        <v>12344</v>
      </c>
      <c r="G49" s="101">
        <v>53979</v>
      </c>
      <c r="H49" s="101">
        <v>1090803</v>
      </c>
    </row>
    <row r="50" spans="2:8">
      <c r="C50" s="99" t="s">
        <v>2368</v>
      </c>
      <c r="D50" s="100">
        <f>SUM(D18:D47)</f>
        <v>574231</v>
      </c>
      <c r="E50" s="100">
        <f>SUM(E18:E47)</f>
        <v>450248</v>
      </c>
      <c r="F50" s="100">
        <f>SUM(F18:F47)</f>
        <v>12343</v>
      </c>
      <c r="G50" s="100">
        <f>SUM(G18:G47)</f>
        <v>53983</v>
      </c>
      <c r="H50" s="100">
        <f>SUM(H18:H47)</f>
        <v>1090805</v>
      </c>
    </row>
  </sheetData>
  <sortState ref="B18:H47">
    <sortCondition descending="1" ref="H20"/>
  </sortState>
  <mergeCells count="1">
    <mergeCell ref="B12:J12"/>
  </mergeCells>
  <hyperlinks>
    <hyperlink ref="C11" r:id="rId1"/>
    <hyperlink ref="C4" r:id="rId2"/>
    <hyperlink ref="C1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M39" sqref="M39"/>
    </sheetView>
  </sheetViews>
  <sheetFormatPr baseColWidth="10" defaultRowHeight="15" x14ac:dyDescent="0"/>
  <cols>
    <col min="1" max="1" width="3.5" customWidth="1"/>
    <col min="2" max="2" width="9.33203125" customWidth="1"/>
    <col min="3" max="17" width="8.6640625" customWidth="1"/>
  </cols>
  <sheetData>
    <row r="1" spans="1:17" ht="28">
      <c r="A1" s="32" t="s">
        <v>2221</v>
      </c>
    </row>
    <row r="2" spans="1:17">
      <c r="B2" t="s">
        <v>2187</v>
      </c>
      <c r="C2" s="42" t="s">
        <v>2297</v>
      </c>
    </row>
    <row r="4" spans="1:17">
      <c r="B4" s="71" t="s">
        <v>2257</v>
      </c>
      <c r="C4" s="71">
        <v>2003</v>
      </c>
      <c r="D4" s="71">
        <v>2004</v>
      </c>
      <c r="E4" s="71">
        <v>2005</v>
      </c>
      <c r="F4" s="71">
        <v>2006</v>
      </c>
      <c r="G4" s="71">
        <v>2007</v>
      </c>
      <c r="H4" s="71">
        <v>2008</v>
      </c>
      <c r="I4" s="71">
        <v>2009</v>
      </c>
      <c r="J4" s="71">
        <v>2010</v>
      </c>
      <c r="K4" s="71">
        <v>2011</v>
      </c>
      <c r="L4" s="71">
        <v>2012</v>
      </c>
      <c r="M4" s="71">
        <v>2013</v>
      </c>
      <c r="N4" s="71">
        <v>2014</v>
      </c>
      <c r="O4" s="71">
        <v>2015</v>
      </c>
    </row>
    <row r="5" spans="1:17">
      <c r="B5" s="72" t="s">
        <v>351</v>
      </c>
      <c r="C5" s="93">
        <v>2</v>
      </c>
      <c r="D5" s="94">
        <f>C5*((F5/C5)^(1/3))</f>
        <v>3.3019272488946267</v>
      </c>
      <c r="E5" s="94">
        <f>D5*((F5/C5)^(1/3))</f>
        <v>5.4513617784964188</v>
      </c>
      <c r="F5" s="95">
        <v>9</v>
      </c>
      <c r="G5" s="94">
        <f>F5*((I5/F5)^(1/3))</f>
        <v>15.389783520090271</v>
      </c>
      <c r="H5" s="94">
        <f>G5*((I5/F5)^(1/3))</f>
        <v>26.316159643915789</v>
      </c>
      <c r="I5" s="95">
        <v>45</v>
      </c>
      <c r="J5" s="94">
        <f>I5*((L5/I5)^(1/3))</f>
        <v>50.073226039922623</v>
      </c>
      <c r="K5" s="94">
        <f>J5*((L5/I5)^(1/3))</f>
        <v>55.718399245448552</v>
      </c>
      <c r="L5" s="95">
        <v>62</v>
      </c>
      <c r="M5" s="94">
        <f>L5*(1+M6)</f>
        <v>68.989778099448955</v>
      </c>
      <c r="N5" s="94">
        <f t="shared" ref="N5:O5" si="0">M5*(1+N6)</f>
        <v>76.767572293729145</v>
      </c>
      <c r="O5" s="94">
        <f t="shared" si="0"/>
        <v>85.422222222222246</v>
      </c>
      <c r="P5" s="51"/>
      <c r="Q5" s="51"/>
    </row>
    <row r="6" spans="1:17">
      <c r="B6" s="96" t="s">
        <v>2298</v>
      </c>
      <c r="C6" s="97"/>
      <c r="D6" s="98">
        <f>D5/C5-1</f>
        <v>0.65096362444731337</v>
      </c>
      <c r="E6" s="98">
        <f t="shared" ref="E6:L6" si="1">E5/D5-1</f>
        <v>0.65096362444731315</v>
      </c>
      <c r="F6" s="98">
        <f t="shared" si="1"/>
        <v>0.65096362444731337</v>
      </c>
      <c r="G6" s="98">
        <f t="shared" si="1"/>
        <v>0.70997594667669683</v>
      </c>
      <c r="H6" s="98">
        <f t="shared" si="1"/>
        <v>0.70997594667669683</v>
      </c>
      <c r="I6" s="98">
        <f t="shared" si="1"/>
        <v>0.70997594667669728</v>
      </c>
      <c r="J6" s="98">
        <f t="shared" si="1"/>
        <v>0.1127383564427249</v>
      </c>
      <c r="K6" s="98">
        <f t="shared" si="1"/>
        <v>0.1127383564427249</v>
      </c>
      <c r="L6" s="98">
        <f t="shared" si="1"/>
        <v>0.11273835644272512</v>
      </c>
      <c r="M6" s="98">
        <f>L6</f>
        <v>0.11273835644272512</v>
      </c>
      <c r="N6" s="98">
        <f t="shared" ref="N6:O6" si="2">M6</f>
        <v>0.11273835644272512</v>
      </c>
      <c r="O6" s="98">
        <f t="shared" si="2"/>
        <v>0.11273835644272512</v>
      </c>
      <c r="P6" s="51"/>
      <c r="Q6" s="51"/>
    </row>
    <row r="7" spans="1:17">
      <c r="B7" s="72"/>
      <c r="C7" s="51"/>
      <c r="D7" s="51"/>
      <c r="E7" s="51"/>
      <c r="F7" s="51"/>
      <c r="G7" s="51"/>
      <c r="H7" s="51"/>
      <c r="I7" s="51"/>
      <c r="J7" s="51"/>
      <c r="K7" s="51"/>
      <c r="L7" s="51"/>
      <c r="M7" s="51"/>
      <c r="N7" s="51"/>
      <c r="O7" s="51"/>
      <c r="P7" s="51"/>
      <c r="Q7" s="51"/>
    </row>
    <row r="8" spans="1:17">
      <c r="B8" s="72"/>
      <c r="C8" s="51"/>
      <c r="D8" s="51"/>
      <c r="E8" s="51"/>
      <c r="F8" s="51"/>
      <c r="G8" s="51"/>
      <c r="H8" s="51"/>
      <c r="I8" s="51"/>
      <c r="J8" s="51"/>
      <c r="K8" s="51"/>
      <c r="L8" s="51"/>
      <c r="M8" s="51"/>
      <c r="N8" s="51"/>
      <c r="O8" s="51"/>
      <c r="P8" s="51"/>
      <c r="Q8" s="51"/>
    </row>
    <row r="9" spans="1:17">
      <c r="B9" s="72"/>
      <c r="C9" s="51"/>
      <c r="D9" s="51"/>
      <c r="E9" s="51"/>
      <c r="F9" s="51"/>
      <c r="G9" s="51"/>
      <c r="H9" s="51"/>
      <c r="I9" s="52"/>
      <c r="J9" s="52"/>
      <c r="K9" s="51"/>
      <c r="L9" s="52"/>
      <c r="M9" s="52"/>
      <c r="N9" s="51"/>
      <c r="O9" s="51"/>
      <c r="P9" s="51"/>
      <c r="Q9" s="51"/>
    </row>
    <row r="10" spans="1:17">
      <c r="B10" s="50"/>
      <c r="K10" s="42"/>
      <c r="N10" s="42"/>
      <c r="O10" s="42"/>
      <c r="P10" s="42"/>
      <c r="Q10" s="42"/>
    </row>
    <row r="11" spans="1:17">
      <c r="B11" s="50"/>
    </row>
    <row r="12" spans="1:17">
      <c r="B12" s="50"/>
    </row>
  </sheetData>
  <hyperlinks>
    <hyperlink ref="C2" r:id="rId1"/>
  </hyperlinks>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T642"/>
  <sheetViews>
    <sheetView workbookViewId="0">
      <pane xSplit="2" ySplit="1" topLeftCell="C2" activePane="bottomRight" state="frozen"/>
      <selection pane="topRight" activeCell="C1" sqref="C1"/>
      <selection pane="bottomLeft" activeCell="A2" sqref="A2"/>
      <selection pane="bottomRight" activeCell="H648" sqref="H648"/>
    </sheetView>
  </sheetViews>
  <sheetFormatPr baseColWidth="10" defaultColWidth="8.83203125" defaultRowHeight="14" x14ac:dyDescent="0"/>
  <cols>
    <col min="1" max="1" width="8.83203125" style="23"/>
    <col min="2" max="2" width="33.33203125" style="23" customWidth="1"/>
    <col min="3" max="3" width="2.83203125" style="23" customWidth="1"/>
    <col min="4" max="18" width="8.83203125" style="23"/>
    <col min="19" max="20" width="8.83203125" style="30"/>
    <col min="21" max="16384" width="8.83203125" style="23"/>
  </cols>
  <sheetData>
    <row r="1" spans="1:20">
      <c r="A1" s="26" t="s">
        <v>1625</v>
      </c>
      <c r="B1" s="26" t="s">
        <v>1623</v>
      </c>
      <c r="C1" s="26" t="s">
        <v>1622</v>
      </c>
      <c r="D1" s="26">
        <v>2001</v>
      </c>
      <c r="E1" s="26">
        <v>2002</v>
      </c>
      <c r="F1" s="26">
        <v>2003</v>
      </c>
      <c r="G1" s="26">
        <v>2004</v>
      </c>
      <c r="H1" s="26">
        <v>2005</v>
      </c>
      <c r="I1" s="26">
        <v>2006</v>
      </c>
      <c r="J1" s="26">
        <v>2007</v>
      </c>
      <c r="K1" s="26">
        <v>2008</v>
      </c>
      <c r="L1" s="26">
        <v>2009</v>
      </c>
      <c r="M1" s="26">
        <v>2010</v>
      </c>
      <c r="N1" s="26">
        <v>2011</v>
      </c>
      <c r="O1" s="26">
        <v>2012</v>
      </c>
      <c r="P1" s="26">
        <v>2013</v>
      </c>
      <c r="Q1" s="26">
        <v>2014</v>
      </c>
      <c r="R1" s="26">
        <v>2015</v>
      </c>
      <c r="S1" s="29" t="s">
        <v>1628</v>
      </c>
      <c r="T1" s="29" t="s">
        <v>273</v>
      </c>
    </row>
    <row r="2" spans="1:20" hidden="1">
      <c r="A2" s="23" t="s">
        <v>351</v>
      </c>
      <c r="B2" s="23" t="s">
        <v>1621</v>
      </c>
      <c r="C2" s="23" t="s">
        <v>1620</v>
      </c>
      <c r="D2" s="24" t="s">
        <v>347</v>
      </c>
      <c r="E2" s="24" t="s">
        <v>347</v>
      </c>
      <c r="F2" s="24" t="s">
        <v>347</v>
      </c>
      <c r="G2" s="24" t="s">
        <v>347</v>
      </c>
      <c r="H2" s="24" t="s">
        <v>347</v>
      </c>
      <c r="I2" s="24" t="s">
        <v>347</v>
      </c>
      <c r="J2" s="24" t="s">
        <v>347</v>
      </c>
      <c r="K2" s="24" t="s">
        <v>347</v>
      </c>
      <c r="L2" s="24" t="s">
        <v>347</v>
      </c>
      <c r="M2" s="24">
        <v>100</v>
      </c>
      <c r="N2" s="24" t="s">
        <v>347</v>
      </c>
      <c r="O2" s="24">
        <v>100</v>
      </c>
      <c r="P2" s="24" t="s">
        <v>347</v>
      </c>
      <c r="Q2" s="24" t="s">
        <v>347</v>
      </c>
      <c r="R2" s="24" t="s">
        <v>347</v>
      </c>
    </row>
    <row r="3" spans="1:20" hidden="1">
      <c r="A3" s="23" t="s">
        <v>351</v>
      </c>
      <c r="B3" s="23" t="s">
        <v>1619</v>
      </c>
      <c r="C3" s="23" t="s">
        <v>1618</v>
      </c>
      <c r="D3" s="24" t="s">
        <v>347</v>
      </c>
      <c r="E3" s="24" t="s">
        <v>347</v>
      </c>
      <c r="F3" s="24" t="s">
        <v>347</v>
      </c>
      <c r="G3" s="24" t="s">
        <v>347</v>
      </c>
      <c r="H3" s="24" t="s">
        <v>347</v>
      </c>
      <c r="I3" s="24" t="s">
        <v>347</v>
      </c>
      <c r="J3" s="24" t="s">
        <v>347</v>
      </c>
      <c r="K3" s="24" t="s">
        <v>347</v>
      </c>
      <c r="L3" s="24" t="s">
        <v>347</v>
      </c>
      <c r="M3" s="24">
        <v>100</v>
      </c>
      <c r="N3" s="24" t="s">
        <v>347</v>
      </c>
      <c r="O3" s="24">
        <v>100</v>
      </c>
      <c r="P3" s="24" t="s">
        <v>347</v>
      </c>
      <c r="Q3" s="24" t="s">
        <v>347</v>
      </c>
      <c r="R3" s="24" t="s">
        <v>347</v>
      </c>
    </row>
    <row r="4" spans="1:20" hidden="1">
      <c r="A4" s="23" t="s">
        <v>351</v>
      </c>
      <c r="B4" s="23" t="s">
        <v>1617</v>
      </c>
      <c r="C4" s="23" t="s">
        <v>1616</v>
      </c>
      <c r="D4" s="24" t="s">
        <v>347</v>
      </c>
      <c r="E4" s="24" t="s">
        <v>347</v>
      </c>
      <c r="F4" s="24" t="s">
        <v>347</v>
      </c>
      <c r="G4" s="24" t="s">
        <v>347</v>
      </c>
      <c r="H4" s="24" t="s">
        <v>347</v>
      </c>
      <c r="I4" s="24" t="s">
        <v>347</v>
      </c>
      <c r="J4" s="24" t="s">
        <v>347</v>
      </c>
      <c r="K4" s="24" t="s">
        <v>347</v>
      </c>
      <c r="L4" s="24" t="s">
        <v>347</v>
      </c>
      <c r="M4" s="24">
        <v>100</v>
      </c>
      <c r="N4" s="24" t="s">
        <v>347</v>
      </c>
      <c r="O4" s="24">
        <v>100</v>
      </c>
      <c r="P4" s="24" t="s">
        <v>347</v>
      </c>
      <c r="Q4" s="24" t="s">
        <v>347</v>
      </c>
      <c r="R4" s="24" t="s">
        <v>347</v>
      </c>
    </row>
    <row r="5" spans="1:20" hidden="1">
      <c r="A5" s="23" t="s">
        <v>351</v>
      </c>
      <c r="B5" s="23" t="s">
        <v>1615</v>
      </c>
      <c r="C5" s="23" t="s">
        <v>1614</v>
      </c>
      <c r="D5" s="24" t="s">
        <v>347</v>
      </c>
      <c r="E5" s="24" t="s">
        <v>347</v>
      </c>
      <c r="F5" s="24" t="s">
        <v>347</v>
      </c>
      <c r="G5" s="24" t="s">
        <v>347</v>
      </c>
      <c r="H5" s="24" t="s">
        <v>347</v>
      </c>
      <c r="I5" s="24">
        <v>17.4437376891719</v>
      </c>
      <c r="J5" s="24" t="s">
        <v>347</v>
      </c>
      <c r="K5" s="24" t="s">
        <v>347</v>
      </c>
      <c r="L5" s="24" t="s">
        <v>347</v>
      </c>
      <c r="M5" s="24" t="s">
        <v>347</v>
      </c>
      <c r="N5" s="24">
        <v>15.982660022978701</v>
      </c>
      <c r="O5" s="24" t="s">
        <v>347</v>
      </c>
      <c r="P5" s="24" t="s">
        <v>347</v>
      </c>
      <c r="Q5" s="24" t="s">
        <v>347</v>
      </c>
      <c r="R5" s="24" t="s">
        <v>347</v>
      </c>
    </row>
    <row r="6" spans="1:20" hidden="1">
      <c r="A6" s="23" t="s">
        <v>351</v>
      </c>
      <c r="B6" s="23" t="s">
        <v>1613</v>
      </c>
      <c r="C6" s="23" t="s">
        <v>1612</v>
      </c>
      <c r="D6" s="24" t="s">
        <v>347</v>
      </c>
      <c r="E6" s="24" t="s">
        <v>347</v>
      </c>
      <c r="F6" s="24" t="s">
        <v>347</v>
      </c>
      <c r="G6" s="24" t="s">
        <v>347</v>
      </c>
      <c r="H6" s="24" t="s">
        <v>347</v>
      </c>
      <c r="I6" s="24">
        <v>21.966496886185201</v>
      </c>
      <c r="J6" s="24" t="s">
        <v>347</v>
      </c>
      <c r="K6" s="24" t="s">
        <v>347</v>
      </c>
      <c r="L6" s="24" t="s">
        <v>347</v>
      </c>
      <c r="M6" s="24" t="s">
        <v>347</v>
      </c>
      <c r="N6" s="24">
        <v>18.879621295384599</v>
      </c>
      <c r="O6" s="24" t="s">
        <v>347</v>
      </c>
      <c r="P6" s="24" t="s">
        <v>347</v>
      </c>
      <c r="Q6" s="24" t="s">
        <v>347</v>
      </c>
      <c r="R6" s="24" t="s">
        <v>347</v>
      </c>
    </row>
    <row r="7" spans="1:20" hidden="1">
      <c r="A7" s="23" t="s">
        <v>351</v>
      </c>
      <c r="B7" s="23" t="s">
        <v>1611</v>
      </c>
      <c r="C7" s="23" t="s">
        <v>1610</v>
      </c>
      <c r="D7" s="24" t="s">
        <v>347</v>
      </c>
      <c r="E7" s="24" t="s">
        <v>347</v>
      </c>
      <c r="F7" s="24" t="s">
        <v>347</v>
      </c>
      <c r="G7" s="24" t="s">
        <v>347</v>
      </c>
      <c r="H7" s="24" t="s">
        <v>347</v>
      </c>
      <c r="I7" s="24">
        <v>33.977034877809999</v>
      </c>
      <c r="J7" s="24" t="s">
        <v>347</v>
      </c>
      <c r="K7" s="24" t="s">
        <v>347</v>
      </c>
      <c r="L7" s="24" t="s">
        <v>347</v>
      </c>
      <c r="M7" s="24" t="s">
        <v>347</v>
      </c>
      <c r="N7" s="24">
        <v>25.048924100627801</v>
      </c>
      <c r="O7" s="24" t="s">
        <v>347</v>
      </c>
      <c r="P7" s="24" t="s">
        <v>347</v>
      </c>
      <c r="Q7" s="24" t="s">
        <v>347</v>
      </c>
      <c r="R7" s="24" t="s">
        <v>347</v>
      </c>
    </row>
    <row r="8" spans="1:20" hidden="1">
      <c r="A8" s="23" t="s">
        <v>351</v>
      </c>
      <c r="B8" s="23" t="s">
        <v>1609</v>
      </c>
      <c r="C8" s="23" t="s">
        <v>1608</v>
      </c>
      <c r="D8" s="24" t="s">
        <v>347</v>
      </c>
      <c r="E8" s="24" t="s">
        <v>347</v>
      </c>
      <c r="F8" s="24" t="s">
        <v>347</v>
      </c>
      <c r="G8" s="24" t="s">
        <v>347</v>
      </c>
      <c r="H8" s="24" t="s">
        <v>347</v>
      </c>
      <c r="I8" s="24">
        <v>10.675352390072099</v>
      </c>
      <c r="J8" s="24">
        <v>10.397221931337601</v>
      </c>
      <c r="K8" s="24">
        <v>11.134004299933601</v>
      </c>
      <c r="L8" s="24">
        <v>11.1574553330013</v>
      </c>
      <c r="M8" s="24">
        <v>11.173229591189701</v>
      </c>
      <c r="N8" s="24">
        <v>11.142409179669899</v>
      </c>
      <c r="O8" s="24">
        <v>11.112189438015299</v>
      </c>
      <c r="P8" s="24">
        <v>11.235515971119</v>
      </c>
      <c r="Q8" s="24" t="s">
        <v>347</v>
      </c>
      <c r="R8" s="24" t="s">
        <v>347</v>
      </c>
    </row>
    <row r="9" spans="1:20" hidden="1">
      <c r="A9" s="23" t="s">
        <v>351</v>
      </c>
      <c r="B9" s="23" t="s">
        <v>1607</v>
      </c>
      <c r="C9" s="23" t="s">
        <v>1606</v>
      </c>
      <c r="D9" s="24">
        <v>278066343.38480699</v>
      </c>
      <c r="E9" s="24">
        <v>292644825.272246</v>
      </c>
      <c r="F9" s="24">
        <v>368706837.16894603</v>
      </c>
      <c r="G9" s="24">
        <v>408297997.05289203</v>
      </c>
      <c r="H9" s="24">
        <v>417531629.374255</v>
      </c>
      <c r="I9" s="24">
        <v>455982442.28922498</v>
      </c>
      <c r="J9" s="24">
        <v>530821201.77743101</v>
      </c>
      <c r="K9" s="24">
        <v>661719768.31764305</v>
      </c>
      <c r="L9" s="24">
        <v>642934743.64911401</v>
      </c>
      <c r="M9" s="24">
        <v>664179501.31161702</v>
      </c>
      <c r="N9" s="24">
        <v>766708459.65046799</v>
      </c>
      <c r="O9" s="24">
        <v>747333222.10442603</v>
      </c>
      <c r="P9" s="24">
        <v>816125846.00589502</v>
      </c>
      <c r="Q9" s="24" t="s">
        <v>347</v>
      </c>
      <c r="R9" s="24" t="s">
        <v>347</v>
      </c>
    </row>
    <row r="10" spans="1:20" hidden="1">
      <c r="A10" s="23" t="s">
        <v>351</v>
      </c>
      <c r="B10" s="23" t="s">
        <v>1605</v>
      </c>
      <c r="C10" s="23" t="s">
        <v>1604</v>
      </c>
      <c r="D10" s="24" t="s">
        <v>347</v>
      </c>
      <c r="E10" s="24" t="s">
        <v>347</v>
      </c>
      <c r="F10" s="24" t="s">
        <v>347</v>
      </c>
      <c r="G10" s="24" t="s">
        <v>347</v>
      </c>
      <c r="H10" s="24" t="s">
        <v>347</v>
      </c>
      <c r="I10" s="24">
        <v>7.2120001301976502E-2</v>
      </c>
      <c r="J10" s="24">
        <v>0.14736327468125601</v>
      </c>
      <c r="K10" s="24">
        <v>0.45626503238234201</v>
      </c>
      <c r="L10" s="24">
        <v>0.12474928434264899</v>
      </c>
      <c r="M10" s="24">
        <v>0.26558455911849899</v>
      </c>
      <c r="N10" s="24">
        <v>0.44960476164162699</v>
      </c>
      <c r="O10" s="24">
        <v>0.195567027659384</v>
      </c>
      <c r="P10" s="24">
        <v>0.15185836486252</v>
      </c>
      <c r="Q10" s="24" t="s">
        <v>347</v>
      </c>
      <c r="R10" s="24" t="s">
        <v>347</v>
      </c>
    </row>
    <row r="11" spans="1:20" hidden="1">
      <c r="A11" s="23" t="s">
        <v>351</v>
      </c>
      <c r="B11" s="23" t="s">
        <v>1603</v>
      </c>
      <c r="C11" s="23" t="s">
        <v>1602</v>
      </c>
      <c r="D11" s="24">
        <v>0</v>
      </c>
      <c r="E11" s="24">
        <v>0</v>
      </c>
      <c r="F11" s="24">
        <v>0</v>
      </c>
      <c r="G11" s="24">
        <v>6076413.2486786004</v>
      </c>
      <c r="H11" s="24">
        <v>1653777.3322765201</v>
      </c>
      <c r="I11" s="24">
        <v>3073718.0832099798</v>
      </c>
      <c r="J11" s="24">
        <v>7498664.74499375</v>
      </c>
      <c r="K11" s="24">
        <v>27046005.0138327</v>
      </c>
      <c r="L11" s="24">
        <v>7160252.2468467001</v>
      </c>
      <c r="M11" s="24">
        <v>15720242.021953201</v>
      </c>
      <c r="N11" s="24">
        <v>30816737.8245125</v>
      </c>
      <c r="O11" s="24">
        <v>13100027.0700766</v>
      </c>
      <c r="P11" s="24">
        <v>10986414.7820662</v>
      </c>
      <c r="Q11" s="24" t="s">
        <v>347</v>
      </c>
      <c r="R11" s="24" t="s">
        <v>347</v>
      </c>
    </row>
    <row r="12" spans="1:20" hidden="1">
      <c r="A12" s="23" t="s">
        <v>351</v>
      </c>
      <c r="B12" s="23" t="s">
        <v>1601</v>
      </c>
      <c r="C12" s="23" t="s">
        <v>1600</v>
      </c>
      <c r="D12" s="24" t="s">
        <v>347</v>
      </c>
      <c r="E12" s="24" t="s">
        <v>347</v>
      </c>
      <c r="F12" s="24" t="s">
        <v>347</v>
      </c>
      <c r="G12" s="24" t="s">
        <v>347</v>
      </c>
      <c r="H12" s="24" t="s">
        <v>347</v>
      </c>
      <c r="I12" s="24">
        <v>17.267472619999999</v>
      </c>
      <c r="J12" s="24">
        <v>16.722080309999999</v>
      </c>
      <c r="K12" s="24">
        <v>16.531149800000001</v>
      </c>
      <c r="L12" s="24">
        <v>21.932241009999998</v>
      </c>
      <c r="M12" s="24">
        <v>20.505162689999999</v>
      </c>
      <c r="N12" s="24">
        <v>18.298768500000001</v>
      </c>
      <c r="O12" s="24">
        <v>20.8125128</v>
      </c>
      <c r="P12" s="24">
        <v>20.851451359999999</v>
      </c>
      <c r="Q12" s="24" t="s">
        <v>347</v>
      </c>
      <c r="R12" s="24" t="s">
        <v>347</v>
      </c>
    </row>
    <row r="13" spans="1:20" hidden="1">
      <c r="A13" s="23" t="s">
        <v>351</v>
      </c>
      <c r="B13" s="23" t="s">
        <v>1599</v>
      </c>
      <c r="C13" s="23" t="s">
        <v>1598</v>
      </c>
      <c r="D13" s="24" t="s">
        <v>347</v>
      </c>
      <c r="E13" s="24" t="s">
        <v>347</v>
      </c>
      <c r="F13" s="24" t="s">
        <v>347</v>
      </c>
      <c r="G13" s="24" t="s">
        <v>347</v>
      </c>
      <c r="H13" s="24" t="s">
        <v>347</v>
      </c>
      <c r="I13" s="24">
        <v>7.8415330152744794E-2</v>
      </c>
      <c r="J13" s="24">
        <v>0.55518671771338102</v>
      </c>
      <c r="K13" s="24">
        <v>0.40190889428109799</v>
      </c>
      <c r="L13" s="24">
        <v>0.642701627594224</v>
      </c>
      <c r="M13" s="24">
        <v>1.0980112495952701</v>
      </c>
      <c r="N13" s="24">
        <v>0.84990993908877199</v>
      </c>
      <c r="O13" s="24">
        <v>0.94736475665344999</v>
      </c>
      <c r="P13" s="24">
        <v>0.74634419912604999</v>
      </c>
      <c r="Q13" s="24" t="s">
        <v>347</v>
      </c>
      <c r="R13" s="24" t="s">
        <v>347</v>
      </c>
    </row>
    <row r="14" spans="1:20" hidden="1">
      <c r="A14" s="23" t="s">
        <v>351</v>
      </c>
      <c r="B14" s="23" t="s">
        <v>1597</v>
      </c>
      <c r="C14" s="23" t="s">
        <v>1596</v>
      </c>
      <c r="D14" s="24">
        <v>0</v>
      </c>
      <c r="E14" s="24">
        <v>0</v>
      </c>
      <c r="F14" s="24">
        <v>0</v>
      </c>
      <c r="G14" s="24">
        <v>0</v>
      </c>
      <c r="H14" s="24">
        <v>71315.816720984207</v>
      </c>
      <c r="I14" s="24">
        <v>3342021.8239065302</v>
      </c>
      <c r="J14" s="24">
        <v>28250994.530428</v>
      </c>
      <c r="K14" s="24">
        <v>23823938.2778772</v>
      </c>
      <c r="L14" s="24">
        <v>36889235.856403999</v>
      </c>
      <c r="M14" s="24">
        <v>64992492.951231301</v>
      </c>
      <c r="N14" s="24">
        <v>58254391.416394599</v>
      </c>
      <c r="O14" s="24">
        <v>63459081.553419702</v>
      </c>
      <c r="P14" s="24">
        <v>53995359.091420703</v>
      </c>
      <c r="Q14" s="24" t="s">
        <v>347</v>
      </c>
      <c r="R14" s="24" t="s">
        <v>347</v>
      </c>
    </row>
    <row r="15" spans="1:20" hidden="1">
      <c r="A15" s="23" t="s">
        <v>351</v>
      </c>
      <c r="B15" s="23" t="s">
        <v>1595</v>
      </c>
      <c r="C15" s="23" t="s">
        <v>1594</v>
      </c>
      <c r="D15" s="24" t="s">
        <v>347</v>
      </c>
      <c r="E15" s="24" t="s">
        <v>347</v>
      </c>
      <c r="F15" s="24" t="s">
        <v>347</v>
      </c>
      <c r="G15" s="24" t="s">
        <v>347</v>
      </c>
      <c r="H15" s="24" t="s">
        <v>347</v>
      </c>
      <c r="I15" s="24">
        <v>6.59212023321433</v>
      </c>
      <c r="J15" s="24">
        <v>6.3248583828402101</v>
      </c>
      <c r="K15" s="24">
        <v>5.3971455033935198</v>
      </c>
      <c r="L15" s="24">
        <v>10.7747856796859</v>
      </c>
      <c r="M15" s="24">
        <v>9.3319331027525898</v>
      </c>
      <c r="N15" s="24">
        <v>7.1563593143553499</v>
      </c>
      <c r="O15" s="24">
        <v>9.7003233662428308</v>
      </c>
      <c r="P15" s="24">
        <v>9.6159353824126796</v>
      </c>
      <c r="Q15" s="24" t="s">
        <v>347</v>
      </c>
      <c r="R15" s="24" t="s">
        <v>347</v>
      </c>
    </row>
    <row r="16" spans="1:20" hidden="1">
      <c r="A16" s="23" t="s">
        <v>351</v>
      </c>
      <c r="B16" s="23" t="s">
        <v>1593</v>
      </c>
      <c r="C16" s="23" t="s">
        <v>1592</v>
      </c>
      <c r="D16" s="24" t="s">
        <v>347</v>
      </c>
      <c r="E16" s="24" t="s">
        <v>347</v>
      </c>
      <c r="F16" s="24" t="s">
        <v>347</v>
      </c>
      <c r="G16" s="24" t="s">
        <v>347</v>
      </c>
      <c r="H16" s="24" t="s">
        <v>347</v>
      </c>
      <c r="I16" s="24">
        <v>279948532.41077501</v>
      </c>
      <c r="J16" s="24">
        <v>320091445.12256902</v>
      </c>
      <c r="K16" s="24">
        <v>318196571.382357</v>
      </c>
      <c r="L16" s="24">
        <v>615913183.35088599</v>
      </c>
      <c r="M16" s="24">
        <v>549543620.68838298</v>
      </c>
      <c r="N16" s="24">
        <v>487522810.34953201</v>
      </c>
      <c r="O16" s="24">
        <v>646789725.89557397</v>
      </c>
      <c r="P16" s="24">
        <v>692402798.99410498</v>
      </c>
      <c r="Q16" s="24" t="s">
        <v>347</v>
      </c>
      <c r="R16" s="24" t="s">
        <v>347</v>
      </c>
    </row>
    <row r="17" spans="1:18" hidden="1">
      <c r="A17" s="23" t="s">
        <v>351</v>
      </c>
      <c r="B17" s="23" t="s">
        <v>1591</v>
      </c>
      <c r="C17" s="23" t="s">
        <v>1590</v>
      </c>
      <c r="D17" s="24" t="s">
        <v>347</v>
      </c>
      <c r="E17" s="24" t="s">
        <v>347</v>
      </c>
      <c r="F17" s="24" t="s">
        <v>347</v>
      </c>
      <c r="G17" s="24" t="s">
        <v>347</v>
      </c>
      <c r="H17" s="24" t="s">
        <v>347</v>
      </c>
      <c r="I17" s="24" t="s">
        <v>347</v>
      </c>
      <c r="J17" s="24" t="s">
        <v>347</v>
      </c>
      <c r="K17" s="24" t="s">
        <v>347</v>
      </c>
      <c r="L17" s="24" t="s">
        <v>347</v>
      </c>
      <c r="M17" s="24">
        <v>51.880381846640724</v>
      </c>
      <c r="N17" s="24" t="s">
        <v>347</v>
      </c>
      <c r="O17" s="24" t="s">
        <v>347</v>
      </c>
      <c r="P17" s="24" t="s">
        <v>347</v>
      </c>
      <c r="Q17" s="24" t="s">
        <v>347</v>
      </c>
      <c r="R17" s="24" t="s">
        <v>347</v>
      </c>
    </row>
    <row r="18" spans="1:18" hidden="1">
      <c r="A18" s="23" t="s">
        <v>351</v>
      </c>
      <c r="B18" s="23" t="s">
        <v>1589</v>
      </c>
      <c r="C18" s="23" t="s">
        <v>1588</v>
      </c>
      <c r="D18" s="24" t="s">
        <v>347</v>
      </c>
      <c r="E18" s="24" t="s">
        <v>347</v>
      </c>
      <c r="F18" s="24" t="s">
        <v>347</v>
      </c>
      <c r="G18" s="24" t="s">
        <v>347</v>
      </c>
      <c r="H18" s="24" t="s">
        <v>347</v>
      </c>
      <c r="I18" s="24" t="s">
        <v>347</v>
      </c>
      <c r="J18" s="24" t="s">
        <v>347</v>
      </c>
      <c r="K18" s="24" t="s">
        <v>347</v>
      </c>
      <c r="L18" s="24" t="s">
        <v>347</v>
      </c>
      <c r="M18" s="24">
        <v>10.170979552722756</v>
      </c>
      <c r="N18" s="24" t="s">
        <v>347</v>
      </c>
      <c r="O18" s="24" t="s">
        <v>347</v>
      </c>
      <c r="P18" s="24" t="s">
        <v>347</v>
      </c>
      <c r="Q18" s="24" t="s">
        <v>347</v>
      </c>
      <c r="R18" s="24" t="s">
        <v>347</v>
      </c>
    </row>
    <row r="19" spans="1:18" hidden="1">
      <c r="A19" s="23" t="s">
        <v>351</v>
      </c>
      <c r="B19" s="23" t="s">
        <v>1587</v>
      </c>
      <c r="C19" s="23" t="s">
        <v>1586</v>
      </c>
      <c r="D19" s="24" t="s">
        <v>347</v>
      </c>
      <c r="E19" s="24" t="s">
        <v>347</v>
      </c>
      <c r="F19" s="24" t="s">
        <v>347</v>
      </c>
      <c r="G19" s="24" t="s">
        <v>347</v>
      </c>
      <c r="H19" s="24" t="s">
        <v>347</v>
      </c>
      <c r="I19" s="24" t="s">
        <v>347</v>
      </c>
      <c r="J19" s="24" t="s">
        <v>347</v>
      </c>
      <c r="K19" s="24" t="s">
        <v>347</v>
      </c>
      <c r="L19" s="24" t="s">
        <v>347</v>
      </c>
      <c r="M19" s="24">
        <v>41.709402293917961</v>
      </c>
      <c r="N19" s="24" t="s">
        <v>347</v>
      </c>
      <c r="O19" s="24" t="s">
        <v>347</v>
      </c>
      <c r="P19" s="24" t="s">
        <v>347</v>
      </c>
      <c r="Q19" s="24" t="s">
        <v>347</v>
      </c>
      <c r="R19" s="24" t="s">
        <v>347</v>
      </c>
    </row>
    <row r="20" spans="1:18" hidden="1">
      <c r="A20" s="23" t="s">
        <v>351</v>
      </c>
      <c r="B20" s="23" t="s">
        <v>1585</v>
      </c>
      <c r="C20" s="23" t="s">
        <v>1584</v>
      </c>
      <c r="D20" s="24" t="s">
        <v>347</v>
      </c>
      <c r="E20" s="24" t="s">
        <v>347</v>
      </c>
      <c r="F20" s="24" t="s">
        <v>347</v>
      </c>
      <c r="G20" s="24" t="s">
        <v>347</v>
      </c>
      <c r="H20" s="24" t="s">
        <v>347</v>
      </c>
      <c r="I20" s="24" t="s">
        <v>347</v>
      </c>
      <c r="J20" s="24">
        <v>52.356020942408378</v>
      </c>
      <c r="K20" s="24" t="s">
        <v>347</v>
      </c>
      <c r="L20" s="24" t="s">
        <v>347</v>
      </c>
      <c r="M20" s="24" t="s">
        <v>347</v>
      </c>
      <c r="N20" s="24" t="s">
        <v>347</v>
      </c>
      <c r="O20" s="24" t="s">
        <v>347</v>
      </c>
      <c r="P20" s="24" t="s">
        <v>347</v>
      </c>
      <c r="Q20" s="24" t="s">
        <v>347</v>
      </c>
      <c r="R20" s="24" t="s">
        <v>347</v>
      </c>
    </row>
    <row r="21" spans="1:18" hidden="1">
      <c r="A21" s="23" t="s">
        <v>351</v>
      </c>
      <c r="B21" s="23" t="s">
        <v>1583</v>
      </c>
      <c r="C21" s="23" t="s">
        <v>1582</v>
      </c>
      <c r="D21" s="24" t="s">
        <v>347</v>
      </c>
      <c r="E21" s="24" t="s">
        <v>347</v>
      </c>
      <c r="F21" s="24" t="s">
        <v>347</v>
      </c>
      <c r="G21" s="24" t="s">
        <v>347</v>
      </c>
      <c r="H21" s="24" t="s">
        <v>347</v>
      </c>
      <c r="I21" s="24" t="s">
        <v>347</v>
      </c>
      <c r="J21" s="24">
        <v>5700</v>
      </c>
      <c r="K21" s="24" t="s">
        <v>347</v>
      </c>
      <c r="L21" s="24" t="s">
        <v>347</v>
      </c>
      <c r="M21" s="24" t="s">
        <v>347</v>
      </c>
      <c r="N21" s="24" t="s">
        <v>347</v>
      </c>
      <c r="O21" s="24" t="s">
        <v>347</v>
      </c>
      <c r="P21" s="24" t="s">
        <v>347</v>
      </c>
      <c r="Q21" s="24" t="s">
        <v>347</v>
      </c>
      <c r="R21" s="24" t="s">
        <v>347</v>
      </c>
    </row>
    <row r="22" spans="1:18" hidden="1">
      <c r="A22" s="23" t="s">
        <v>351</v>
      </c>
      <c r="B22" s="23" t="s">
        <v>1581</v>
      </c>
      <c r="C22" s="23" t="s">
        <v>1580</v>
      </c>
      <c r="D22" s="24" t="s">
        <v>347</v>
      </c>
      <c r="E22" s="24" t="s">
        <v>347</v>
      </c>
      <c r="F22" s="24" t="s">
        <v>347</v>
      </c>
      <c r="G22" s="24" t="s">
        <v>347</v>
      </c>
      <c r="H22" s="24" t="s">
        <v>347</v>
      </c>
      <c r="I22" s="24">
        <v>13.533996024261466</v>
      </c>
      <c r="J22" s="24">
        <v>16.268892030009788</v>
      </c>
      <c r="K22" s="24">
        <v>17.453465275534736</v>
      </c>
      <c r="L22" s="24">
        <v>16.629655660313265</v>
      </c>
      <c r="M22" s="24">
        <v>16.240330860127301</v>
      </c>
      <c r="N22" s="24">
        <v>15.572146466899742</v>
      </c>
      <c r="O22" s="24">
        <v>14.821157394164075</v>
      </c>
      <c r="P22" s="24">
        <v>14.399375598705836</v>
      </c>
      <c r="Q22" s="24">
        <v>14.332430969139146</v>
      </c>
      <c r="R22" s="24" t="s">
        <v>347</v>
      </c>
    </row>
    <row r="23" spans="1:18" hidden="1">
      <c r="A23" s="23" t="s">
        <v>351</v>
      </c>
      <c r="B23" s="23" t="s">
        <v>1579</v>
      </c>
      <c r="C23" s="23" t="s">
        <v>1578</v>
      </c>
      <c r="D23" s="24" t="s">
        <v>347</v>
      </c>
      <c r="E23" s="24" t="s">
        <v>347</v>
      </c>
      <c r="F23" s="24" t="s">
        <v>347</v>
      </c>
      <c r="G23" s="24" t="s">
        <v>347</v>
      </c>
      <c r="H23" s="24" t="s">
        <v>347</v>
      </c>
      <c r="I23" s="24" t="s">
        <v>347</v>
      </c>
      <c r="J23" s="24">
        <v>27.806231327358091</v>
      </c>
      <c r="K23" s="24">
        <v>-4.0908331941893437</v>
      </c>
      <c r="L23" s="24">
        <v>4.1608635097493192</v>
      </c>
      <c r="M23" s="24">
        <v>1.4039779374895716</v>
      </c>
      <c r="N23" s="24">
        <v>0.24723916268334278</v>
      </c>
      <c r="O23" s="24">
        <v>-8.5498191384412792</v>
      </c>
      <c r="P23" s="24">
        <v>1.4023732470334238</v>
      </c>
      <c r="Q23" s="24">
        <v>0.81560283687942103</v>
      </c>
      <c r="R23" s="24" t="s">
        <v>347</v>
      </c>
    </row>
    <row r="24" spans="1:18" hidden="1">
      <c r="A24" s="23" t="s">
        <v>351</v>
      </c>
      <c r="B24" s="23" t="s">
        <v>1577</v>
      </c>
      <c r="C24" s="23" t="s">
        <v>1576</v>
      </c>
      <c r="D24" s="24" t="s">
        <v>347</v>
      </c>
      <c r="E24" s="24" t="s">
        <v>347</v>
      </c>
      <c r="F24" s="24" t="s">
        <v>347</v>
      </c>
      <c r="G24" s="24" t="s">
        <v>347</v>
      </c>
      <c r="H24" s="24" t="s">
        <v>347</v>
      </c>
      <c r="I24" s="24">
        <v>468600000</v>
      </c>
      <c r="J24" s="24">
        <v>598900000</v>
      </c>
      <c r="K24" s="24">
        <v>574400000</v>
      </c>
      <c r="L24" s="24">
        <v>598300000</v>
      </c>
      <c r="M24" s="24">
        <v>606700000.00000012</v>
      </c>
      <c r="N24" s="24">
        <v>608200000</v>
      </c>
      <c r="O24" s="24">
        <v>556200000.00000012</v>
      </c>
      <c r="P24" s="24">
        <v>564000000</v>
      </c>
      <c r="Q24" s="24">
        <v>568600000</v>
      </c>
      <c r="R24" s="24" t="s">
        <v>347</v>
      </c>
    </row>
    <row r="25" spans="1:18" hidden="1">
      <c r="A25" s="23" t="s">
        <v>351</v>
      </c>
      <c r="B25" s="23" t="s">
        <v>1575</v>
      </c>
      <c r="C25" s="23" t="s">
        <v>1574</v>
      </c>
      <c r="D25" s="24" t="s">
        <v>347</v>
      </c>
      <c r="E25" s="24" t="s">
        <v>347</v>
      </c>
      <c r="F25" s="24" t="s">
        <v>347</v>
      </c>
      <c r="G25" s="24" t="s">
        <v>347</v>
      </c>
      <c r="H25" s="24" t="s">
        <v>347</v>
      </c>
      <c r="I25" s="24">
        <v>372399999.99999994</v>
      </c>
      <c r="J25" s="24">
        <v>478800000</v>
      </c>
      <c r="K25" s="24">
        <v>574400000</v>
      </c>
      <c r="L25" s="24">
        <v>575200000</v>
      </c>
      <c r="M25" s="24">
        <v>598800000</v>
      </c>
      <c r="N25" s="24">
        <v>614299999.99999988</v>
      </c>
      <c r="O25" s="24">
        <v>617600000</v>
      </c>
      <c r="P25" s="24">
        <v>638700000</v>
      </c>
      <c r="Q25" s="24">
        <v>661800000</v>
      </c>
      <c r="R25" s="24" t="s">
        <v>347</v>
      </c>
    </row>
    <row r="26" spans="1:18" hidden="1">
      <c r="A26" s="23" t="s">
        <v>351</v>
      </c>
      <c r="B26" s="23" t="s">
        <v>1573</v>
      </c>
      <c r="C26" s="23" t="s">
        <v>1572</v>
      </c>
      <c r="D26" s="24" t="s">
        <v>347</v>
      </c>
      <c r="E26" s="24" t="s">
        <v>347</v>
      </c>
      <c r="F26" s="24" t="s">
        <v>347</v>
      </c>
      <c r="G26" s="24" t="s">
        <v>347</v>
      </c>
      <c r="H26" s="24" t="s">
        <v>347</v>
      </c>
      <c r="I26" s="24">
        <v>467193576.71559393</v>
      </c>
      <c r="J26" s="24">
        <v>655351765.67205036</v>
      </c>
      <c r="K26" s="24">
        <v>841365167.71642017</v>
      </c>
      <c r="L26" s="24">
        <v>799110864.12892473</v>
      </c>
      <c r="M26" s="24">
        <v>793112582.78145695</v>
      </c>
      <c r="N26" s="24">
        <v>853906032.8051151</v>
      </c>
      <c r="O26" s="24">
        <v>793524347.93781316</v>
      </c>
      <c r="P26" s="24">
        <v>847981943.70685077</v>
      </c>
      <c r="Q26" s="24">
        <v>878068196.89531636</v>
      </c>
      <c r="R26" s="24" t="s">
        <v>347</v>
      </c>
    </row>
    <row r="27" spans="1:18" hidden="1">
      <c r="A27" s="23" t="s">
        <v>351</v>
      </c>
      <c r="B27" s="23" t="s">
        <v>1571</v>
      </c>
      <c r="C27" s="23" t="s">
        <v>1570</v>
      </c>
      <c r="D27" s="24">
        <v>0.24393988950927015</v>
      </c>
      <c r="E27" s="24">
        <v>0.24498517097736355</v>
      </c>
      <c r="F27" s="24">
        <v>0.23270069243379143</v>
      </c>
      <c r="G27" s="24">
        <v>0.49427140982327639</v>
      </c>
      <c r="H27" s="24">
        <v>0.50483480960126637</v>
      </c>
      <c r="I27" s="24">
        <v>0.45512106556001403</v>
      </c>
      <c r="J27" s="24">
        <v>0.40934025363349991</v>
      </c>
      <c r="K27" s="24">
        <v>0.3197157440487069</v>
      </c>
      <c r="L27" s="24">
        <v>0.44733165619894982</v>
      </c>
      <c r="M27" s="24">
        <v>0.5658817726608143</v>
      </c>
      <c r="N27" s="24">
        <v>0.38167923836582279</v>
      </c>
      <c r="O27" s="24">
        <v>0.37776580799416448</v>
      </c>
      <c r="P27" s="24" t="s">
        <v>347</v>
      </c>
      <c r="Q27" s="24" t="s">
        <v>347</v>
      </c>
      <c r="R27" s="24" t="s">
        <v>347</v>
      </c>
    </row>
    <row r="28" spans="1:18" hidden="1">
      <c r="A28" s="23" t="s">
        <v>351</v>
      </c>
      <c r="B28" s="23" t="s">
        <v>1569</v>
      </c>
      <c r="C28" s="23" t="s">
        <v>1568</v>
      </c>
      <c r="D28" s="24" t="s">
        <v>347</v>
      </c>
      <c r="E28" s="24" t="s">
        <v>347</v>
      </c>
      <c r="F28" s="24" t="s">
        <v>347</v>
      </c>
      <c r="G28" s="24" t="s">
        <v>347</v>
      </c>
      <c r="H28" s="24" t="s">
        <v>347</v>
      </c>
      <c r="I28" s="24" t="s">
        <v>347</v>
      </c>
      <c r="J28" s="24">
        <v>27.555800496004405</v>
      </c>
      <c r="K28" s="24" t="s">
        <v>347</v>
      </c>
      <c r="L28" s="24" t="s">
        <v>347</v>
      </c>
      <c r="M28" s="24" t="s">
        <v>347</v>
      </c>
      <c r="N28" s="24" t="s">
        <v>347</v>
      </c>
      <c r="O28" s="24" t="s">
        <v>347</v>
      </c>
      <c r="P28" s="24" t="s">
        <v>347</v>
      </c>
      <c r="Q28" s="24" t="s">
        <v>347</v>
      </c>
      <c r="R28" s="24" t="s">
        <v>347</v>
      </c>
    </row>
    <row r="29" spans="1:18" hidden="1">
      <c r="A29" s="23" t="s">
        <v>351</v>
      </c>
      <c r="B29" s="23" t="s">
        <v>1567</v>
      </c>
      <c r="C29" s="23" t="s">
        <v>1566</v>
      </c>
      <c r="D29" s="24" t="s">
        <v>347</v>
      </c>
      <c r="E29" s="24" t="s">
        <v>347</v>
      </c>
      <c r="F29" s="24" t="s">
        <v>347</v>
      </c>
      <c r="G29" s="24" t="s">
        <v>347</v>
      </c>
      <c r="H29" s="24" t="s">
        <v>347</v>
      </c>
      <c r="I29" s="24" t="s">
        <v>347</v>
      </c>
      <c r="J29" s="24">
        <v>0.17306986715156997</v>
      </c>
      <c r="K29" s="24" t="s">
        <v>347</v>
      </c>
      <c r="L29" s="24" t="s">
        <v>347</v>
      </c>
      <c r="M29" s="24" t="s">
        <v>347</v>
      </c>
      <c r="N29" s="24" t="s">
        <v>347</v>
      </c>
      <c r="O29" s="24" t="s">
        <v>347</v>
      </c>
      <c r="P29" s="24" t="s">
        <v>347</v>
      </c>
      <c r="Q29" s="24" t="s">
        <v>347</v>
      </c>
      <c r="R29" s="24" t="s">
        <v>347</v>
      </c>
    </row>
    <row r="30" spans="1:18" hidden="1">
      <c r="A30" s="23" t="s">
        <v>351</v>
      </c>
      <c r="B30" s="23" t="s">
        <v>1565</v>
      </c>
      <c r="C30" s="23" t="s">
        <v>1564</v>
      </c>
      <c r="D30" s="24" t="s">
        <v>347</v>
      </c>
      <c r="E30" s="24" t="s">
        <v>347</v>
      </c>
      <c r="F30" s="24" t="s">
        <v>347</v>
      </c>
      <c r="G30" s="24" t="s">
        <v>347</v>
      </c>
      <c r="H30" s="24" t="s">
        <v>347</v>
      </c>
      <c r="I30" s="24" t="s">
        <v>347</v>
      </c>
      <c r="J30" s="24">
        <v>300000</v>
      </c>
      <c r="K30" s="24" t="s">
        <v>347</v>
      </c>
      <c r="L30" s="24" t="s">
        <v>347</v>
      </c>
      <c r="M30" s="24" t="s">
        <v>347</v>
      </c>
      <c r="N30" s="24" t="s">
        <v>347</v>
      </c>
      <c r="O30" s="24" t="s">
        <v>347</v>
      </c>
      <c r="P30" s="24" t="s">
        <v>347</v>
      </c>
      <c r="Q30" s="24" t="s">
        <v>347</v>
      </c>
      <c r="R30" s="24" t="s">
        <v>347</v>
      </c>
    </row>
    <row r="31" spans="1:18" hidden="1">
      <c r="A31" s="23" t="s">
        <v>351</v>
      </c>
      <c r="B31" s="23" t="s">
        <v>1563</v>
      </c>
      <c r="C31" s="23" t="s">
        <v>1562</v>
      </c>
      <c r="D31" s="24" t="s">
        <v>347</v>
      </c>
      <c r="E31" s="24" t="s">
        <v>347</v>
      </c>
      <c r="F31" s="24" t="s">
        <v>347</v>
      </c>
      <c r="G31" s="24" t="s">
        <v>347</v>
      </c>
      <c r="H31" s="24" t="s">
        <v>347</v>
      </c>
      <c r="I31" s="24" t="s">
        <v>347</v>
      </c>
      <c r="J31" s="24" t="s">
        <v>347</v>
      </c>
      <c r="K31" s="24" t="s">
        <v>347</v>
      </c>
      <c r="L31" s="24" t="s">
        <v>347</v>
      </c>
      <c r="M31" s="24" t="s">
        <v>347</v>
      </c>
      <c r="N31" s="24" t="s">
        <v>347</v>
      </c>
      <c r="O31" s="24" t="s">
        <v>347</v>
      </c>
      <c r="P31" s="24" t="s">
        <v>347</v>
      </c>
      <c r="Q31" s="24">
        <v>1000000</v>
      </c>
      <c r="R31" s="24" t="s">
        <v>347</v>
      </c>
    </row>
    <row r="32" spans="1:18" hidden="1">
      <c r="A32" s="23" t="s">
        <v>351</v>
      </c>
      <c r="B32" s="23" t="s">
        <v>1561</v>
      </c>
      <c r="C32" s="23" t="s">
        <v>1560</v>
      </c>
      <c r="D32" s="24" t="s">
        <v>347</v>
      </c>
      <c r="E32" s="24" t="s">
        <v>347</v>
      </c>
      <c r="F32" s="24" t="s">
        <v>347</v>
      </c>
      <c r="G32" s="24" t="s">
        <v>347</v>
      </c>
      <c r="H32" s="24">
        <v>8.2388614165676604</v>
      </c>
      <c r="I32" s="24">
        <v>9.29472961760756</v>
      </c>
      <c r="J32" s="24">
        <v>12.320318859447701</v>
      </c>
      <c r="K32" s="24">
        <v>18.924010466815901</v>
      </c>
      <c r="L32" s="24">
        <v>26.516335484611101</v>
      </c>
      <c r="M32" s="24">
        <v>32.201302424370397</v>
      </c>
      <c r="N32" s="24">
        <v>35.388545815418297</v>
      </c>
      <c r="O32" s="24">
        <v>36.864797274729298</v>
      </c>
      <c r="P32" s="24">
        <v>37.588058400627901</v>
      </c>
      <c r="Q32" s="24">
        <v>37.635459540985202</v>
      </c>
      <c r="R32" s="24" t="s">
        <v>347</v>
      </c>
    </row>
    <row r="33" spans="1:18" hidden="1">
      <c r="A33" s="23" t="s">
        <v>351</v>
      </c>
      <c r="B33" s="23" t="s">
        <v>1559</v>
      </c>
      <c r="C33" s="23" t="s">
        <v>1558</v>
      </c>
      <c r="D33" s="24" t="s">
        <v>347</v>
      </c>
      <c r="E33" s="24" t="s">
        <v>347</v>
      </c>
      <c r="F33" s="24" t="s">
        <v>347</v>
      </c>
      <c r="G33" s="24" t="s">
        <v>347</v>
      </c>
      <c r="H33" s="24" t="s">
        <v>347</v>
      </c>
      <c r="I33" s="24" t="s">
        <v>347</v>
      </c>
      <c r="J33" s="24" t="s">
        <v>347</v>
      </c>
      <c r="K33" s="24" t="s">
        <v>347</v>
      </c>
      <c r="L33" s="24">
        <v>0</v>
      </c>
      <c r="M33" s="24">
        <v>6.0769000000000002</v>
      </c>
      <c r="N33" s="24">
        <v>2.3563999999999998</v>
      </c>
      <c r="O33" s="24">
        <v>3.5</v>
      </c>
      <c r="P33" s="24">
        <v>3.7174999999999998</v>
      </c>
      <c r="Q33" s="24">
        <v>0</v>
      </c>
      <c r="R33" s="24" t="s">
        <v>347</v>
      </c>
    </row>
    <row r="34" spans="1:18" hidden="1">
      <c r="A34" s="23" t="s">
        <v>351</v>
      </c>
      <c r="B34" s="23" t="s">
        <v>1557</v>
      </c>
      <c r="C34" s="23" t="s">
        <v>1556</v>
      </c>
      <c r="D34" s="24" t="s">
        <v>347</v>
      </c>
      <c r="E34" s="24" t="s">
        <v>347</v>
      </c>
      <c r="F34" s="24" t="s">
        <v>347</v>
      </c>
      <c r="G34" s="24" t="s">
        <v>347</v>
      </c>
      <c r="H34" s="24" t="s">
        <v>347</v>
      </c>
      <c r="I34" s="24" t="s">
        <v>347</v>
      </c>
      <c r="J34" s="24" t="s">
        <v>347</v>
      </c>
      <c r="K34" s="24" t="s">
        <v>347</v>
      </c>
      <c r="L34" s="24">
        <v>0</v>
      </c>
      <c r="M34" s="24">
        <v>10.104100000000001</v>
      </c>
      <c r="N34" s="24">
        <v>2.3563999999999998</v>
      </c>
      <c r="O34" s="24">
        <v>3.5</v>
      </c>
      <c r="P34" s="24">
        <v>3.7174999999999998</v>
      </c>
      <c r="Q34" s="24">
        <v>0</v>
      </c>
      <c r="R34" s="24" t="s">
        <v>347</v>
      </c>
    </row>
    <row r="35" spans="1:18" hidden="1">
      <c r="A35" s="23" t="s">
        <v>351</v>
      </c>
      <c r="B35" s="23" t="s">
        <v>1555</v>
      </c>
      <c r="C35" s="23" t="s">
        <v>1554</v>
      </c>
      <c r="D35" s="24" t="s">
        <v>347</v>
      </c>
      <c r="E35" s="24" t="s">
        <v>347</v>
      </c>
      <c r="F35" s="24" t="s">
        <v>347</v>
      </c>
      <c r="G35" s="24" t="s">
        <v>347</v>
      </c>
      <c r="H35" s="24" t="s">
        <v>347</v>
      </c>
      <c r="I35" s="24" t="s">
        <v>347</v>
      </c>
      <c r="J35" s="24" t="s">
        <v>347</v>
      </c>
      <c r="K35" s="24" t="s">
        <v>347</v>
      </c>
      <c r="L35" s="24">
        <v>0</v>
      </c>
      <c r="M35" s="24">
        <v>2.6665999999999999</v>
      </c>
      <c r="N35" s="24">
        <v>0</v>
      </c>
      <c r="O35" s="24">
        <v>0</v>
      </c>
      <c r="P35" s="24">
        <v>0</v>
      </c>
      <c r="Q35" s="24">
        <v>0</v>
      </c>
      <c r="R35" s="24" t="s">
        <v>347</v>
      </c>
    </row>
    <row r="36" spans="1:18" hidden="1">
      <c r="A36" s="23" t="s">
        <v>351</v>
      </c>
      <c r="B36" s="23" t="s">
        <v>1553</v>
      </c>
      <c r="C36" s="23" t="s">
        <v>1552</v>
      </c>
      <c r="D36" s="24" t="s">
        <v>347</v>
      </c>
      <c r="E36" s="24" t="s">
        <v>347</v>
      </c>
      <c r="F36" s="24" t="s">
        <v>347</v>
      </c>
      <c r="G36" s="24" t="s">
        <v>347</v>
      </c>
      <c r="H36" s="24" t="s">
        <v>347</v>
      </c>
      <c r="I36" s="24" t="s">
        <v>347</v>
      </c>
      <c r="J36" s="24" t="s">
        <v>347</v>
      </c>
      <c r="K36" s="24" t="s">
        <v>347</v>
      </c>
      <c r="L36" s="24">
        <v>0</v>
      </c>
      <c r="M36" s="24">
        <v>51.315600000000003</v>
      </c>
      <c r="N36" s="24">
        <v>45.960799999999999</v>
      </c>
      <c r="O36" s="24">
        <v>34.114100000000001</v>
      </c>
      <c r="P36" s="24">
        <v>46.670900000000003</v>
      </c>
      <c r="Q36" s="24">
        <v>0</v>
      </c>
      <c r="R36" s="24" t="s">
        <v>347</v>
      </c>
    </row>
    <row r="37" spans="1:18" hidden="1">
      <c r="A37" s="23" t="s">
        <v>351</v>
      </c>
      <c r="B37" s="23" t="s">
        <v>1551</v>
      </c>
      <c r="C37" s="23" t="s">
        <v>1550</v>
      </c>
      <c r="D37" s="24" t="s">
        <v>347</v>
      </c>
      <c r="E37" s="24" t="s">
        <v>347</v>
      </c>
      <c r="F37" s="24" t="s">
        <v>347</v>
      </c>
      <c r="G37" s="24" t="s">
        <v>347</v>
      </c>
      <c r="H37" s="24" t="s">
        <v>347</v>
      </c>
      <c r="I37" s="24" t="s">
        <v>347</v>
      </c>
      <c r="J37" s="24" t="s">
        <v>347</v>
      </c>
      <c r="K37" s="24" t="s">
        <v>347</v>
      </c>
      <c r="L37" s="24">
        <v>0</v>
      </c>
      <c r="M37" s="24">
        <v>80.418499999999995</v>
      </c>
      <c r="N37" s="24">
        <v>45.960799999999999</v>
      </c>
      <c r="O37" s="24">
        <v>34.114100000000001</v>
      </c>
      <c r="P37" s="24">
        <v>46.670900000000003</v>
      </c>
      <c r="Q37" s="24">
        <v>0</v>
      </c>
      <c r="R37" s="24" t="s">
        <v>347</v>
      </c>
    </row>
    <row r="38" spans="1:18" hidden="1">
      <c r="A38" s="23" t="s">
        <v>351</v>
      </c>
      <c r="B38" s="23" t="s">
        <v>1549</v>
      </c>
      <c r="C38" s="23" t="s">
        <v>1548</v>
      </c>
      <c r="D38" s="24" t="s">
        <v>347</v>
      </c>
      <c r="E38" s="24" t="s">
        <v>347</v>
      </c>
      <c r="F38" s="24" t="s">
        <v>347</v>
      </c>
      <c r="G38" s="24" t="s">
        <v>347</v>
      </c>
      <c r="H38" s="24" t="s">
        <v>347</v>
      </c>
      <c r="I38" s="24" t="s">
        <v>347</v>
      </c>
      <c r="J38" s="24" t="s">
        <v>347</v>
      </c>
      <c r="K38" s="24" t="s">
        <v>347</v>
      </c>
      <c r="L38" s="24">
        <v>0</v>
      </c>
      <c r="M38" s="24">
        <v>26.671600000000002</v>
      </c>
      <c r="N38" s="24">
        <v>0</v>
      </c>
      <c r="O38" s="24">
        <v>0</v>
      </c>
      <c r="P38" s="24">
        <v>0</v>
      </c>
      <c r="Q38" s="24">
        <v>0</v>
      </c>
      <c r="R38" s="24" t="s">
        <v>347</v>
      </c>
    </row>
    <row r="39" spans="1:18" hidden="1">
      <c r="A39" s="23" t="s">
        <v>351</v>
      </c>
      <c r="B39" s="23" t="s">
        <v>1547</v>
      </c>
      <c r="C39" s="23" t="s">
        <v>1546</v>
      </c>
      <c r="D39" s="24" t="s">
        <v>347</v>
      </c>
      <c r="E39" s="24" t="s">
        <v>347</v>
      </c>
      <c r="F39" s="24" t="s">
        <v>347</v>
      </c>
      <c r="G39" s="24" t="s">
        <v>347</v>
      </c>
      <c r="H39" s="24" t="s">
        <v>347</v>
      </c>
      <c r="I39" s="24" t="s">
        <v>347</v>
      </c>
      <c r="J39" s="24" t="s">
        <v>347</v>
      </c>
      <c r="K39" s="24" t="s">
        <v>347</v>
      </c>
      <c r="L39" s="24">
        <v>0</v>
      </c>
      <c r="M39" s="24">
        <v>2.9538000000000002</v>
      </c>
      <c r="N39" s="24">
        <v>2.1297999999999999</v>
      </c>
      <c r="O39" s="24">
        <v>3.2</v>
      </c>
      <c r="P39" s="24">
        <v>1.8983000000000001</v>
      </c>
      <c r="Q39" s="24">
        <v>0</v>
      </c>
      <c r="R39" s="24" t="s">
        <v>347</v>
      </c>
    </row>
    <row r="40" spans="1:18" hidden="1">
      <c r="A40" s="23" t="s">
        <v>351</v>
      </c>
      <c r="B40" s="23" t="s">
        <v>1545</v>
      </c>
      <c r="C40" s="23" t="s">
        <v>1544</v>
      </c>
      <c r="D40" s="24" t="s">
        <v>347</v>
      </c>
      <c r="E40" s="24" t="s">
        <v>347</v>
      </c>
      <c r="F40" s="24" t="s">
        <v>347</v>
      </c>
      <c r="G40" s="24" t="s">
        <v>347</v>
      </c>
      <c r="H40" s="24" t="s">
        <v>347</v>
      </c>
      <c r="I40" s="24" t="s">
        <v>347</v>
      </c>
      <c r="J40" s="24" t="s">
        <v>347</v>
      </c>
      <c r="K40" s="24" t="s">
        <v>347</v>
      </c>
      <c r="L40" s="24">
        <v>0</v>
      </c>
      <c r="M40" s="24">
        <v>0.75</v>
      </c>
      <c r="N40" s="24">
        <v>2.1297999999999999</v>
      </c>
      <c r="O40" s="24">
        <v>3.2</v>
      </c>
      <c r="P40" s="24">
        <v>1.8983000000000001</v>
      </c>
      <c r="Q40" s="24">
        <v>0</v>
      </c>
      <c r="R40" s="24" t="s">
        <v>347</v>
      </c>
    </row>
    <row r="41" spans="1:18" hidden="1">
      <c r="A41" s="23" t="s">
        <v>351</v>
      </c>
      <c r="B41" s="23" t="s">
        <v>1543</v>
      </c>
      <c r="C41" s="23" t="s">
        <v>1542</v>
      </c>
      <c r="D41" s="24" t="s">
        <v>347</v>
      </c>
      <c r="E41" s="24" t="s">
        <v>347</v>
      </c>
      <c r="F41" s="24" t="s">
        <v>347</v>
      </c>
      <c r="G41" s="24" t="s">
        <v>347</v>
      </c>
      <c r="H41" s="24" t="s">
        <v>347</v>
      </c>
      <c r="I41" s="24" t="s">
        <v>347</v>
      </c>
      <c r="J41" s="24" t="s">
        <v>347</v>
      </c>
      <c r="K41" s="24" t="s">
        <v>347</v>
      </c>
      <c r="L41" s="24">
        <v>0</v>
      </c>
      <c r="M41" s="24">
        <v>4.82</v>
      </c>
      <c r="N41" s="24">
        <v>0</v>
      </c>
      <c r="O41" s="24">
        <v>0</v>
      </c>
      <c r="P41" s="24">
        <v>0</v>
      </c>
      <c r="Q41" s="24">
        <v>0</v>
      </c>
      <c r="R41" s="24" t="s">
        <v>347</v>
      </c>
    </row>
    <row r="42" spans="1:18" hidden="1">
      <c r="A42" s="23" t="s">
        <v>351</v>
      </c>
      <c r="B42" s="23" t="s">
        <v>1541</v>
      </c>
      <c r="C42" s="23" t="s">
        <v>1540</v>
      </c>
      <c r="D42" s="24" t="s">
        <v>347</v>
      </c>
      <c r="E42" s="24" t="s">
        <v>347</v>
      </c>
      <c r="F42" s="24" t="s">
        <v>347</v>
      </c>
      <c r="G42" s="24" t="s">
        <v>347</v>
      </c>
      <c r="H42" s="24" t="s">
        <v>347</v>
      </c>
      <c r="I42" s="24" t="s">
        <v>347</v>
      </c>
      <c r="J42" s="24" t="s">
        <v>347</v>
      </c>
      <c r="K42" s="24" t="s">
        <v>347</v>
      </c>
      <c r="L42" s="24">
        <v>0</v>
      </c>
      <c r="M42" s="24">
        <v>25.830200000000001</v>
      </c>
      <c r="N42" s="24">
        <v>18.830400000000001</v>
      </c>
      <c r="O42" s="24">
        <v>12</v>
      </c>
      <c r="P42" s="24">
        <v>24.197099999999999</v>
      </c>
      <c r="Q42" s="24">
        <v>0</v>
      </c>
      <c r="R42" s="24" t="s">
        <v>347</v>
      </c>
    </row>
    <row r="43" spans="1:18" hidden="1">
      <c r="A43" s="23" t="s">
        <v>351</v>
      </c>
      <c r="B43" s="23" t="s">
        <v>1539</v>
      </c>
      <c r="C43" s="23" t="s">
        <v>1538</v>
      </c>
      <c r="D43" s="24" t="s">
        <v>347</v>
      </c>
      <c r="E43" s="24" t="s">
        <v>347</v>
      </c>
      <c r="F43" s="24" t="s">
        <v>347</v>
      </c>
      <c r="G43" s="24" t="s">
        <v>347</v>
      </c>
      <c r="H43" s="24" t="s">
        <v>347</v>
      </c>
      <c r="I43" s="24" t="s">
        <v>347</v>
      </c>
      <c r="J43" s="24" t="s">
        <v>347</v>
      </c>
      <c r="K43" s="24" t="s">
        <v>347</v>
      </c>
      <c r="L43" s="24">
        <v>0</v>
      </c>
      <c r="M43" s="24">
        <v>39.604100000000003</v>
      </c>
      <c r="N43" s="24">
        <v>18.830400000000001</v>
      </c>
      <c r="O43" s="24">
        <v>12</v>
      </c>
      <c r="P43" s="24">
        <v>24.197099999999999</v>
      </c>
      <c r="Q43" s="24">
        <v>0</v>
      </c>
      <c r="R43" s="24" t="s">
        <v>347</v>
      </c>
    </row>
    <row r="44" spans="1:18" hidden="1">
      <c r="A44" s="23" t="s">
        <v>351</v>
      </c>
      <c r="B44" s="23" t="s">
        <v>1537</v>
      </c>
      <c r="C44" s="23" t="s">
        <v>1536</v>
      </c>
      <c r="D44" s="24" t="s">
        <v>347</v>
      </c>
      <c r="E44" s="24" t="s">
        <v>347</v>
      </c>
      <c r="F44" s="24" t="s">
        <v>347</v>
      </c>
      <c r="G44" s="24" t="s">
        <v>347</v>
      </c>
      <c r="H44" s="24" t="s">
        <v>347</v>
      </c>
      <c r="I44" s="24" t="s">
        <v>347</v>
      </c>
      <c r="J44" s="24" t="s">
        <v>347</v>
      </c>
      <c r="K44" s="24" t="s">
        <v>347</v>
      </c>
      <c r="L44" s="24">
        <v>0</v>
      </c>
      <c r="M44" s="24">
        <v>14.166600000000001</v>
      </c>
      <c r="N44" s="24">
        <v>0</v>
      </c>
      <c r="O44" s="24">
        <v>0</v>
      </c>
      <c r="P44" s="24">
        <v>0</v>
      </c>
      <c r="Q44" s="24">
        <v>0</v>
      </c>
      <c r="R44" s="24" t="s">
        <v>347</v>
      </c>
    </row>
    <row r="45" spans="1:18" hidden="1">
      <c r="A45" s="23" t="s">
        <v>351</v>
      </c>
      <c r="B45" s="23" t="s">
        <v>1535</v>
      </c>
      <c r="C45" s="23" t="s">
        <v>1534</v>
      </c>
      <c r="D45" s="24" t="s">
        <v>347</v>
      </c>
      <c r="E45" s="24" t="s">
        <v>347</v>
      </c>
      <c r="F45" s="24" t="s">
        <v>347</v>
      </c>
      <c r="G45" s="24" t="s">
        <v>347</v>
      </c>
      <c r="H45" s="24" t="s">
        <v>347</v>
      </c>
      <c r="I45" s="24" t="s">
        <v>347</v>
      </c>
      <c r="J45" s="24" t="s">
        <v>347</v>
      </c>
      <c r="K45" s="24" t="s">
        <v>347</v>
      </c>
      <c r="L45" s="24">
        <v>1.7</v>
      </c>
      <c r="M45" s="24" t="s">
        <v>347</v>
      </c>
      <c r="N45" s="24" t="s">
        <v>347</v>
      </c>
      <c r="O45" s="24" t="s">
        <v>347</v>
      </c>
      <c r="P45" s="24">
        <v>1.2</v>
      </c>
      <c r="Q45" s="24" t="s">
        <v>347</v>
      </c>
      <c r="R45" s="24" t="s">
        <v>347</v>
      </c>
    </row>
    <row r="46" spans="1:18" hidden="1">
      <c r="A46" s="23" t="s">
        <v>351</v>
      </c>
      <c r="B46" s="23" t="s">
        <v>1533</v>
      </c>
      <c r="C46" s="23" t="s">
        <v>1532</v>
      </c>
      <c r="D46" s="24" t="s">
        <v>347</v>
      </c>
      <c r="E46" s="24" t="s">
        <v>347</v>
      </c>
      <c r="F46" s="24" t="s">
        <v>347</v>
      </c>
      <c r="G46" s="24" t="s">
        <v>347</v>
      </c>
      <c r="H46" s="24" t="s">
        <v>347</v>
      </c>
      <c r="I46" s="24" t="s">
        <v>347</v>
      </c>
      <c r="J46" s="24" t="s">
        <v>347</v>
      </c>
      <c r="K46" s="24" t="s">
        <v>347</v>
      </c>
      <c r="L46" s="24" t="s">
        <v>347</v>
      </c>
      <c r="M46" s="24">
        <v>9.3850647893374202</v>
      </c>
      <c r="N46" s="24">
        <v>9.5424859654611094</v>
      </c>
      <c r="O46" s="24">
        <v>9.5873177355753505</v>
      </c>
      <c r="P46" s="24">
        <v>9.1017516062388992</v>
      </c>
      <c r="Q46" s="24">
        <v>10.829666257070899</v>
      </c>
      <c r="R46" s="24">
        <v>11.806189302898501</v>
      </c>
    </row>
    <row r="47" spans="1:18" hidden="1">
      <c r="A47" s="23" t="s">
        <v>351</v>
      </c>
      <c r="B47" s="23" t="s">
        <v>1531</v>
      </c>
      <c r="C47" s="23" t="s">
        <v>1530</v>
      </c>
      <c r="D47" s="24" t="s">
        <v>347</v>
      </c>
      <c r="E47" s="24" t="s">
        <v>347</v>
      </c>
      <c r="F47" s="24" t="s">
        <v>347</v>
      </c>
      <c r="G47" s="24" t="s">
        <v>347</v>
      </c>
      <c r="H47" s="24" t="s">
        <v>347</v>
      </c>
      <c r="I47" s="24" t="s">
        <v>347</v>
      </c>
      <c r="J47" s="24" t="s">
        <v>347</v>
      </c>
      <c r="K47" s="24" t="s">
        <v>347</v>
      </c>
      <c r="L47" s="24" t="s">
        <v>347</v>
      </c>
      <c r="M47" s="24">
        <v>5.8052637463787304</v>
      </c>
      <c r="N47" s="24">
        <v>5.6658005276694601</v>
      </c>
      <c r="O47" s="24">
        <v>7.4008297993560097</v>
      </c>
      <c r="P47" s="24">
        <v>8.5482461957591003</v>
      </c>
      <c r="Q47" s="24">
        <v>8.3090988801283707</v>
      </c>
      <c r="R47" s="24">
        <v>7.1496858989583902</v>
      </c>
    </row>
    <row r="48" spans="1:18" hidden="1">
      <c r="A48" s="23" t="s">
        <v>351</v>
      </c>
      <c r="B48" s="23" t="s">
        <v>1529</v>
      </c>
      <c r="C48" s="23" t="s">
        <v>1528</v>
      </c>
      <c r="D48" s="24" t="s">
        <v>347</v>
      </c>
      <c r="E48" s="24" t="s">
        <v>347</v>
      </c>
      <c r="F48" s="24" t="s">
        <v>347</v>
      </c>
      <c r="G48" s="24" t="s">
        <v>347</v>
      </c>
      <c r="H48" s="24" t="s">
        <v>347</v>
      </c>
      <c r="I48" s="24">
        <v>38.7954878790881</v>
      </c>
      <c r="J48" s="24" t="s">
        <v>347</v>
      </c>
      <c r="K48" s="24" t="s">
        <v>347</v>
      </c>
      <c r="L48" s="24" t="s">
        <v>347</v>
      </c>
      <c r="M48" s="24" t="s">
        <v>347</v>
      </c>
      <c r="N48" s="24">
        <v>46.852886342496397</v>
      </c>
      <c r="O48" s="24" t="s">
        <v>347</v>
      </c>
      <c r="P48" s="24" t="s">
        <v>347</v>
      </c>
      <c r="Q48" s="24" t="s">
        <v>347</v>
      </c>
      <c r="R48" s="24" t="s">
        <v>347</v>
      </c>
    </row>
    <row r="49" spans="1:18" hidden="1">
      <c r="A49" s="23" t="s">
        <v>351</v>
      </c>
      <c r="B49" s="23" t="s">
        <v>1527</v>
      </c>
      <c r="C49" s="23" t="s">
        <v>1526</v>
      </c>
      <c r="D49" s="24" t="s">
        <v>347</v>
      </c>
      <c r="E49" s="24" t="s">
        <v>347</v>
      </c>
      <c r="F49" s="24" t="s">
        <v>347</v>
      </c>
      <c r="G49" s="24" t="s">
        <v>347</v>
      </c>
      <c r="H49" s="24" t="s">
        <v>347</v>
      </c>
      <c r="I49" s="24">
        <v>18.341943610941001</v>
      </c>
      <c r="J49" s="24" t="s">
        <v>347</v>
      </c>
      <c r="K49" s="24" t="s">
        <v>347</v>
      </c>
      <c r="L49" s="24" t="s">
        <v>347</v>
      </c>
      <c r="M49" s="24" t="s">
        <v>347</v>
      </c>
      <c r="N49" s="24">
        <v>17.513622519537002</v>
      </c>
      <c r="O49" s="24" t="s">
        <v>347</v>
      </c>
      <c r="P49" s="24" t="s">
        <v>347</v>
      </c>
      <c r="Q49" s="24" t="s">
        <v>347</v>
      </c>
      <c r="R49" s="24" t="s">
        <v>347</v>
      </c>
    </row>
    <row r="50" spans="1:18" hidden="1">
      <c r="A50" s="23" t="s">
        <v>351</v>
      </c>
      <c r="B50" s="23" t="s">
        <v>1525</v>
      </c>
      <c r="C50" s="23" t="s">
        <v>1524</v>
      </c>
      <c r="D50" s="24" t="s">
        <v>347</v>
      </c>
      <c r="E50" s="24" t="s">
        <v>347</v>
      </c>
      <c r="F50" s="24" t="s">
        <v>347</v>
      </c>
      <c r="G50" s="24" t="s">
        <v>347</v>
      </c>
      <c r="H50" s="24" t="s">
        <v>347</v>
      </c>
      <c r="I50" s="24">
        <v>24.748375396920999</v>
      </c>
      <c r="J50" s="24" t="s">
        <v>347</v>
      </c>
      <c r="K50" s="24" t="s">
        <v>347</v>
      </c>
      <c r="L50" s="24" t="s">
        <v>347</v>
      </c>
      <c r="M50" s="24" t="s">
        <v>347</v>
      </c>
      <c r="N50" s="24">
        <v>25.777818932859699</v>
      </c>
      <c r="O50" s="24" t="s">
        <v>347</v>
      </c>
      <c r="P50" s="24" t="s">
        <v>347</v>
      </c>
      <c r="Q50" s="24" t="s">
        <v>347</v>
      </c>
      <c r="R50" s="24" t="s">
        <v>347</v>
      </c>
    </row>
    <row r="51" spans="1:18" hidden="1">
      <c r="A51" s="23" t="s">
        <v>351</v>
      </c>
      <c r="B51" s="23" t="s">
        <v>1523</v>
      </c>
      <c r="C51" s="23" t="s">
        <v>1522</v>
      </c>
      <c r="D51" s="24">
        <v>21.7</v>
      </c>
      <c r="E51" s="24">
        <v>20.8</v>
      </c>
      <c r="F51" s="24">
        <v>18.3</v>
      </c>
      <c r="G51" s="24">
        <v>20</v>
      </c>
      <c r="H51" s="24">
        <v>20.9</v>
      </c>
      <c r="I51" s="24">
        <v>19.100000000000001</v>
      </c>
      <c r="J51" s="24">
        <v>19.3</v>
      </c>
      <c r="K51" s="24">
        <v>19</v>
      </c>
      <c r="L51" s="24">
        <v>18.8</v>
      </c>
      <c r="M51" s="24">
        <v>18.5</v>
      </c>
      <c r="N51" s="24">
        <v>18.3</v>
      </c>
      <c r="O51" s="24">
        <v>18</v>
      </c>
      <c r="P51" s="24">
        <v>17.7</v>
      </c>
      <c r="Q51" s="24" t="s">
        <v>347</v>
      </c>
      <c r="R51" s="24" t="s">
        <v>347</v>
      </c>
    </row>
    <row r="52" spans="1:18" hidden="1">
      <c r="A52" s="23" t="s">
        <v>351</v>
      </c>
      <c r="B52" s="23" t="s">
        <v>1521</v>
      </c>
      <c r="C52" s="23" t="s">
        <v>1520</v>
      </c>
      <c r="D52" s="24" t="s">
        <v>347</v>
      </c>
      <c r="E52" s="24" t="s">
        <v>347</v>
      </c>
      <c r="F52" s="24" t="s">
        <v>347</v>
      </c>
      <c r="G52" s="24">
        <v>35.704970759284002</v>
      </c>
      <c r="H52" s="24">
        <v>50.068853198900001</v>
      </c>
      <c r="I52" s="24">
        <v>53.068899767566101</v>
      </c>
      <c r="J52" s="24">
        <v>71.611257226078806</v>
      </c>
      <c r="K52" s="24">
        <v>82.620652697246001</v>
      </c>
      <c r="L52" s="24">
        <v>76.140992480191699</v>
      </c>
      <c r="M52" s="24">
        <v>76.674016844919507</v>
      </c>
      <c r="N52" s="24">
        <v>92.585667647694706</v>
      </c>
      <c r="O52" s="24">
        <v>86.7116512129341</v>
      </c>
      <c r="P52" s="24">
        <v>72.921591120976203</v>
      </c>
      <c r="Q52" s="24">
        <v>79.0813204274653</v>
      </c>
      <c r="R52" s="24" t="s">
        <v>347</v>
      </c>
    </row>
    <row r="53" spans="1:18" hidden="1">
      <c r="A53" s="23" t="s">
        <v>351</v>
      </c>
      <c r="B53" s="23" t="s">
        <v>1519</v>
      </c>
      <c r="C53" s="23" t="s">
        <v>1518</v>
      </c>
      <c r="D53" s="24" t="s">
        <v>347</v>
      </c>
      <c r="E53" s="24" t="s">
        <v>347</v>
      </c>
      <c r="F53" s="24" t="s">
        <v>347</v>
      </c>
      <c r="G53" s="24" t="s">
        <v>347</v>
      </c>
      <c r="H53" s="24" t="s">
        <v>347</v>
      </c>
      <c r="I53" s="24" t="s">
        <v>347</v>
      </c>
      <c r="J53" s="24" t="s">
        <v>347</v>
      </c>
      <c r="K53" s="24" t="s">
        <v>347</v>
      </c>
      <c r="L53" s="24">
        <v>9</v>
      </c>
      <c r="M53" s="24" t="s">
        <v>347</v>
      </c>
      <c r="N53" s="24" t="s">
        <v>347</v>
      </c>
      <c r="O53" s="24" t="s">
        <v>347</v>
      </c>
      <c r="P53" s="24">
        <v>13.7</v>
      </c>
      <c r="Q53" s="24" t="s">
        <v>347</v>
      </c>
      <c r="R53" s="24" t="s">
        <v>347</v>
      </c>
    </row>
    <row r="54" spans="1:18" hidden="1">
      <c r="A54" s="23" t="s">
        <v>351</v>
      </c>
      <c r="B54" s="23" t="s">
        <v>1517</v>
      </c>
      <c r="C54" s="23" t="s">
        <v>1516</v>
      </c>
      <c r="D54" s="24" t="s">
        <v>347</v>
      </c>
      <c r="E54" s="24" t="s">
        <v>347</v>
      </c>
      <c r="F54" s="24" t="s">
        <v>347</v>
      </c>
      <c r="G54" s="24" t="s">
        <v>347</v>
      </c>
      <c r="H54" s="24" t="s">
        <v>347</v>
      </c>
      <c r="I54" s="24" t="s">
        <v>347</v>
      </c>
      <c r="J54" s="24" t="s">
        <v>347</v>
      </c>
      <c r="K54" s="24" t="s">
        <v>347</v>
      </c>
      <c r="L54" s="24">
        <v>3</v>
      </c>
      <c r="M54" s="24">
        <v>3</v>
      </c>
      <c r="N54" s="24">
        <v>3</v>
      </c>
      <c r="O54" s="24">
        <v>6</v>
      </c>
      <c r="P54" s="24">
        <v>6</v>
      </c>
      <c r="Q54" s="24">
        <v>6</v>
      </c>
      <c r="R54" s="24">
        <v>6</v>
      </c>
    </row>
    <row r="55" spans="1:18" hidden="1">
      <c r="A55" s="23" t="s">
        <v>351</v>
      </c>
      <c r="B55" s="23" t="s">
        <v>1515</v>
      </c>
      <c r="C55" s="23" t="s">
        <v>1514</v>
      </c>
      <c r="D55" s="24" t="s">
        <v>347</v>
      </c>
      <c r="E55" s="24" t="s">
        <v>347</v>
      </c>
      <c r="F55" s="24" t="s">
        <v>347</v>
      </c>
      <c r="G55" s="24" t="s">
        <v>347</v>
      </c>
      <c r="H55" s="24" t="s">
        <v>347</v>
      </c>
      <c r="I55" s="24">
        <v>161700000</v>
      </c>
      <c r="J55" s="24">
        <v>160900000</v>
      </c>
      <c r="K55" s="24">
        <v>156000000</v>
      </c>
      <c r="L55" s="24">
        <v>145600000</v>
      </c>
      <c r="M55" s="24">
        <v>159600000</v>
      </c>
      <c r="N55" s="24">
        <v>168600000</v>
      </c>
      <c r="O55" s="24">
        <v>159100000</v>
      </c>
      <c r="P55" s="24">
        <v>156700000</v>
      </c>
      <c r="Q55" s="24">
        <v>125600000</v>
      </c>
      <c r="R55" s="24" t="s">
        <v>347</v>
      </c>
    </row>
    <row r="56" spans="1:18" hidden="1">
      <c r="A56" s="23" t="s">
        <v>351</v>
      </c>
      <c r="B56" s="23" t="s">
        <v>1513</v>
      </c>
      <c r="C56" s="23" t="s">
        <v>1512</v>
      </c>
      <c r="D56" s="24" t="s">
        <v>347</v>
      </c>
      <c r="E56" s="24" t="s">
        <v>347</v>
      </c>
      <c r="F56" s="24" t="s">
        <v>347</v>
      </c>
      <c r="G56" s="24" t="s">
        <v>347</v>
      </c>
      <c r="H56" s="24" t="s">
        <v>347</v>
      </c>
      <c r="I56" s="24">
        <v>141075999.99999997</v>
      </c>
      <c r="J56" s="24">
        <v>148285300</v>
      </c>
      <c r="K56" s="24">
        <v>156000000</v>
      </c>
      <c r="L56" s="24">
        <v>137599999.99999997</v>
      </c>
      <c r="M56" s="24">
        <v>149400000</v>
      </c>
      <c r="N56" s="24">
        <v>156499999.99999997</v>
      </c>
      <c r="O56" s="24">
        <v>148300000</v>
      </c>
      <c r="P56" s="24">
        <v>148300000</v>
      </c>
      <c r="Q56" s="24">
        <v>149199999.99999997</v>
      </c>
      <c r="R56" s="24" t="s">
        <v>347</v>
      </c>
    </row>
    <row r="57" spans="1:18" hidden="1">
      <c r="A57" s="23" t="s">
        <v>351</v>
      </c>
      <c r="B57" s="23" t="s">
        <v>1511</v>
      </c>
      <c r="C57" s="23" t="s">
        <v>1510</v>
      </c>
      <c r="D57" s="24" t="s">
        <v>347</v>
      </c>
      <c r="E57" s="24" t="s">
        <v>347</v>
      </c>
      <c r="F57" s="24" t="s">
        <v>347</v>
      </c>
      <c r="G57" s="24" t="s">
        <v>347</v>
      </c>
      <c r="H57" s="24" t="s">
        <v>347</v>
      </c>
      <c r="I57" s="24">
        <v>176986576.33922967</v>
      </c>
      <c r="J57" s="24">
        <v>202963728.44237611</v>
      </c>
      <c r="K57" s="24">
        <v>228504467.55529517</v>
      </c>
      <c r="L57" s="24">
        <v>191164212.28118917</v>
      </c>
      <c r="M57" s="24">
        <v>197880794.70198676</v>
      </c>
      <c r="N57" s="24">
        <v>217542396.44147897</v>
      </c>
      <c r="O57" s="24">
        <v>190543492.22664782</v>
      </c>
      <c r="P57" s="24">
        <v>196893255.44344133</v>
      </c>
      <c r="Q57" s="24">
        <v>197956746.71620002</v>
      </c>
      <c r="R57" s="24" t="s">
        <v>347</v>
      </c>
    </row>
    <row r="58" spans="1:18" hidden="1">
      <c r="A58" s="23" t="s">
        <v>351</v>
      </c>
      <c r="B58" s="23" t="s">
        <v>1509</v>
      </c>
      <c r="C58" s="23" t="s">
        <v>1508</v>
      </c>
      <c r="D58" s="24" t="s">
        <v>347</v>
      </c>
      <c r="E58" s="24" t="s">
        <v>347</v>
      </c>
      <c r="F58" s="24" t="s">
        <v>347</v>
      </c>
      <c r="G58" s="24" t="s">
        <v>347</v>
      </c>
      <c r="H58" s="24">
        <v>1675441.8740000001</v>
      </c>
      <c r="I58" s="24">
        <v>115914.27280000001</v>
      </c>
      <c r="J58" s="24">
        <v>2406702.7769999998</v>
      </c>
      <c r="K58" s="24">
        <v>5451832.4340000004</v>
      </c>
      <c r="L58" s="24">
        <v>5693259.8739999998</v>
      </c>
      <c r="M58" s="24">
        <v>3706116.5350000001</v>
      </c>
      <c r="N58" s="24">
        <v>515573.17050000001</v>
      </c>
      <c r="O58" s="24">
        <v>405827.28529999999</v>
      </c>
      <c r="P58" s="24">
        <v>2930124.764</v>
      </c>
      <c r="Q58" s="24">
        <v>2710876.798</v>
      </c>
      <c r="R58" s="24" t="s">
        <v>347</v>
      </c>
    </row>
    <row r="59" spans="1:18" hidden="1">
      <c r="A59" s="23" t="s">
        <v>351</v>
      </c>
      <c r="B59" s="23" t="s">
        <v>1507</v>
      </c>
      <c r="C59" s="23" t="s">
        <v>1506</v>
      </c>
      <c r="D59" s="24" t="s">
        <v>347</v>
      </c>
      <c r="E59" s="24" t="s">
        <v>347</v>
      </c>
      <c r="F59" s="24" t="s">
        <v>347</v>
      </c>
      <c r="G59" s="24" t="s">
        <v>347</v>
      </c>
      <c r="H59" s="24" t="s">
        <v>347</v>
      </c>
      <c r="I59" s="24">
        <v>402857.37050000002</v>
      </c>
      <c r="J59" s="24">
        <v>139146.52619999999</v>
      </c>
      <c r="K59" s="24">
        <v>765812.83940000006</v>
      </c>
      <c r="L59" s="24">
        <v>1569648.4480000001</v>
      </c>
      <c r="M59" s="24">
        <v>821279.18709999998</v>
      </c>
      <c r="N59" s="24">
        <v>23251.57358</v>
      </c>
      <c r="O59" s="24">
        <v>160189.3547</v>
      </c>
      <c r="P59" s="24">
        <v>482701.19579999999</v>
      </c>
      <c r="Q59" s="24">
        <v>218789.8639</v>
      </c>
      <c r="R59" s="24" t="s">
        <v>347</v>
      </c>
    </row>
    <row r="60" spans="1:18" hidden="1">
      <c r="A60" s="23" t="s">
        <v>351</v>
      </c>
      <c r="B60" s="23" t="s">
        <v>1505</v>
      </c>
      <c r="C60" s="23" t="s">
        <v>1504</v>
      </c>
      <c r="D60" s="24">
        <v>77.899686520376179</v>
      </c>
      <c r="E60" s="24">
        <v>77.917981072555207</v>
      </c>
      <c r="F60" s="24">
        <v>77.961019490254884</v>
      </c>
      <c r="G60" s="24">
        <v>79.080118694362014</v>
      </c>
      <c r="H60" s="24">
        <v>76.911314984709492</v>
      </c>
      <c r="I60" s="24">
        <v>76.212121212121218</v>
      </c>
      <c r="J60" s="24">
        <v>76.623376623376615</v>
      </c>
      <c r="K60" s="24">
        <v>75.871313672922255</v>
      </c>
      <c r="L60" s="24">
        <v>77.871825876662655</v>
      </c>
      <c r="M60" s="24">
        <v>77.946324387397894</v>
      </c>
      <c r="N60" s="24">
        <v>76.061320754716974</v>
      </c>
      <c r="O60" s="24">
        <v>76.5</v>
      </c>
      <c r="P60" s="24" t="s">
        <v>347</v>
      </c>
      <c r="Q60" s="24" t="s">
        <v>347</v>
      </c>
      <c r="R60" s="24" t="s">
        <v>347</v>
      </c>
    </row>
    <row r="61" spans="1:18" hidden="1">
      <c r="A61" s="23" t="s">
        <v>351</v>
      </c>
      <c r="B61" s="23" t="s">
        <v>1503</v>
      </c>
      <c r="C61" s="23" t="s">
        <v>1502</v>
      </c>
      <c r="D61" s="24">
        <v>6.8965517241379306</v>
      </c>
      <c r="E61" s="24">
        <v>6.9400630914826493</v>
      </c>
      <c r="F61" s="24">
        <v>6.8965517241379306</v>
      </c>
      <c r="G61" s="24">
        <v>6.2314540059347179</v>
      </c>
      <c r="H61" s="24">
        <v>7.0336391437308867</v>
      </c>
      <c r="I61" s="24">
        <v>7.1212121212121211</v>
      </c>
      <c r="J61" s="24">
        <v>6.7821067821067826</v>
      </c>
      <c r="K61" s="24">
        <v>6.7024128686327078</v>
      </c>
      <c r="L61" s="24">
        <v>5.5622732769044747</v>
      </c>
      <c r="M61" s="24">
        <v>6.8844807467911311</v>
      </c>
      <c r="N61" s="24">
        <v>8.1367924528301891</v>
      </c>
      <c r="O61" s="24">
        <v>7.2499999999999991</v>
      </c>
      <c r="P61" s="24" t="s">
        <v>347</v>
      </c>
      <c r="Q61" s="24" t="s">
        <v>347</v>
      </c>
      <c r="R61" s="24" t="s">
        <v>347</v>
      </c>
    </row>
    <row r="62" spans="1:18" hidden="1">
      <c r="A62" s="23" t="s">
        <v>351</v>
      </c>
      <c r="B62" s="23" t="s">
        <v>1501</v>
      </c>
      <c r="C62" s="23" t="s">
        <v>1500</v>
      </c>
      <c r="D62" s="24">
        <v>0.62695924764890254</v>
      </c>
      <c r="E62" s="24">
        <v>0.63091482649842245</v>
      </c>
      <c r="F62" s="24">
        <v>0.59970014992503717</v>
      </c>
      <c r="G62" s="24">
        <v>0.59347181008902061</v>
      </c>
      <c r="H62" s="24">
        <v>0.76452599388379183</v>
      </c>
      <c r="I62" s="24">
        <v>0.60606060606060574</v>
      </c>
      <c r="J62" s="24">
        <v>0.43290043290043245</v>
      </c>
      <c r="K62" s="24">
        <v>0.53619302949061676</v>
      </c>
      <c r="L62" s="24">
        <v>0.36275695284159581</v>
      </c>
      <c r="M62" s="24">
        <v>0.46674445740956805</v>
      </c>
      <c r="N62" s="24">
        <v>0.23584905660377345</v>
      </c>
      <c r="O62" s="24">
        <v>0.375</v>
      </c>
      <c r="P62" s="24" t="s">
        <v>347</v>
      </c>
      <c r="Q62" s="24" t="s">
        <v>347</v>
      </c>
      <c r="R62" s="24" t="s">
        <v>347</v>
      </c>
    </row>
    <row r="63" spans="1:18" hidden="1">
      <c r="A63" s="23" t="s">
        <v>351</v>
      </c>
      <c r="B63" s="23" t="s">
        <v>1499</v>
      </c>
      <c r="C63" s="23" t="s">
        <v>1498</v>
      </c>
      <c r="D63" s="24">
        <v>3.1347962382445145</v>
      </c>
      <c r="E63" s="24">
        <v>3.1545741324921139</v>
      </c>
      <c r="F63" s="24">
        <v>3.1484257871064472</v>
      </c>
      <c r="G63" s="24">
        <v>2.6706231454005933</v>
      </c>
      <c r="H63" s="24">
        <v>3.0581039755351687</v>
      </c>
      <c r="I63" s="24">
        <v>3.1818181818181821</v>
      </c>
      <c r="J63" s="24">
        <v>3.0303030303030307</v>
      </c>
      <c r="K63" s="24">
        <v>4.0214477211796256</v>
      </c>
      <c r="L63" s="24">
        <v>3.869407496977026</v>
      </c>
      <c r="M63" s="24">
        <v>3.6172695449241536</v>
      </c>
      <c r="N63" s="24">
        <v>3.8915094339622631</v>
      </c>
      <c r="O63" s="24">
        <v>3.375</v>
      </c>
      <c r="P63" s="24" t="s">
        <v>347</v>
      </c>
      <c r="Q63" s="24" t="s">
        <v>347</v>
      </c>
      <c r="R63" s="24" t="s">
        <v>347</v>
      </c>
    </row>
    <row r="64" spans="1:18" hidden="1">
      <c r="A64" s="23" t="s">
        <v>351</v>
      </c>
      <c r="B64" s="23" t="s">
        <v>1497</v>
      </c>
      <c r="C64" s="23" t="s">
        <v>1496</v>
      </c>
      <c r="D64" s="24">
        <v>11.285266457680249</v>
      </c>
      <c r="E64" s="24">
        <v>11.356466876971609</v>
      </c>
      <c r="F64" s="24">
        <v>11.394302848575713</v>
      </c>
      <c r="G64" s="24">
        <v>11.572700296735905</v>
      </c>
      <c r="H64" s="24">
        <v>12.385321100917432</v>
      </c>
      <c r="I64" s="24">
        <v>13.030303030303031</v>
      </c>
      <c r="J64" s="24">
        <v>13.131313131313133</v>
      </c>
      <c r="K64" s="24">
        <v>13.002680965147453</v>
      </c>
      <c r="L64" s="24">
        <v>12.33373639661427</v>
      </c>
      <c r="M64" s="24">
        <v>11.085180863477245</v>
      </c>
      <c r="N64" s="24">
        <v>11.674528301886792</v>
      </c>
      <c r="O64" s="24">
        <v>12.5</v>
      </c>
      <c r="P64" s="24" t="s">
        <v>347</v>
      </c>
      <c r="Q64" s="24" t="s">
        <v>347</v>
      </c>
      <c r="R64" s="24" t="s">
        <v>347</v>
      </c>
    </row>
    <row r="65" spans="1:18" hidden="1">
      <c r="A65" s="23" t="s">
        <v>351</v>
      </c>
      <c r="B65" s="23" t="s">
        <v>1495</v>
      </c>
      <c r="C65" s="23" t="s">
        <v>1494</v>
      </c>
      <c r="D65" s="24">
        <v>0</v>
      </c>
      <c r="E65" s="24">
        <v>0</v>
      </c>
      <c r="F65" s="24">
        <v>0</v>
      </c>
      <c r="G65" s="24">
        <v>0.37360428839186099</v>
      </c>
      <c r="H65" s="24">
        <v>9.90534157855988E-2</v>
      </c>
      <c r="I65" s="24">
        <v>0.16867789416587001</v>
      </c>
      <c r="J65" s="24">
        <v>0.34719615984160201</v>
      </c>
      <c r="K65" s="24">
        <v>1.06424308101367</v>
      </c>
      <c r="L65" s="24">
        <v>0.28343055057411298</v>
      </c>
      <c r="M65" s="24">
        <v>0.60346741809623505</v>
      </c>
      <c r="N65" s="24">
        <v>1.02998204842746</v>
      </c>
      <c r="O65" s="24">
        <v>0.45101978723029101</v>
      </c>
      <c r="P65" s="24">
        <v>0.34762357117982101</v>
      </c>
      <c r="Q65" s="24" t="s">
        <v>347</v>
      </c>
      <c r="R65" s="24" t="s">
        <v>347</v>
      </c>
    </row>
    <row r="66" spans="1:18" hidden="1">
      <c r="A66" s="23" t="s">
        <v>351</v>
      </c>
      <c r="B66" s="23" t="s">
        <v>1493</v>
      </c>
      <c r="C66" s="23" t="s">
        <v>1492</v>
      </c>
      <c r="D66" s="24">
        <v>11.242479089739801</v>
      </c>
      <c r="E66" s="24">
        <v>11.36252735553321</v>
      </c>
      <c r="F66" s="24">
        <v>10.849049032177806</v>
      </c>
      <c r="G66" s="24">
        <v>10.788325238468872</v>
      </c>
      <c r="H66" s="24">
        <v>11.115359610645575</v>
      </c>
      <c r="I66" s="24">
        <v>10.999445656540999</v>
      </c>
      <c r="J66" s="24">
        <v>10.576098362932385</v>
      </c>
      <c r="K66" s="24">
        <v>10.517407021833177</v>
      </c>
      <c r="L66" s="24">
        <v>9.6378966665106169</v>
      </c>
      <c r="M66" s="24">
        <v>9.4687330587065777</v>
      </c>
      <c r="N66" s="24">
        <v>9.5659471407277561</v>
      </c>
      <c r="O66" s="24">
        <v>10.445441988950277</v>
      </c>
      <c r="P66" s="24" t="s">
        <v>347</v>
      </c>
      <c r="Q66" s="24" t="s">
        <v>347</v>
      </c>
      <c r="R66" s="24" t="s">
        <v>347</v>
      </c>
    </row>
    <row r="67" spans="1:18" hidden="1">
      <c r="A67" s="23" t="s">
        <v>351</v>
      </c>
      <c r="B67" s="23" t="s">
        <v>1491</v>
      </c>
      <c r="C67" s="23" t="s">
        <v>1490</v>
      </c>
      <c r="D67" s="24" t="s">
        <v>347</v>
      </c>
      <c r="E67" s="24" t="s">
        <v>347</v>
      </c>
      <c r="F67" s="24" t="s">
        <v>347</v>
      </c>
      <c r="G67" s="24">
        <v>25.1375150679977</v>
      </c>
      <c r="H67" s="24">
        <v>25.120450005417101</v>
      </c>
      <c r="I67" s="24">
        <v>24.919490612723699</v>
      </c>
      <c r="J67" s="24">
        <v>24.720123647020898</v>
      </c>
      <c r="K67" s="24">
        <v>24.522363563248899</v>
      </c>
      <c r="L67" s="24">
        <v>24.3261956805724</v>
      </c>
      <c r="M67" s="24">
        <v>24.131578443323399</v>
      </c>
      <c r="N67" s="24">
        <v>23.925734236076298</v>
      </c>
      <c r="O67" s="24">
        <v>23.660635932020799</v>
      </c>
      <c r="P67" s="24">
        <v>22.5831479906998</v>
      </c>
      <c r="Q67" s="24">
        <v>20.9337797045239</v>
      </c>
      <c r="R67" s="24" t="s">
        <v>347</v>
      </c>
    </row>
    <row r="68" spans="1:18" hidden="1">
      <c r="A68" s="23" t="s">
        <v>351</v>
      </c>
      <c r="B68" s="23" t="s">
        <v>1489</v>
      </c>
      <c r="C68" s="23" t="s">
        <v>1488</v>
      </c>
      <c r="D68" s="24" t="s">
        <v>347</v>
      </c>
      <c r="E68" s="24" t="s">
        <v>347</v>
      </c>
      <c r="F68" s="24" t="s">
        <v>347</v>
      </c>
      <c r="G68" s="24" t="s">
        <v>347</v>
      </c>
      <c r="H68" s="24" t="s">
        <v>347</v>
      </c>
      <c r="I68" s="24" t="s">
        <v>347</v>
      </c>
      <c r="J68" s="24" t="s">
        <v>347</v>
      </c>
      <c r="K68" s="24" t="s">
        <v>347</v>
      </c>
      <c r="L68" s="24">
        <v>28905000</v>
      </c>
      <c r="M68" s="24">
        <v>108185000</v>
      </c>
      <c r="N68" s="24">
        <v>83551000</v>
      </c>
      <c r="O68" s="24">
        <v>25406000</v>
      </c>
      <c r="P68" s="24">
        <v>50547000</v>
      </c>
      <c r="Q68" s="24">
        <v>-21661000</v>
      </c>
      <c r="R68" s="24" t="s">
        <v>347</v>
      </c>
    </row>
    <row r="69" spans="1:18" hidden="1">
      <c r="A69" s="23" t="s">
        <v>351</v>
      </c>
      <c r="B69" s="23" t="s">
        <v>1487</v>
      </c>
      <c r="C69" s="23" t="s">
        <v>1486</v>
      </c>
      <c r="D69" s="24" t="s">
        <v>347</v>
      </c>
      <c r="E69" s="24" t="s">
        <v>347</v>
      </c>
      <c r="F69" s="24" t="s">
        <v>347</v>
      </c>
      <c r="G69" s="24" t="s">
        <v>347</v>
      </c>
      <c r="H69" s="24">
        <v>226305294.61896801</v>
      </c>
      <c r="I69" s="24">
        <v>284166472.04227901</v>
      </c>
      <c r="J69" s="24">
        <v>370543781.83663899</v>
      </c>
      <c r="K69" s="24">
        <v>488508564.83316004</v>
      </c>
      <c r="L69" s="24">
        <v>559941152.20958102</v>
      </c>
      <c r="M69" s="24">
        <v>620850588.09200883</v>
      </c>
      <c r="N69" s="24">
        <v>821270696.29405141</v>
      </c>
      <c r="O69" s="24">
        <v>763431454.36416078</v>
      </c>
      <c r="P69" s="24">
        <v>778781667.03233349</v>
      </c>
      <c r="Q69" s="24" t="s">
        <v>347</v>
      </c>
      <c r="R69" s="24" t="s">
        <v>347</v>
      </c>
    </row>
    <row r="70" spans="1:18" hidden="1">
      <c r="A70" s="23" t="s">
        <v>351</v>
      </c>
      <c r="B70" s="23" t="s">
        <v>1485</v>
      </c>
      <c r="C70" s="23" t="s">
        <v>1484</v>
      </c>
      <c r="D70" s="24" t="s">
        <v>347</v>
      </c>
      <c r="E70" s="24" t="s">
        <v>347</v>
      </c>
      <c r="F70" s="24" t="s">
        <v>347</v>
      </c>
      <c r="G70" s="24" t="s">
        <v>347</v>
      </c>
      <c r="H70" s="24">
        <v>338128045.66661453</v>
      </c>
      <c r="I70" s="24">
        <v>362862535.47891968</v>
      </c>
      <c r="J70" s="24">
        <v>380021285.48414546</v>
      </c>
      <c r="K70" s="24">
        <v>402541517.27215856</v>
      </c>
      <c r="L70" s="24">
        <v>410014645.81446284</v>
      </c>
      <c r="M70" s="24">
        <v>519449077.71348095</v>
      </c>
      <c r="N70" s="24">
        <v>535587485.39407003</v>
      </c>
      <c r="O70" s="24">
        <v>391498528.09167928</v>
      </c>
      <c r="P70" s="24">
        <v>396274143.91603041</v>
      </c>
      <c r="Q70" s="24" t="s">
        <v>347</v>
      </c>
      <c r="R70" s="24" t="s">
        <v>347</v>
      </c>
    </row>
    <row r="71" spans="1:18" hidden="1">
      <c r="A71" s="23" t="s">
        <v>351</v>
      </c>
      <c r="B71" s="23" t="s">
        <v>1483</v>
      </c>
      <c r="C71" s="23" t="s">
        <v>1482</v>
      </c>
      <c r="D71" s="24" t="s">
        <v>347</v>
      </c>
      <c r="E71" s="24" t="s">
        <v>347</v>
      </c>
      <c r="F71" s="24" t="s">
        <v>347</v>
      </c>
      <c r="G71" s="24" t="s">
        <v>347</v>
      </c>
      <c r="H71" s="24" t="s">
        <v>347</v>
      </c>
      <c r="I71" s="24" t="s">
        <v>347</v>
      </c>
      <c r="J71" s="24" t="s">
        <v>347</v>
      </c>
      <c r="K71" s="24" t="s">
        <v>347</v>
      </c>
      <c r="L71" s="24">
        <v>0</v>
      </c>
      <c r="M71" s="24">
        <v>11140000</v>
      </c>
      <c r="N71" s="24">
        <v>33300000</v>
      </c>
      <c r="O71" s="24">
        <v>0</v>
      </c>
      <c r="P71" s="24">
        <v>4312000</v>
      </c>
      <c r="Q71" s="24">
        <v>0</v>
      </c>
      <c r="R71" s="24" t="s">
        <v>347</v>
      </c>
    </row>
    <row r="72" spans="1:18" hidden="1">
      <c r="A72" s="23" t="s">
        <v>351</v>
      </c>
      <c r="B72" s="23" t="s">
        <v>1481</v>
      </c>
      <c r="C72" s="23" t="s">
        <v>1480</v>
      </c>
      <c r="D72" s="24" t="s">
        <v>347</v>
      </c>
      <c r="E72" s="24" t="s">
        <v>347</v>
      </c>
      <c r="F72" s="24" t="s">
        <v>347</v>
      </c>
      <c r="G72" s="24" t="s">
        <v>347</v>
      </c>
      <c r="H72" s="24" t="s">
        <v>347</v>
      </c>
      <c r="I72" s="24" t="s">
        <v>347</v>
      </c>
      <c r="J72" s="24" t="s">
        <v>347</v>
      </c>
      <c r="K72" s="24" t="s">
        <v>347</v>
      </c>
      <c r="L72" s="24">
        <v>0</v>
      </c>
      <c r="M72" s="24">
        <v>19101000</v>
      </c>
      <c r="N72" s="24">
        <v>40199000</v>
      </c>
      <c r="O72" s="24">
        <v>25487000</v>
      </c>
      <c r="P72" s="24">
        <v>101385000</v>
      </c>
      <c r="Q72" s="24">
        <v>0</v>
      </c>
      <c r="R72" s="24" t="s">
        <v>347</v>
      </c>
    </row>
    <row r="73" spans="1:18" hidden="1">
      <c r="A73" s="23" t="s">
        <v>351</v>
      </c>
      <c r="B73" s="23" t="s">
        <v>1479</v>
      </c>
      <c r="C73" s="23" t="s">
        <v>1478</v>
      </c>
      <c r="D73" s="24" t="s">
        <v>347</v>
      </c>
      <c r="E73" s="24" t="s">
        <v>347</v>
      </c>
      <c r="F73" s="24" t="s">
        <v>347</v>
      </c>
      <c r="G73" s="24" t="s">
        <v>347</v>
      </c>
      <c r="H73" s="24" t="s">
        <v>347</v>
      </c>
      <c r="I73" s="24" t="s">
        <v>347</v>
      </c>
      <c r="J73" s="24" t="s">
        <v>347</v>
      </c>
      <c r="K73" s="24" t="s">
        <v>347</v>
      </c>
      <c r="L73" s="24">
        <v>0</v>
      </c>
      <c r="M73" s="24">
        <v>22557000</v>
      </c>
      <c r="N73" s="24">
        <v>0</v>
      </c>
      <c r="O73" s="24">
        <v>0</v>
      </c>
      <c r="P73" s="24">
        <v>0</v>
      </c>
      <c r="Q73" s="24">
        <v>0</v>
      </c>
      <c r="R73" s="24" t="s">
        <v>347</v>
      </c>
    </row>
    <row r="74" spans="1:18" hidden="1">
      <c r="A74" s="23" t="s">
        <v>351</v>
      </c>
      <c r="B74" s="23" t="s">
        <v>1477</v>
      </c>
      <c r="C74" s="23" t="s">
        <v>1476</v>
      </c>
      <c r="D74" s="24" t="s">
        <v>347</v>
      </c>
      <c r="E74" s="24" t="s">
        <v>347</v>
      </c>
      <c r="F74" s="24" t="s">
        <v>347</v>
      </c>
      <c r="G74" s="24" t="s">
        <v>347</v>
      </c>
      <c r="H74" s="24" t="s">
        <v>347</v>
      </c>
      <c r="I74" s="24" t="s">
        <v>347</v>
      </c>
      <c r="J74" s="24" t="s">
        <v>347</v>
      </c>
      <c r="K74" s="24" t="s">
        <v>347</v>
      </c>
      <c r="L74" s="24">
        <v>0</v>
      </c>
      <c r="M74" s="24">
        <v>41658000</v>
      </c>
      <c r="N74" s="24">
        <v>40199000</v>
      </c>
      <c r="O74" s="24">
        <v>25487000</v>
      </c>
      <c r="P74" s="24">
        <v>101385000</v>
      </c>
      <c r="Q74" s="24">
        <v>0</v>
      </c>
      <c r="R74" s="24" t="s">
        <v>347</v>
      </c>
    </row>
    <row r="75" spans="1:18" hidden="1">
      <c r="A75" s="23" t="s">
        <v>351</v>
      </c>
      <c r="B75" s="23" t="s">
        <v>1475</v>
      </c>
      <c r="C75" s="23" t="s">
        <v>1474</v>
      </c>
      <c r="D75" s="24" t="s">
        <v>347</v>
      </c>
      <c r="E75" s="24" t="s">
        <v>347</v>
      </c>
      <c r="F75" s="24" t="s">
        <v>347</v>
      </c>
      <c r="G75" s="24" t="s">
        <v>347</v>
      </c>
      <c r="H75" s="24">
        <v>43.527006996068828</v>
      </c>
      <c r="I75" s="24">
        <v>38.003603185107913</v>
      </c>
      <c r="J75" s="24">
        <v>56.085091177470268</v>
      </c>
      <c r="K75" s="24">
        <v>57.374345356637171</v>
      </c>
      <c r="L75" s="24">
        <v>40.12423201884058</v>
      </c>
      <c r="M75" s="24">
        <v>37.382774999610049</v>
      </c>
      <c r="N75" s="24">
        <v>38.381004328861323</v>
      </c>
      <c r="O75" s="24">
        <v>31.496762834983805</v>
      </c>
      <c r="P75" s="24">
        <v>16.173041342653544</v>
      </c>
      <c r="Q75" s="24">
        <v>27.981459967749089</v>
      </c>
      <c r="R75" s="24" t="s">
        <v>347</v>
      </c>
    </row>
    <row r="76" spans="1:18" hidden="1">
      <c r="A76" s="23" t="s">
        <v>351</v>
      </c>
      <c r="B76" s="23" t="s">
        <v>1473</v>
      </c>
      <c r="C76" s="23" t="s">
        <v>1472</v>
      </c>
      <c r="D76" s="24" t="s">
        <v>347</v>
      </c>
      <c r="E76" s="24" t="s">
        <v>347</v>
      </c>
      <c r="F76" s="24" t="s">
        <v>347</v>
      </c>
      <c r="G76" s="24" t="s">
        <v>347</v>
      </c>
      <c r="H76" s="24">
        <v>46.991726926040251</v>
      </c>
      <c r="I76" s="24">
        <v>51.227535788430245</v>
      </c>
      <c r="J76" s="24">
        <v>48.878964152164997</v>
      </c>
      <c r="K76" s="24">
        <v>38.682218384166625</v>
      </c>
      <c r="L76" s="24">
        <v>39.770485300869197</v>
      </c>
      <c r="M76" s="24">
        <v>47.958158086059065</v>
      </c>
      <c r="N76" s="24">
        <v>43.739866418189457</v>
      </c>
      <c r="O76" s="24">
        <v>41.72117692313072</v>
      </c>
      <c r="P76" s="24">
        <v>21.411816226483523</v>
      </c>
      <c r="Q76" s="24">
        <v>38.779958007545225</v>
      </c>
      <c r="R76" s="24" t="s">
        <v>347</v>
      </c>
    </row>
    <row r="77" spans="1:18" hidden="1">
      <c r="A77" s="23" t="s">
        <v>351</v>
      </c>
      <c r="B77" s="23" t="s">
        <v>1471</v>
      </c>
      <c r="C77" s="23" t="s">
        <v>1470</v>
      </c>
      <c r="D77" s="24" t="s">
        <v>347</v>
      </c>
      <c r="E77" s="24" t="s">
        <v>347</v>
      </c>
      <c r="F77" s="24" t="s">
        <v>347</v>
      </c>
      <c r="G77" s="24" t="s">
        <v>347</v>
      </c>
      <c r="H77" s="24">
        <v>16.852089818205613</v>
      </c>
      <c r="I77" s="24">
        <v>14.641334202847943</v>
      </c>
      <c r="J77" s="24">
        <v>42.343201393363742</v>
      </c>
      <c r="K77" s="24">
        <v>45.876507219471215</v>
      </c>
      <c r="L77" s="24">
        <v>28.033121801864823</v>
      </c>
      <c r="M77" s="24">
        <v>29.002855143280399</v>
      </c>
      <c r="N77" s="24">
        <v>32.994513478759302</v>
      </c>
      <c r="O77" s="24">
        <v>26.544873316780411</v>
      </c>
      <c r="P77" s="24">
        <v>10.596636625071056</v>
      </c>
      <c r="Q77" s="24" t="s">
        <v>347</v>
      </c>
      <c r="R77" s="24" t="s">
        <v>347</v>
      </c>
    </row>
    <row r="78" spans="1:18" hidden="1">
      <c r="A78" s="23" t="s">
        <v>351</v>
      </c>
      <c r="B78" s="23" t="s">
        <v>1469</v>
      </c>
      <c r="C78" s="23" t="s">
        <v>1468</v>
      </c>
      <c r="D78" s="24" t="s">
        <v>347</v>
      </c>
      <c r="E78" s="24" t="s">
        <v>347</v>
      </c>
      <c r="F78" s="24" t="s">
        <v>347</v>
      </c>
      <c r="G78" s="24" t="s">
        <v>347</v>
      </c>
      <c r="H78" s="24">
        <v>46.428780281860469</v>
      </c>
      <c r="I78" s="24">
        <v>50.723792895481679</v>
      </c>
      <c r="J78" s="24">
        <v>48.228374503376813</v>
      </c>
      <c r="K78" s="24">
        <v>38.150218758733459</v>
      </c>
      <c r="L78" s="24">
        <v>39.352054992430382</v>
      </c>
      <c r="M78" s="24">
        <v>47.108951168141935</v>
      </c>
      <c r="N78" s="24">
        <v>43.739866425713856</v>
      </c>
      <c r="O78" s="24">
        <v>39.418555850247003</v>
      </c>
      <c r="P78" s="24">
        <v>17.2322951304848</v>
      </c>
      <c r="Q78" s="24" t="s">
        <v>347</v>
      </c>
      <c r="R78" s="24" t="s">
        <v>347</v>
      </c>
    </row>
    <row r="79" spans="1:18" hidden="1">
      <c r="A79" s="23" t="s">
        <v>351</v>
      </c>
      <c r="B79" s="23" t="s">
        <v>1467</v>
      </c>
      <c r="C79" s="23" t="s">
        <v>1466</v>
      </c>
      <c r="D79" s="24" t="s">
        <v>347</v>
      </c>
      <c r="E79" s="24" t="s">
        <v>347</v>
      </c>
      <c r="F79" s="24" t="s">
        <v>347</v>
      </c>
      <c r="G79" s="24" t="s">
        <v>347</v>
      </c>
      <c r="H79" s="24" t="s">
        <v>347</v>
      </c>
      <c r="I79" s="24" t="s">
        <v>347</v>
      </c>
      <c r="J79" s="24" t="s">
        <v>347</v>
      </c>
      <c r="K79" s="24" t="s">
        <v>347</v>
      </c>
      <c r="L79" s="24">
        <v>0</v>
      </c>
      <c r="M79" s="24">
        <v>0</v>
      </c>
      <c r="N79" s="24">
        <v>0.38540000000000002</v>
      </c>
      <c r="O79" s="24">
        <v>0.56279999999999997</v>
      </c>
      <c r="P79" s="24">
        <v>0.82599999999999996</v>
      </c>
      <c r="Q79" s="24">
        <v>1.3696999999999999</v>
      </c>
      <c r="R79" s="24" t="s">
        <v>347</v>
      </c>
    </row>
    <row r="80" spans="1:18" hidden="1">
      <c r="A80" s="23" t="s">
        <v>351</v>
      </c>
      <c r="B80" s="23" t="s">
        <v>1465</v>
      </c>
      <c r="C80" s="23" t="s">
        <v>1464</v>
      </c>
      <c r="D80" s="24" t="s">
        <v>347</v>
      </c>
      <c r="E80" s="24">
        <v>89.358889623265</v>
      </c>
      <c r="F80" s="24">
        <v>88.389513108614196</v>
      </c>
      <c r="G80" s="24">
        <v>87.456855401336597</v>
      </c>
      <c r="H80" s="24">
        <v>86.237790996548398</v>
      </c>
      <c r="I80" s="24">
        <v>86.773885584196194</v>
      </c>
      <c r="J80" s="24">
        <v>90.555922743629296</v>
      </c>
      <c r="K80" s="24">
        <v>99.023279723874595</v>
      </c>
      <c r="L80" s="24">
        <v>96.636557244620406</v>
      </c>
      <c r="M80" s="24">
        <v>100</v>
      </c>
      <c r="N80" s="24">
        <v>107.336417713153</v>
      </c>
      <c r="O80" s="24">
        <v>109.99485936696701</v>
      </c>
      <c r="P80" s="24">
        <v>111.93361239626999</v>
      </c>
      <c r="Q80" s="24">
        <v>112.418300653595</v>
      </c>
      <c r="R80" s="24" t="s">
        <v>347</v>
      </c>
    </row>
    <row r="81" spans="1:18" hidden="1">
      <c r="A81" s="23" t="s">
        <v>351</v>
      </c>
      <c r="B81" s="23" t="s">
        <v>1463</v>
      </c>
      <c r="C81" s="23" t="s">
        <v>1462</v>
      </c>
      <c r="D81" s="24" t="s">
        <v>347</v>
      </c>
      <c r="E81" s="24" t="s">
        <v>347</v>
      </c>
      <c r="F81" s="24" t="s">
        <v>347</v>
      </c>
      <c r="G81" s="24" t="s">
        <v>347</v>
      </c>
      <c r="H81" s="24" t="s">
        <v>347</v>
      </c>
      <c r="I81" s="24" t="s">
        <v>347</v>
      </c>
      <c r="J81" s="24" t="s">
        <v>347</v>
      </c>
      <c r="K81" s="24" t="s">
        <v>347</v>
      </c>
      <c r="L81" s="24" t="s">
        <v>347</v>
      </c>
      <c r="M81" s="24" t="s">
        <v>347</v>
      </c>
      <c r="N81" s="24" t="s">
        <v>347</v>
      </c>
      <c r="O81" s="24">
        <v>5.4000000953674299</v>
      </c>
      <c r="P81" s="24" t="s">
        <v>347</v>
      </c>
      <c r="Q81" s="24" t="s">
        <v>347</v>
      </c>
      <c r="R81" s="24" t="s">
        <v>347</v>
      </c>
    </row>
    <row r="82" spans="1:18" hidden="1">
      <c r="A82" s="23" t="s">
        <v>351</v>
      </c>
      <c r="B82" s="23" t="s">
        <v>1461</v>
      </c>
      <c r="C82" s="23" t="s">
        <v>1460</v>
      </c>
      <c r="D82" s="24" t="s">
        <v>347</v>
      </c>
      <c r="E82" s="24" t="s">
        <v>347</v>
      </c>
      <c r="F82" s="24" t="s">
        <v>347</v>
      </c>
      <c r="G82" s="24" t="s">
        <v>347</v>
      </c>
      <c r="H82" s="24" t="s">
        <v>347</v>
      </c>
      <c r="I82" s="24" t="s">
        <v>347</v>
      </c>
      <c r="J82" s="24" t="s">
        <v>347</v>
      </c>
      <c r="K82" s="24" t="s">
        <v>347</v>
      </c>
      <c r="L82" s="24" t="s">
        <v>347</v>
      </c>
      <c r="M82" s="24" t="s">
        <v>347</v>
      </c>
      <c r="N82" s="24" t="s">
        <v>347</v>
      </c>
      <c r="O82" s="24">
        <v>5.8000001907348597</v>
      </c>
      <c r="P82" s="24" t="s">
        <v>347</v>
      </c>
      <c r="Q82" s="24" t="s">
        <v>347</v>
      </c>
      <c r="R82" s="24" t="s">
        <v>347</v>
      </c>
    </row>
    <row r="83" spans="1:18" hidden="1">
      <c r="A83" s="23" t="s">
        <v>351</v>
      </c>
      <c r="B83" s="23" t="s">
        <v>1459</v>
      </c>
      <c r="C83" s="23" t="s">
        <v>1458</v>
      </c>
      <c r="D83" s="24" t="s">
        <v>347</v>
      </c>
      <c r="E83" s="24" t="s">
        <v>347</v>
      </c>
      <c r="F83" s="24" t="s">
        <v>347</v>
      </c>
      <c r="G83" s="24" t="s">
        <v>347</v>
      </c>
      <c r="H83" s="24" t="s">
        <v>347</v>
      </c>
      <c r="I83" s="24" t="s">
        <v>347</v>
      </c>
      <c r="J83" s="24" t="s">
        <v>347</v>
      </c>
      <c r="K83" s="24" t="s">
        <v>347</v>
      </c>
      <c r="L83" s="24" t="s">
        <v>347</v>
      </c>
      <c r="M83" s="24" t="s">
        <v>347</v>
      </c>
      <c r="N83" s="24" t="s">
        <v>347</v>
      </c>
      <c r="O83" s="24">
        <v>5.6999998092651403</v>
      </c>
      <c r="P83" s="24" t="s">
        <v>347</v>
      </c>
      <c r="Q83" s="24" t="s">
        <v>347</v>
      </c>
      <c r="R83" s="24" t="s">
        <v>347</v>
      </c>
    </row>
    <row r="84" spans="1:18" hidden="1">
      <c r="A84" s="23" t="s">
        <v>351</v>
      </c>
      <c r="B84" s="23" t="s">
        <v>1457</v>
      </c>
      <c r="C84" s="23" t="s">
        <v>1456</v>
      </c>
      <c r="D84" s="24" t="s">
        <v>347</v>
      </c>
      <c r="E84" s="24" t="s">
        <v>347</v>
      </c>
      <c r="F84" s="24" t="s">
        <v>347</v>
      </c>
      <c r="G84" s="24" t="s">
        <v>347</v>
      </c>
      <c r="H84" s="24" t="s">
        <v>347</v>
      </c>
      <c r="I84" s="24" t="s">
        <v>347</v>
      </c>
      <c r="J84" s="24" t="s">
        <v>347</v>
      </c>
      <c r="K84" s="24" t="s">
        <v>347</v>
      </c>
      <c r="L84" s="24">
        <v>26.4</v>
      </c>
      <c r="M84" s="24">
        <v>28.7</v>
      </c>
      <c r="N84" s="24">
        <v>26.7</v>
      </c>
      <c r="O84" s="24">
        <v>23</v>
      </c>
      <c r="P84" s="24">
        <v>22.1</v>
      </c>
      <c r="Q84" s="24">
        <v>1.2</v>
      </c>
      <c r="R84" s="24">
        <v>1.1000000000000001</v>
      </c>
    </row>
    <row r="85" spans="1:18" hidden="1">
      <c r="A85" s="23" t="s">
        <v>351</v>
      </c>
      <c r="B85" s="23" t="s">
        <v>1455</v>
      </c>
      <c r="C85" s="23" t="s">
        <v>1454</v>
      </c>
      <c r="D85" s="24" t="s">
        <v>347</v>
      </c>
      <c r="E85" s="24" t="s">
        <v>347</v>
      </c>
      <c r="F85" s="24" t="s">
        <v>347</v>
      </c>
      <c r="G85" s="24" t="s">
        <v>347</v>
      </c>
      <c r="H85" s="24" t="s">
        <v>347</v>
      </c>
      <c r="I85" s="24" t="s">
        <v>347</v>
      </c>
      <c r="J85" s="24" t="s">
        <v>347</v>
      </c>
      <c r="K85" s="24" t="s">
        <v>347</v>
      </c>
      <c r="L85" s="24">
        <v>2270</v>
      </c>
      <c r="M85" s="24">
        <v>2230</v>
      </c>
      <c r="N85" s="24">
        <v>2270</v>
      </c>
      <c r="O85" s="24">
        <v>1775</v>
      </c>
      <c r="P85" s="24">
        <v>1775</v>
      </c>
      <c r="Q85" s="24">
        <v>1695</v>
      </c>
      <c r="R85" s="24" t="s">
        <v>347</v>
      </c>
    </row>
    <row r="86" spans="1:18" hidden="1">
      <c r="A86" s="23" t="s">
        <v>351</v>
      </c>
      <c r="B86" s="23" t="s">
        <v>1453</v>
      </c>
      <c r="C86" s="23" t="s">
        <v>1452</v>
      </c>
      <c r="D86" s="24" t="s">
        <v>347</v>
      </c>
      <c r="E86" s="24" t="s">
        <v>347</v>
      </c>
      <c r="F86" s="24" t="s">
        <v>347</v>
      </c>
      <c r="G86" s="24" t="s">
        <v>347</v>
      </c>
      <c r="H86" s="24" t="s">
        <v>347</v>
      </c>
      <c r="I86" s="24" t="s">
        <v>347</v>
      </c>
      <c r="J86" s="24" t="s">
        <v>347</v>
      </c>
      <c r="K86" s="24" t="s">
        <v>347</v>
      </c>
      <c r="L86" s="24">
        <v>2330</v>
      </c>
      <c r="M86" s="24">
        <v>2280</v>
      </c>
      <c r="N86" s="24">
        <v>2280</v>
      </c>
      <c r="O86" s="24">
        <v>1810</v>
      </c>
      <c r="P86" s="24">
        <v>1810</v>
      </c>
      <c r="Q86" s="24">
        <v>1730</v>
      </c>
      <c r="R86" s="24" t="s">
        <v>347</v>
      </c>
    </row>
    <row r="87" spans="1:18" hidden="1">
      <c r="A87" s="23" t="s">
        <v>351</v>
      </c>
      <c r="B87" s="23" t="s">
        <v>1451</v>
      </c>
      <c r="C87" s="23" t="s">
        <v>1450</v>
      </c>
      <c r="D87" s="24" t="s">
        <v>347</v>
      </c>
      <c r="E87" s="24" t="s">
        <v>347</v>
      </c>
      <c r="F87" s="24" t="s">
        <v>347</v>
      </c>
      <c r="G87" s="24" t="s">
        <v>347</v>
      </c>
      <c r="H87" s="24" t="s">
        <v>347</v>
      </c>
      <c r="I87" s="24">
        <v>6.9916703420800497</v>
      </c>
      <c r="J87" s="24" t="s">
        <v>347</v>
      </c>
      <c r="K87" s="24" t="s">
        <v>347</v>
      </c>
      <c r="L87" s="24" t="s">
        <v>347</v>
      </c>
      <c r="M87" s="24" t="s">
        <v>347</v>
      </c>
      <c r="N87" s="24">
        <v>12.478223047990101</v>
      </c>
      <c r="O87" s="24" t="s">
        <v>347</v>
      </c>
      <c r="P87" s="24" t="s">
        <v>347</v>
      </c>
      <c r="Q87" s="24" t="s">
        <v>347</v>
      </c>
      <c r="R87" s="24" t="s">
        <v>347</v>
      </c>
    </row>
    <row r="88" spans="1:18" hidden="1">
      <c r="A88" s="23" t="s">
        <v>351</v>
      </c>
      <c r="B88" s="23" t="s">
        <v>1449</v>
      </c>
      <c r="C88" s="23" t="s">
        <v>1448</v>
      </c>
      <c r="D88" s="24" t="s">
        <v>347</v>
      </c>
      <c r="E88" s="24" t="s">
        <v>347</v>
      </c>
      <c r="F88" s="24" t="s">
        <v>347</v>
      </c>
      <c r="G88" s="24" t="s">
        <v>347</v>
      </c>
      <c r="H88" s="24" t="s">
        <v>347</v>
      </c>
      <c r="I88" s="24">
        <v>20.581597359955001</v>
      </c>
      <c r="J88" s="24" t="s">
        <v>347</v>
      </c>
      <c r="K88" s="24" t="s">
        <v>347</v>
      </c>
      <c r="L88" s="24" t="s">
        <v>347</v>
      </c>
      <c r="M88" s="24" t="s">
        <v>347</v>
      </c>
      <c r="N88" s="24">
        <v>35.567475020632202</v>
      </c>
      <c r="O88" s="24" t="s">
        <v>347</v>
      </c>
      <c r="P88" s="24" t="s">
        <v>347</v>
      </c>
      <c r="Q88" s="24" t="s">
        <v>347</v>
      </c>
      <c r="R88" s="24" t="s">
        <v>347</v>
      </c>
    </row>
    <row r="89" spans="1:18" hidden="1">
      <c r="A89" s="23" t="s">
        <v>351</v>
      </c>
      <c r="B89" s="23" t="s">
        <v>1447</v>
      </c>
      <c r="C89" s="23" t="s">
        <v>1446</v>
      </c>
      <c r="D89" s="24" t="s">
        <v>347</v>
      </c>
      <c r="E89" s="24" t="s">
        <v>347</v>
      </c>
      <c r="F89" s="24" t="s">
        <v>347</v>
      </c>
      <c r="G89" s="24" t="s">
        <v>347</v>
      </c>
      <c r="H89" s="24" t="s">
        <v>347</v>
      </c>
      <c r="I89" s="24">
        <v>25.4999652886905</v>
      </c>
      <c r="J89" s="24" t="s">
        <v>347</v>
      </c>
      <c r="K89" s="24" t="s">
        <v>347</v>
      </c>
      <c r="L89" s="24" t="s">
        <v>347</v>
      </c>
      <c r="M89" s="24" t="s">
        <v>347</v>
      </c>
      <c r="N89" s="24">
        <v>44.410849838887003</v>
      </c>
      <c r="O89" s="24" t="s">
        <v>347</v>
      </c>
      <c r="P89" s="24" t="s">
        <v>347</v>
      </c>
      <c r="Q89" s="24" t="s">
        <v>347</v>
      </c>
      <c r="R89" s="24" t="s">
        <v>347</v>
      </c>
    </row>
    <row r="90" spans="1:18" hidden="1">
      <c r="A90" s="23" t="s">
        <v>351</v>
      </c>
      <c r="B90" s="23" t="s">
        <v>1445</v>
      </c>
      <c r="C90" s="23" t="s">
        <v>1444</v>
      </c>
      <c r="D90" s="24" t="s">
        <v>347</v>
      </c>
      <c r="E90" s="24" t="s">
        <v>347</v>
      </c>
      <c r="F90" s="24" t="s">
        <v>347</v>
      </c>
      <c r="G90" s="24" t="s">
        <v>347</v>
      </c>
      <c r="H90" s="24" t="s">
        <v>347</v>
      </c>
      <c r="I90" s="24" t="s">
        <v>347</v>
      </c>
      <c r="J90" s="24" t="s">
        <v>347</v>
      </c>
      <c r="K90" s="24" t="s">
        <v>347</v>
      </c>
      <c r="L90" s="24">
        <v>2.5</v>
      </c>
      <c r="M90" s="24">
        <v>2.5</v>
      </c>
      <c r="N90" s="24">
        <v>3</v>
      </c>
      <c r="O90" s="24">
        <v>3.5</v>
      </c>
      <c r="P90" s="24">
        <v>3.5</v>
      </c>
      <c r="Q90" s="24">
        <v>3.5</v>
      </c>
      <c r="R90" s="24" t="s">
        <v>347</v>
      </c>
    </row>
    <row r="91" spans="1:18" hidden="1">
      <c r="A91" s="23" t="s">
        <v>351</v>
      </c>
      <c r="B91" s="23" t="s">
        <v>1443</v>
      </c>
      <c r="C91" s="23" t="s">
        <v>1442</v>
      </c>
      <c r="D91" s="24" t="s">
        <v>347</v>
      </c>
      <c r="E91" s="24" t="s">
        <v>347</v>
      </c>
      <c r="F91" s="24" t="s">
        <v>347</v>
      </c>
      <c r="G91" s="24" t="s">
        <v>347</v>
      </c>
      <c r="H91" s="24" t="s">
        <v>347</v>
      </c>
      <c r="I91" s="24" t="s">
        <v>347</v>
      </c>
      <c r="J91" s="24" t="s">
        <v>347</v>
      </c>
      <c r="K91" s="24" t="s">
        <v>347</v>
      </c>
      <c r="L91" s="24">
        <v>3.5</v>
      </c>
      <c r="M91" s="24">
        <v>3.5</v>
      </c>
      <c r="N91" s="24">
        <v>3.5</v>
      </c>
      <c r="O91" s="24">
        <v>3.5</v>
      </c>
      <c r="P91" s="24">
        <v>3.5</v>
      </c>
      <c r="Q91" s="24">
        <v>3.5</v>
      </c>
      <c r="R91" s="24" t="s">
        <v>347</v>
      </c>
    </row>
    <row r="92" spans="1:18" hidden="1">
      <c r="A92" s="23" t="s">
        <v>351</v>
      </c>
      <c r="B92" s="23" t="s">
        <v>1441</v>
      </c>
      <c r="C92" s="23" t="s">
        <v>1440</v>
      </c>
      <c r="D92" s="24" t="s">
        <v>347</v>
      </c>
      <c r="E92" s="24" t="s">
        <v>347</v>
      </c>
      <c r="F92" s="24" t="s">
        <v>347</v>
      </c>
      <c r="G92" s="24" t="s">
        <v>347</v>
      </c>
      <c r="H92" s="24" t="s">
        <v>347</v>
      </c>
      <c r="I92" s="24" t="s">
        <v>347</v>
      </c>
      <c r="J92" s="24" t="s">
        <v>347</v>
      </c>
      <c r="K92" s="24" t="s">
        <v>347</v>
      </c>
      <c r="L92" s="24">
        <v>3.5</v>
      </c>
      <c r="M92" s="24">
        <v>3.5</v>
      </c>
      <c r="N92" s="24">
        <v>4</v>
      </c>
      <c r="O92" s="24">
        <v>4</v>
      </c>
      <c r="P92" s="24">
        <v>4.5</v>
      </c>
      <c r="Q92" s="24">
        <v>4.5</v>
      </c>
      <c r="R92" s="24" t="s">
        <v>347</v>
      </c>
    </row>
    <row r="93" spans="1:18" hidden="1">
      <c r="A93" s="23" t="s">
        <v>351</v>
      </c>
      <c r="B93" s="23" t="s">
        <v>1439</v>
      </c>
      <c r="C93" s="23" t="s">
        <v>1438</v>
      </c>
      <c r="D93" s="24" t="s">
        <v>347</v>
      </c>
      <c r="E93" s="24" t="s">
        <v>347</v>
      </c>
      <c r="F93" s="24" t="s">
        <v>347</v>
      </c>
      <c r="G93" s="24" t="s">
        <v>347</v>
      </c>
      <c r="H93" s="24" t="s">
        <v>347</v>
      </c>
      <c r="I93" s="24" t="s">
        <v>347</v>
      </c>
      <c r="J93" s="24" t="s">
        <v>347</v>
      </c>
      <c r="K93" s="24" t="s">
        <v>347</v>
      </c>
      <c r="L93" s="24">
        <v>3.3333333333333335</v>
      </c>
      <c r="M93" s="24">
        <v>3.3333333333333335</v>
      </c>
      <c r="N93" s="24">
        <v>3.5</v>
      </c>
      <c r="O93" s="24">
        <v>3.5</v>
      </c>
      <c r="P93" s="24">
        <v>3.8333333333333299</v>
      </c>
      <c r="Q93" s="24">
        <v>3.6666699999999999</v>
      </c>
      <c r="R93" s="24" t="s">
        <v>347</v>
      </c>
    </row>
    <row r="94" spans="1:18" hidden="1">
      <c r="A94" s="23" t="s">
        <v>351</v>
      </c>
      <c r="B94" s="23" t="s">
        <v>1437</v>
      </c>
      <c r="C94" s="23" t="s">
        <v>1436</v>
      </c>
      <c r="D94" s="24" t="s">
        <v>347</v>
      </c>
      <c r="E94" s="24" t="s">
        <v>347</v>
      </c>
      <c r="F94" s="24" t="s">
        <v>347</v>
      </c>
      <c r="G94" s="24" t="s">
        <v>347</v>
      </c>
      <c r="H94" s="24" t="s">
        <v>347</v>
      </c>
      <c r="I94" s="24" t="s">
        <v>347</v>
      </c>
      <c r="J94" s="24" t="s">
        <v>347</v>
      </c>
      <c r="K94" s="24" t="s">
        <v>347</v>
      </c>
      <c r="L94" s="24">
        <v>3.5</v>
      </c>
      <c r="M94" s="24">
        <v>3.5</v>
      </c>
      <c r="N94" s="24">
        <v>3.5</v>
      </c>
      <c r="O94" s="24">
        <v>4</v>
      </c>
      <c r="P94" s="24">
        <v>4</v>
      </c>
      <c r="Q94" s="24">
        <v>4</v>
      </c>
      <c r="R94" s="24" t="s">
        <v>347</v>
      </c>
    </row>
    <row r="95" spans="1:18" hidden="1">
      <c r="A95" s="23" t="s">
        <v>351</v>
      </c>
      <c r="B95" s="23" t="s">
        <v>1435</v>
      </c>
      <c r="C95" s="23" t="s">
        <v>1434</v>
      </c>
      <c r="D95" s="24" t="s">
        <v>347</v>
      </c>
      <c r="E95" s="24" t="s">
        <v>347</v>
      </c>
      <c r="F95" s="24" t="s">
        <v>347</v>
      </c>
      <c r="G95" s="24" t="s">
        <v>347</v>
      </c>
      <c r="H95" s="24" t="s">
        <v>347</v>
      </c>
      <c r="I95" s="24" t="s">
        <v>347</v>
      </c>
      <c r="J95" s="24" t="s">
        <v>347</v>
      </c>
      <c r="K95" s="24" t="s">
        <v>347</v>
      </c>
      <c r="L95" s="24">
        <v>3.5</v>
      </c>
      <c r="M95" s="24">
        <v>3.5</v>
      </c>
      <c r="N95" s="24">
        <v>3</v>
      </c>
      <c r="O95" s="24">
        <v>3</v>
      </c>
      <c r="P95" s="24">
        <v>3</v>
      </c>
      <c r="Q95" s="24">
        <v>3</v>
      </c>
      <c r="R95" s="24" t="s">
        <v>347</v>
      </c>
    </row>
    <row r="96" spans="1:18" hidden="1">
      <c r="A96" s="23" t="s">
        <v>351</v>
      </c>
      <c r="B96" s="23" t="s">
        <v>1433</v>
      </c>
      <c r="C96" s="23" t="s">
        <v>1432</v>
      </c>
      <c r="D96" s="24" t="s">
        <v>347</v>
      </c>
      <c r="E96" s="24" t="s">
        <v>347</v>
      </c>
      <c r="F96" s="24" t="s">
        <v>347</v>
      </c>
      <c r="G96" s="24" t="s">
        <v>347</v>
      </c>
      <c r="H96" s="24" t="s">
        <v>347</v>
      </c>
      <c r="I96" s="24" t="s">
        <v>347</v>
      </c>
      <c r="J96" s="24" t="s">
        <v>347</v>
      </c>
      <c r="K96" s="24" t="s">
        <v>347</v>
      </c>
      <c r="L96" s="24">
        <v>3.5</v>
      </c>
      <c r="M96" s="24">
        <v>3.5</v>
      </c>
      <c r="N96" s="24">
        <v>3.5</v>
      </c>
      <c r="O96" s="24">
        <v>3.5</v>
      </c>
      <c r="P96" s="24">
        <v>3.5</v>
      </c>
      <c r="Q96" s="24">
        <v>3.5</v>
      </c>
      <c r="R96" s="24" t="s">
        <v>347</v>
      </c>
    </row>
    <row r="97" spans="1:18" hidden="1">
      <c r="A97" s="23" t="s">
        <v>351</v>
      </c>
      <c r="B97" s="23" t="s">
        <v>1431</v>
      </c>
      <c r="C97" s="23" t="s">
        <v>1430</v>
      </c>
      <c r="D97" s="24" t="s">
        <v>347</v>
      </c>
      <c r="E97" s="24" t="s">
        <v>347</v>
      </c>
      <c r="F97" s="24" t="s">
        <v>347</v>
      </c>
      <c r="G97" s="24" t="s">
        <v>347</v>
      </c>
      <c r="H97" s="24" t="s">
        <v>347</v>
      </c>
      <c r="I97" s="24" t="s">
        <v>347</v>
      </c>
      <c r="J97" s="24" t="s">
        <v>347</v>
      </c>
      <c r="K97" s="24" t="s">
        <v>347</v>
      </c>
      <c r="L97" s="24">
        <v>3</v>
      </c>
      <c r="M97" s="24">
        <v>3</v>
      </c>
      <c r="N97" s="24">
        <v>3</v>
      </c>
      <c r="O97" s="24">
        <v>3</v>
      </c>
      <c r="P97" s="24">
        <v>3.5</v>
      </c>
      <c r="Q97" s="24">
        <v>3</v>
      </c>
      <c r="R97" s="24" t="s">
        <v>347</v>
      </c>
    </row>
    <row r="98" spans="1:18" hidden="1">
      <c r="A98" s="23" t="s">
        <v>351</v>
      </c>
      <c r="B98" s="23" t="s">
        <v>1429</v>
      </c>
      <c r="C98" s="23" t="s">
        <v>1428</v>
      </c>
      <c r="D98" s="24" t="s">
        <v>347</v>
      </c>
      <c r="E98" s="24" t="s">
        <v>347</v>
      </c>
      <c r="F98" s="24" t="s">
        <v>347</v>
      </c>
      <c r="G98" s="24" t="s">
        <v>347</v>
      </c>
      <c r="H98" s="24" t="s">
        <v>347</v>
      </c>
      <c r="I98" s="24" t="s">
        <v>347</v>
      </c>
      <c r="J98" s="24" t="s">
        <v>347</v>
      </c>
      <c r="K98" s="24" t="s">
        <v>347</v>
      </c>
      <c r="L98" s="24">
        <v>3.5</v>
      </c>
      <c r="M98" s="24">
        <v>3.5</v>
      </c>
      <c r="N98" s="24">
        <v>3.5</v>
      </c>
      <c r="O98" s="24">
        <v>3.5</v>
      </c>
      <c r="P98" s="24">
        <v>3.5</v>
      </c>
      <c r="Q98" s="24">
        <v>3.5</v>
      </c>
      <c r="R98" s="24" t="s">
        <v>347</v>
      </c>
    </row>
    <row r="99" spans="1:18" hidden="1">
      <c r="A99" s="23" t="s">
        <v>351</v>
      </c>
      <c r="B99" s="23" t="s">
        <v>1427</v>
      </c>
      <c r="C99" s="23" t="s">
        <v>1426</v>
      </c>
      <c r="D99" s="24" t="s">
        <v>347</v>
      </c>
      <c r="E99" s="24" t="s">
        <v>347</v>
      </c>
      <c r="F99" s="24" t="s">
        <v>347</v>
      </c>
      <c r="G99" s="24" t="s">
        <v>347</v>
      </c>
      <c r="H99" s="24" t="s">
        <v>347</v>
      </c>
      <c r="I99" s="24" t="s">
        <v>347</v>
      </c>
      <c r="J99" s="24" t="s">
        <v>347</v>
      </c>
      <c r="K99" s="24" t="s">
        <v>347</v>
      </c>
      <c r="L99" s="24">
        <v>3.5</v>
      </c>
      <c r="M99" s="24">
        <v>3.5</v>
      </c>
      <c r="N99" s="24">
        <v>3.5</v>
      </c>
      <c r="O99" s="24">
        <v>3.5</v>
      </c>
      <c r="P99" s="24">
        <v>3.5</v>
      </c>
      <c r="Q99" s="24">
        <v>3.5</v>
      </c>
      <c r="R99" s="24" t="s">
        <v>347</v>
      </c>
    </row>
    <row r="100" spans="1:18" hidden="1">
      <c r="A100" s="23" t="s">
        <v>351</v>
      </c>
      <c r="B100" s="23" t="s">
        <v>1425</v>
      </c>
      <c r="C100" s="23" t="s">
        <v>1424</v>
      </c>
      <c r="D100" s="24" t="s">
        <v>347</v>
      </c>
      <c r="E100" s="24" t="s">
        <v>347</v>
      </c>
      <c r="F100" s="24" t="s">
        <v>347</v>
      </c>
      <c r="G100" s="24" t="s">
        <v>347</v>
      </c>
      <c r="H100" s="24" t="s">
        <v>347</v>
      </c>
      <c r="I100" s="24" t="s">
        <v>347</v>
      </c>
      <c r="J100" s="24" t="s">
        <v>347</v>
      </c>
      <c r="K100" s="24" t="s">
        <v>347</v>
      </c>
      <c r="L100" s="24">
        <v>3.2</v>
      </c>
      <c r="M100" s="24">
        <v>3.2</v>
      </c>
      <c r="N100" s="24">
        <v>3.1</v>
      </c>
      <c r="O100" s="24">
        <v>3.3</v>
      </c>
      <c r="P100" s="24">
        <v>3.3</v>
      </c>
      <c r="Q100" s="24">
        <v>3.3</v>
      </c>
      <c r="R100" s="24" t="s">
        <v>347</v>
      </c>
    </row>
    <row r="101" spans="1:18" hidden="1">
      <c r="A101" s="23" t="s">
        <v>351</v>
      </c>
      <c r="B101" s="23" t="s">
        <v>1423</v>
      </c>
      <c r="C101" s="23" t="s">
        <v>1422</v>
      </c>
      <c r="D101" s="24" t="s">
        <v>347</v>
      </c>
      <c r="E101" s="24" t="s">
        <v>347</v>
      </c>
      <c r="F101" s="24" t="s">
        <v>347</v>
      </c>
      <c r="G101" s="24" t="s">
        <v>347</v>
      </c>
      <c r="H101" s="24" t="s">
        <v>347</v>
      </c>
      <c r="I101" s="24" t="s">
        <v>347</v>
      </c>
      <c r="J101" s="24" t="s">
        <v>347</v>
      </c>
      <c r="K101" s="24" t="s">
        <v>347</v>
      </c>
      <c r="L101" s="24">
        <v>3</v>
      </c>
      <c r="M101" s="24">
        <v>3</v>
      </c>
      <c r="N101" s="24">
        <v>2.5</v>
      </c>
      <c r="O101" s="24">
        <v>3</v>
      </c>
      <c r="P101" s="24">
        <v>3</v>
      </c>
      <c r="Q101" s="24">
        <v>3</v>
      </c>
      <c r="R101" s="24" t="s">
        <v>347</v>
      </c>
    </row>
    <row r="102" spans="1:18" hidden="1">
      <c r="A102" s="23" t="s">
        <v>351</v>
      </c>
      <c r="B102" s="23" t="s">
        <v>1421</v>
      </c>
      <c r="C102" s="23" t="s">
        <v>1420</v>
      </c>
      <c r="D102" s="24" t="s">
        <v>347</v>
      </c>
      <c r="E102" s="24" t="s">
        <v>347</v>
      </c>
      <c r="F102" s="24" t="s">
        <v>347</v>
      </c>
      <c r="G102" s="24" t="s">
        <v>347</v>
      </c>
      <c r="H102" s="24" t="s">
        <v>347</v>
      </c>
      <c r="I102" s="24" t="s">
        <v>347</v>
      </c>
      <c r="J102" s="24" t="s">
        <v>347</v>
      </c>
      <c r="K102" s="24" t="s">
        <v>347</v>
      </c>
      <c r="L102" s="24">
        <v>3</v>
      </c>
      <c r="M102" s="24">
        <v>3</v>
      </c>
      <c r="N102" s="24">
        <v>3</v>
      </c>
      <c r="O102" s="24">
        <v>3</v>
      </c>
      <c r="P102" s="24">
        <v>3</v>
      </c>
      <c r="Q102" s="24">
        <v>3</v>
      </c>
      <c r="R102" s="24" t="s">
        <v>347</v>
      </c>
    </row>
    <row r="103" spans="1:18" hidden="1">
      <c r="A103" s="23" t="s">
        <v>351</v>
      </c>
      <c r="B103" s="23" t="s">
        <v>1419</v>
      </c>
      <c r="C103" s="23" t="s">
        <v>1418</v>
      </c>
      <c r="D103" s="24" t="s">
        <v>347</v>
      </c>
      <c r="E103" s="24" t="s">
        <v>347</v>
      </c>
      <c r="F103" s="24" t="s">
        <v>347</v>
      </c>
      <c r="G103" s="24" t="s">
        <v>347</v>
      </c>
      <c r="H103" s="24" t="s">
        <v>347</v>
      </c>
      <c r="I103" s="24" t="s">
        <v>347</v>
      </c>
      <c r="J103" s="24" t="s">
        <v>347</v>
      </c>
      <c r="K103" s="24" t="s">
        <v>347</v>
      </c>
      <c r="L103" s="24">
        <v>3.2</v>
      </c>
      <c r="M103" s="24">
        <v>3.2</v>
      </c>
      <c r="N103" s="24">
        <v>3.3</v>
      </c>
      <c r="O103" s="24">
        <v>3.4</v>
      </c>
      <c r="P103" s="24">
        <v>3.4</v>
      </c>
      <c r="Q103" s="24">
        <v>3.4</v>
      </c>
      <c r="R103" s="24" t="s">
        <v>347</v>
      </c>
    </row>
    <row r="104" spans="1:18" hidden="1">
      <c r="A104" s="23" t="s">
        <v>351</v>
      </c>
      <c r="B104" s="23" t="s">
        <v>1417</v>
      </c>
      <c r="C104" s="23" t="s">
        <v>1416</v>
      </c>
      <c r="D104" s="24" t="s">
        <v>347</v>
      </c>
      <c r="E104" s="24" t="s">
        <v>347</v>
      </c>
      <c r="F104" s="24" t="s">
        <v>347</v>
      </c>
      <c r="G104" s="24" t="s">
        <v>347</v>
      </c>
      <c r="H104" s="24" t="s">
        <v>347</v>
      </c>
      <c r="I104" s="24" t="s">
        <v>347</v>
      </c>
      <c r="J104" s="24" t="s">
        <v>347</v>
      </c>
      <c r="K104" s="24" t="s">
        <v>347</v>
      </c>
      <c r="L104" s="24">
        <v>4</v>
      </c>
      <c r="M104" s="24">
        <v>4</v>
      </c>
      <c r="N104" s="24">
        <v>4</v>
      </c>
      <c r="O104" s="24">
        <v>4</v>
      </c>
      <c r="P104" s="24">
        <v>4</v>
      </c>
      <c r="Q104" s="24">
        <v>4</v>
      </c>
      <c r="R104" s="24" t="s">
        <v>347</v>
      </c>
    </row>
    <row r="105" spans="1:18" hidden="1">
      <c r="A105" s="23" t="s">
        <v>351</v>
      </c>
      <c r="B105" s="23" t="s">
        <v>1415</v>
      </c>
      <c r="C105" s="23" t="s">
        <v>1414</v>
      </c>
      <c r="D105" s="24" t="s">
        <v>347</v>
      </c>
      <c r="E105" s="24" t="s">
        <v>347</v>
      </c>
      <c r="F105" s="24" t="s">
        <v>347</v>
      </c>
      <c r="G105" s="24" t="s">
        <v>347</v>
      </c>
      <c r="H105" s="24" t="s">
        <v>347</v>
      </c>
      <c r="I105" s="24" t="s">
        <v>347</v>
      </c>
      <c r="J105" s="24" t="s">
        <v>347</v>
      </c>
      <c r="K105" s="24" t="s">
        <v>347</v>
      </c>
      <c r="L105" s="24">
        <v>2.5</v>
      </c>
      <c r="M105" s="24">
        <v>2.5</v>
      </c>
      <c r="N105" s="24">
        <v>3</v>
      </c>
      <c r="O105" s="24">
        <v>3</v>
      </c>
      <c r="P105" s="24">
        <v>3</v>
      </c>
      <c r="Q105" s="24">
        <v>3</v>
      </c>
      <c r="R105" s="24" t="s">
        <v>347</v>
      </c>
    </row>
    <row r="106" spans="1:18" hidden="1">
      <c r="A106" s="23" t="s">
        <v>351</v>
      </c>
      <c r="B106" s="23" t="s">
        <v>1413</v>
      </c>
      <c r="C106" s="23" t="s">
        <v>1412</v>
      </c>
      <c r="D106" s="24" t="s">
        <v>347</v>
      </c>
      <c r="E106" s="24" t="s">
        <v>347</v>
      </c>
      <c r="F106" s="24" t="s">
        <v>347</v>
      </c>
      <c r="G106" s="24" t="s">
        <v>347</v>
      </c>
      <c r="H106" s="24" t="s">
        <v>347</v>
      </c>
      <c r="I106" s="24" t="s">
        <v>347</v>
      </c>
      <c r="J106" s="24" t="s">
        <v>347</v>
      </c>
      <c r="K106" s="24" t="s">
        <v>347</v>
      </c>
      <c r="L106" s="24">
        <v>3.5</v>
      </c>
      <c r="M106" s="24">
        <v>3.5</v>
      </c>
      <c r="N106" s="24">
        <v>3.5</v>
      </c>
      <c r="O106" s="24">
        <v>3.5</v>
      </c>
      <c r="P106" s="24">
        <v>3.5</v>
      </c>
      <c r="Q106" s="24">
        <v>3.5</v>
      </c>
      <c r="R106" s="24" t="s">
        <v>347</v>
      </c>
    </row>
    <row r="107" spans="1:18" hidden="1">
      <c r="A107" s="23" t="s">
        <v>351</v>
      </c>
      <c r="B107" s="23" t="s">
        <v>1411</v>
      </c>
      <c r="C107" s="23" t="s">
        <v>1410</v>
      </c>
      <c r="D107" s="24" t="s">
        <v>347</v>
      </c>
      <c r="E107" s="24" t="s">
        <v>347</v>
      </c>
      <c r="F107" s="24" t="s">
        <v>347</v>
      </c>
      <c r="G107" s="24" t="s">
        <v>347</v>
      </c>
      <c r="H107" s="24" t="s">
        <v>347</v>
      </c>
      <c r="I107" s="24" t="s">
        <v>347</v>
      </c>
      <c r="J107" s="24" t="s">
        <v>347</v>
      </c>
      <c r="K107" s="24" t="s">
        <v>347</v>
      </c>
      <c r="L107" s="24">
        <v>4</v>
      </c>
      <c r="M107" s="24">
        <v>4</v>
      </c>
      <c r="N107" s="24">
        <v>3.8333333333333335</v>
      </c>
      <c r="O107" s="24">
        <v>3.8333333333333299</v>
      </c>
      <c r="P107" s="24">
        <v>3.8333333333333299</v>
      </c>
      <c r="Q107" s="24">
        <v>3.8333300000000001</v>
      </c>
      <c r="R107" s="24" t="s">
        <v>347</v>
      </c>
    </row>
    <row r="108" spans="1:18" hidden="1">
      <c r="A108" s="23" t="s">
        <v>351</v>
      </c>
      <c r="B108" s="23" t="s">
        <v>1409</v>
      </c>
      <c r="C108" s="23" t="s">
        <v>1408</v>
      </c>
      <c r="D108" s="24" t="s">
        <v>347</v>
      </c>
      <c r="E108" s="24" t="s">
        <v>347</v>
      </c>
      <c r="F108" s="24" t="s">
        <v>347</v>
      </c>
      <c r="G108" s="24" t="s">
        <v>347</v>
      </c>
      <c r="H108" s="24" t="s">
        <v>347</v>
      </c>
      <c r="I108" s="24" t="s">
        <v>347</v>
      </c>
      <c r="J108" s="24" t="s">
        <v>347</v>
      </c>
      <c r="K108" s="24" t="s">
        <v>347</v>
      </c>
      <c r="L108" s="24">
        <v>5</v>
      </c>
      <c r="M108" s="24">
        <v>5</v>
      </c>
      <c r="N108" s="24">
        <v>4.5</v>
      </c>
      <c r="O108" s="24">
        <v>4.5</v>
      </c>
      <c r="P108" s="24">
        <v>4.5</v>
      </c>
      <c r="Q108" s="24">
        <v>4.5</v>
      </c>
      <c r="R108" s="24" t="s">
        <v>347</v>
      </c>
    </row>
    <row r="109" spans="1:18" hidden="1">
      <c r="A109" s="23" t="s">
        <v>351</v>
      </c>
      <c r="B109" s="23" t="s">
        <v>1407</v>
      </c>
      <c r="C109" s="23" t="s">
        <v>1406</v>
      </c>
      <c r="D109" s="24" t="s">
        <v>347</v>
      </c>
      <c r="E109" s="24" t="s">
        <v>347</v>
      </c>
      <c r="F109" s="24" t="s">
        <v>347</v>
      </c>
      <c r="G109" s="24" t="s">
        <v>347</v>
      </c>
      <c r="H109" s="24" t="s">
        <v>347</v>
      </c>
      <c r="I109" s="24" t="s">
        <v>347</v>
      </c>
      <c r="J109" s="24" t="s">
        <v>347</v>
      </c>
      <c r="K109" s="24" t="s">
        <v>347</v>
      </c>
      <c r="L109" s="24">
        <v>3</v>
      </c>
      <c r="M109" s="24">
        <v>3</v>
      </c>
      <c r="N109" s="24">
        <v>3</v>
      </c>
      <c r="O109" s="24">
        <v>3</v>
      </c>
      <c r="P109" s="24">
        <v>3</v>
      </c>
      <c r="Q109" s="24">
        <v>3</v>
      </c>
      <c r="R109" s="24" t="s">
        <v>347</v>
      </c>
    </row>
    <row r="110" spans="1:18" hidden="1">
      <c r="A110" s="23" t="s">
        <v>351</v>
      </c>
      <c r="B110" s="23" t="s">
        <v>1405</v>
      </c>
      <c r="C110" s="23" t="s">
        <v>1404</v>
      </c>
      <c r="D110" s="24" t="s">
        <v>347</v>
      </c>
      <c r="E110" s="24" t="s">
        <v>347</v>
      </c>
      <c r="F110" s="24" t="s">
        <v>347</v>
      </c>
      <c r="G110" s="24" t="s">
        <v>347</v>
      </c>
      <c r="H110" s="24" t="s">
        <v>347</v>
      </c>
      <c r="I110" s="24" t="s">
        <v>347</v>
      </c>
      <c r="J110" s="24" t="s">
        <v>347</v>
      </c>
      <c r="K110" s="24" t="s">
        <v>347</v>
      </c>
      <c r="L110" s="24">
        <v>0</v>
      </c>
      <c r="M110" s="24">
        <v>0</v>
      </c>
      <c r="N110" s="24">
        <v>0</v>
      </c>
      <c r="O110" s="24">
        <v>9.9999999989108801E-5</v>
      </c>
      <c r="P110" s="24">
        <v>9.9999999989108801E-5</v>
      </c>
      <c r="Q110" s="24">
        <v>1.0000000000331999E-4</v>
      </c>
      <c r="R110" s="24" t="s">
        <v>347</v>
      </c>
    </row>
    <row r="111" spans="1:18" hidden="1">
      <c r="A111" s="23" t="s">
        <v>351</v>
      </c>
      <c r="B111" s="23" t="s">
        <v>1403</v>
      </c>
      <c r="C111" s="23" t="s">
        <v>1402</v>
      </c>
      <c r="D111" s="24" t="s">
        <v>347</v>
      </c>
      <c r="E111" s="24" t="s">
        <v>347</v>
      </c>
      <c r="F111" s="24" t="s">
        <v>347</v>
      </c>
      <c r="G111" s="24" t="s">
        <v>347</v>
      </c>
      <c r="H111" s="24" t="s">
        <v>347</v>
      </c>
      <c r="I111" s="24" t="s">
        <v>347</v>
      </c>
      <c r="J111" s="24" t="s">
        <v>347</v>
      </c>
      <c r="K111" s="24" t="s">
        <v>347</v>
      </c>
      <c r="L111" s="24">
        <v>0</v>
      </c>
      <c r="M111" s="24">
        <v>0</v>
      </c>
      <c r="N111" s="24">
        <v>0</v>
      </c>
      <c r="O111" s="24">
        <v>1.5819000000000001</v>
      </c>
      <c r="P111" s="24">
        <v>4.3901000000000003</v>
      </c>
      <c r="Q111" s="24">
        <v>12.081099999999999</v>
      </c>
      <c r="R111" s="24" t="s">
        <v>347</v>
      </c>
    </row>
    <row r="112" spans="1:18" hidden="1">
      <c r="A112" s="23" t="s">
        <v>351</v>
      </c>
      <c r="B112" s="23" t="s">
        <v>1401</v>
      </c>
      <c r="C112" s="23" t="s">
        <v>1400</v>
      </c>
      <c r="D112" s="24" t="s">
        <v>347</v>
      </c>
      <c r="E112" s="24" t="s">
        <v>347</v>
      </c>
      <c r="F112" s="24" t="s">
        <v>347</v>
      </c>
      <c r="G112" s="24" t="s">
        <v>347</v>
      </c>
      <c r="H112" s="24" t="s">
        <v>347</v>
      </c>
      <c r="I112" s="24" t="s">
        <v>347</v>
      </c>
      <c r="J112" s="24" t="s">
        <v>347</v>
      </c>
      <c r="K112" s="24" t="s">
        <v>347</v>
      </c>
      <c r="L112" s="24">
        <v>100</v>
      </c>
      <c r="M112" s="24">
        <v>100</v>
      </c>
      <c r="N112" s="24">
        <v>100</v>
      </c>
      <c r="O112" s="24">
        <v>98.418000000000006</v>
      </c>
      <c r="P112" s="24">
        <v>95.609800000000007</v>
      </c>
      <c r="Q112" s="24">
        <v>87.918800000000005</v>
      </c>
      <c r="R112" s="24" t="s">
        <v>347</v>
      </c>
    </row>
    <row r="113" spans="1:20" hidden="1">
      <c r="A113" s="23" t="s">
        <v>351</v>
      </c>
      <c r="B113" s="23" t="s">
        <v>1399</v>
      </c>
      <c r="C113" s="23" t="s">
        <v>1398</v>
      </c>
      <c r="D113" s="24" t="s">
        <v>347</v>
      </c>
      <c r="E113" s="24" t="s">
        <v>347</v>
      </c>
      <c r="F113" s="24" t="s">
        <v>347</v>
      </c>
      <c r="G113" s="24" t="s">
        <v>347</v>
      </c>
      <c r="H113" s="24">
        <v>-8.2356770311315994</v>
      </c>
      <c r="I113" s="24">
        <v>-6.9538457576878852</v>
      </c>
      <c r="J113" s="24">
        <v>-10.026050273233277</v>
      </c>
      <c r="K113" s="24">
        <v>-16.192348633094646</v>
      </c>
      <c r="L113" s="24">
        <v>-9.6746472070989782</v>
      </c>
      <c r="M113" s="24">
        <v>-13.171185012677206</v>
      </c>
      <c r="N113" s="24">
        <v>-15.364077320836621</v>
      </c>
      <c r="O113" s="24">
        <v>-7.4532068005892249</v>
      </c>
      <c r="P113" s="24">
        <v>-6.3816795358133422</v>
      </c>
      <c r="Q113" s="24">
        <v>-7.6402359733653071</v>
      </c>
      <c r="R113" s="24" t="s">
        <v>347</v>
      </c>
    </row>
    <row r="114" spans="1:20" hidden="1">
      <c r="A114" s="23" t="s">
        <v>351</v>
      </c>
      <c r="B114" s="23" t="s">
        <v>1397</v>
      </c>
      <c r="C114" s="23" t="s">
        <v>1396</v>
      </c>
      <c r="D114" s="24" t="s">
        <v>347</v>
      </c>
      <c r="E114" s="24" t="s">
        <v>347</v>
      </c>
      <c r="F114" s="24" t="s">
        <v>347</v>
      </c>
      <c r="G114" s="24" t="s">
        <v>347</v>
      </c>
      <c r="H114" s="24">
        <v>-307734301.80000001</v>
      </c>
      <c r="I114" s="24">
        <v>-283588839.60000002</v>
      </c>
      <c r="J114" s="24">
        <v>-484615301.60000002</v>
      </c>
      <c r="K114" s="24">
        <v>-920937919.20000005</v>
      </c>
      <c r="L114" s="24">
        <v>-546984499.5</v>
      </c>
      <c r="M114" s="24">
        <v>-767871363.60000002</v>
      </c>
      <c r="N114" s="24">
        <v>-1028244185</v>
      </c>
      <c r="O114" s="24">
        <v>-484482382.69999999</v>
      </c>
      <c r="P114" s="24">
        <v>-451377583.10000002</v>
      </c>
      <c r="Q114" s="24">
        <v>-564365792.20000005</v>
      </c>
      <c r="R114" s="24" t="s">
        <v>347</v>
      </c>
    </row>
    <row r="115" spans="1:20" hidden="1">
      <c r="A115" s="23" t="s">
        <v>351</v>
      </c>
      <c r="B115" s="23" t="s">
        <v>1395</v>
      </c>
      <c r="C115" s="23" t="s">
        <v>1394</v>
      </c>
      <c r="D115" s="24">
        <v>7.1</v>
      </c>
      <c r="E115" s="24">
        <v>7.1</v>
      </c>
      <c r="F115" s="24">
        <v>7</v>
      </c>
      <c r="G115" s="24">
        <v>7</v>
      </c>
      <c r="H115" s="24">
        <v>7</v>
      </c>
      <c r="I115" s="24">
        <v>7</v>
      </c>
      <c r="J115" s="24">
        <v>7</v>
      </c>
      <c r="K115" s="24">
        <v>7</v>
      </c>
      <c r="L115" s="24">
        <v>7</v>
      </c>
      <c r="M115" s="24">
        <v>7.1</v>
      </c>
      <c r="N115" s="24">
        <v>7</v>
      </c>
      <c r="O115" s="24">
        <v>7</v>
      </c>
      <c r="P115" s="24">
        <v>7</v>
      </c>
      <c r="Q115" s="24" t="s">
        <v>347</v>
      </c>
      <c r="R115" s="24" t="s">
        <v>347</v>
      </c>
    </row>
    <row r="116" spans="1:20">
      <c r="A116" s="89" t="s">
        <v>351</v>
      </c>
      <c r="B116" s="89" t="s">
        <v>1393</v>
      </c>
      <c r="C116" s="89" t="s">
        <v>1392</v>
      </c>
      <c r="D116" s="90" t="s">
        <v>347</v>
      </c>
      <c r="E116" s="90" t="s">
        <v>347</v>
      </c>
      <c r="F116" s="90" t="s">
        <v>347</v>
      </c>
      <c r="G116" s="90" t="s">
        <v>347</v>
      </c>
      <c r="H116" s="90">
        <v>0</v>
      </c>
      <c r="I116" s="90">
        <v>0</v>
      </c>
      <c r="J116" s="90">
        <v>0</v>
      </c>
      <c r="K116" s="90">
        <v>6.3108774451547694E-2</v>
      </c>
      <c r="L116" s="90">
        <v>19.702274284054901</v>
      </c>
      <c r="M116" s="90">
        <v>1.9507341812166401</v>
      </c>
      <c r="N116" s="90">
        <v>1.7211844870235999</v>
      </c>
      <c r="O116" s="90">
        <v>1.7895825093030899</v>
      </c>
      <c r="P116" s="90">
        <v>2.11508251609165</v>
      </c>
      <c r="Q116" s="90" t="s">
        <v>347</v>
      </c>
      <c r="R116" s="90" t="s">
        <v>347</v>
      </c>
      <c r="S116" s="91">
        <v>1</v>
      </c>
      <c r="T116" s="91" t="s">
        <v>2288</v>
      </c>
    </row>
    <row r="117" spans="1:20" hidden="1">
      <c r="A117" s="23" t="s">
        <v>351</v>
      </c>
      <c r="B117" s="23" t="s">
        <v>1391</v>
      </c>
      <c r="C117" s="23" t="s">
        <v>1390</v>
      </c>
      <c r="D117" s="24">
        <v>0</v>
      </c>
      <c r="E117" s="24">
        <v>0</v>
      </c>
      <c r="F117" s="24">
        <v>0</v>
      </c>
      <c r="G117" s="24">
        <v>0</v>
      </c>
      <c r="H117" s="24">
        <v>0</v>
      </c>
      <c r="I117" s="24">
        <v>0</v>
      </c>
      <c r="J117" s="24">
        <v>0</v>
      </c>
      <c r="K117" s="24">
        <v>52119000</v>
      </c>
      <c r="L117" s="24">
        <v>313030000</v>
      </c>
      <c r="M117" s="24">
        <v>109926000</v>
      </c>
      <c r="N117" s="24">
        <v>122759000</v>
      </c>
      <c r="O117" s="24">
        <v>126771000</v>
      </c>
      <c r="P117" s="24">
        <v>142385000</v>
      </c>
      <c r="Q117" s="24">
        <v>136838000</v>
      </c>
      <c r="R117" s="24" t="s">
        <v>347</v>
      </c>
    </row>
    <row r="118" spans="1:20" hidden="1">
      <c r="A118" s="23" t="s">
        <v>351</v>
      </c>
      <c r="B118" s="23" t="s">
        <v>1389</v>
      </c>
      <c r="C118" s="23" t="s">
        <v>1388</v>
      </c>
      <c r="D118" s="24">
        <v>0</v>
      </c>
      <c r="E118" s="24">
        <v>0</v>
      </c>
      <c r="F118" s="24">
        <v>0</v>
      </c>
      <c r="G118" s="24">
        <v>0</v>
      </c>
      <c r="H118" s="24">
        <v>0</v>
      </c>
      <c r="I118" s="24">
        <v>0</v>
      </c>
      <c r="J118" s="24">
        <v>0</v>
      </c>
      <c r="K118" s="24">
        <v>52119000</v>
      </c>
      <c r="L118" s="24">
        <v>82749000</v>
      </c>
      <c r="M118" s="24">
        <v>84268000</v>
      </c>
      <c r="N118" s="24">
        <v>94525000</v>
      </c>
      <c r="O118" s="24">
        <v>100913000</v>
      </c>
      <c r="P118" s="24">
        <v>115098000</v>
      </c>
      <c r="Q118" s="24">
        <v>109765000</v>
      </c>
      <c r="R118" s="24" t="s">
        <v>347</v>
      </c>
    </row>
    <row r="119" spans="1:20" hidden="1">
      <c r="A119" s="23" t="s">
        <v>351</v>
      </c>
      <c r="B119" s="23" t="s">
        <v>1387</v>
      </c>
      <c r="C119" s="23" t="s">
        <v>1386</v>
      </c>
      <c r="D119" s="24" t="s">
        <v>347</v>
      </c>
      <c r="E119" s="24" t="s">
        <v>347</v>
      </c>
      <c r="F119" s="24" t="s">
        <v>347</v>
      </c>
      <c r="G119" s="24" t="s">
        <v>347</v>
      </c>
      <c r="H119" s="24" t="s">
        <v>347</v>
      </c>
      <c r="I119" s="24" t="s">
        <v>347</v>
      </c>
      <c r="J119" s="24" t="s">
        <v>347</v>
      </c>
      <c r="K119" s="24" t="s">
        <v>347</v>
      </c>
      <c r="L119" s="24">
        <v>230281000</v>
      </c>
      <c r="M119" s="24">
        <v>25658000</v>
      </c>
      <c r="N119" s="24">
        <v>28234000</v>
      </c>
      <c r="O119" s="24">
        <v>25858000</v>
      </c>
      <c r="P119" s="24">
        <v>27287000</v>
      </c>
      <c r="Q119" s="24">
        <v>27073000</v>
      </c>
      <c r="R119" s="24" t="s">
        <v>347</v>
      </c>
    </row>
    <row r="120" spans="1:20" hidden="1">
      <c r="A120" s="23" t="s">
        <v>351</v>
      </c>
      <c r="B120" s="23" t="s">
        <v>1385</v>
      </c>
      <c r="C120" s="23" t="s">
        <v>1384</v>
      </c>
      <c r="D120" s="24">
        <v>1572000</v>
      </c>
      <c r="E120" s="24">
        <v>1369000</v>
      </c>
      <c r="F120" s="24">
        <v>1216000</v>
      </c>
      <c r="G120" s="24">
        <v>1822000</v>
      </c>
      <c r="H120" s="24">
        <v>2478000</v>
      </c>
      <c r="I120" s="24">
        <v>3316000</v>
      </c>
      <c r="J120" s="24">
        <v>2899000</v>
      </c>
      <c r="K120" s="24">
        <v>52837000</v>
      </c>
      <c r="L120" s="24">
        <v>313230000</v>
      </c>
      <c r="M120" s="24">
        <v>110275000</v>
      </c>
      <c r="N120" s="24">
        <v>123276000</v>
      </c>
      <c r="O120" s="24">
        <v>127346000</v>
      </c>
      <c r="P120" s="24">
        <v>147585000</v>
      </c>
      <c r="Q120" s="24">
        <v>152659000</v>
      </c>
      <c r="R120" s="24" t="s">
        <v>347</v>
      </c>
    </row>
    <row r="121" spans="1:20" hidden="1">
      <c r="A121" s="23" t="s">
        <v>351</v>
      </c>
      <c r="B121" s="23" t="s">
        <v>1383</v>
      </c>
      <c r="C121" s="23" t="s">
        <v>1382</v>
      </c>
      <c r="D121" s="24">
        <v>1.1165</v>
      </c>
      <c r="E121" s="24">
        <v>1.0589</v>
      </c>
      <c r="F121" s="24">
        <v>0.88429999999999997</v>
      </c>
      <c r="G121" s="24">
        <v>0.80430000000000001</v>
      </c>
      <c r="H121" s="24">
        <v>0.80410000000000004</v>
      </c>
      <c r="I121" s="24">
        <v>0.79710000000000003</v>
      </c>
      <c r="J121" s="24">
        <v>0.73060000000000003</v>
      </c>
      <c r="K121" s="24">
        <v>0.68269999999999997</v>
      </c>
      <c r="L121" s="24">
        <v>0.7198</v>
      </c>
      <c r="M121" s="24">
        <v>0.755</v>
      </c>
      <c r="N121" s="24">
        <v>0.71940000000000004</v>
      </c>
      <c r="O121" s="24">
        <v>0.77829999999999999</v>
      </c>
      <c r="P121" s="24">
        <v>0.75319999999999998</v>
      </c>
      <c r="Q121" s="24">
        <v>0.75370000000000004</v>
      </c>
      <c r="R121" s="24" t="s">
        <v>347</v>
      </c>
    </row>
    <row r="122" spans="1:20" hidden="1">
      <c r="A122" s="23" t="s">
        <v>351</v>
      </c>
      <c r="B122" s="23" t="s">
        <v>1381</v>
      </c>
      <c r="C122" s="23" t="s">
        <v>1380</v>
      </c>
      <c r="D122" s="24" t="s">
        <v>347</v>
      </c>
      <c r="E122" s="24" t="s">
        <v>347</v>
      </c>
      <c r="F122" s="24" t="s">
        <v>347</v>
      </c>
      <c r="G122" s="24" t="s">
        <v>347</v>
      </c>
      <c r="H122" s="24" t="s">
        <v>347</v>
      </c>
      <c r="I122" s="24" t="s">
        <v>347</v>
      </c>
      <c r="J122" s="24" t="s">
        <v>347</v>
      </c>
      <c r="K122" s="24" t="s">
        <v>347</v>
      </c>
      <c r="L122" s="24">
        <v>76.900000000000006</v>
      </c>
      <c r="M122" s="24" t="s">
        <v>347</v>
      </c>
      <c r="N122" s="24" t="s">
        <v>347</v>
      </c>
      <c r="O122" s="24" t="s">
        <v>347</v>
      </c>
      <c r="P122" s="24">
        <v>58.8</v>
      </c>
      <c r="Q122" s="24" t="s">
        <v>347</v>
      </c>
      <c r="R122" s="24" t="s">
        <v>347</v>
      </c>
    </row>
    <row r="123" spans="1:20" hidden="1">
      <c r="A123" s="23" t="s">
        <v>351</v>
      </c>
      <c r="B123" s="23" t="s">
        <v>1379</v>
      </c>
      <c r="C123" s="23" t="s">
        <v>1378</v>
      </c>
      <c r="D123" s="24" t="s">
        <v>347</v>
      </c>
      <c r="E123" s="24" t="s">
        <v>347</v>
      </c>
      <c r="F123" s="24" t="s">
        <v>347</v>
      </c>
      <c r="G123" s="24">
        <v>2.7526597980814902</v>
      </c>
      <c r="H123" s="24">
        <v>3.1159483558721099</v>
      </c>
      <c r="I123" s="24">
        <v>3.1091228665688302</v>
      </c>
      <c r="J123" s="24">
        <v>3.9975411593174899</v>
      </c>
      <c r="K123" s="24">
        <v>4.4207616345926999</v>
      </c>
      <c r="L123" s="24">
        <v>3.9775999999999998</v>
      </c>
      <c r="M123" s="24">
        <v>3.3793390853370799</v>
      </c>
      <c r="N123" s="24">
        <v>3.6189733864695999</v>
      </c>
      <c r="O123" s="24">
        <v>3.7369326767390101</v>
      </c>
      <c r="P123" s="24">
        <v>2.3873000000000002</v>
      </c>
      <c r="Q123" s="24">
        <v>1.1053959193563501</v>
      </c>
      <c r="R123" s="24" t="s">
        <v>347</v>
      </c>
    </row>
    <row r="124" spans="1:20" hidden="1">
      <c r="A124" s="23" t="s">
        <v>351</v>
      </c>
      <c r="B124" s="23" t="s">
        <v>1377</v>
      </c>
      <c r="C124" s="23" t="s">
        <v>1376</v>
      </c>
      <c r="D124" s="24" t="s">
        <v>347</v>
      </c>
      <c r="E124" s="24" t="s">
        <v>347</v>
      </c>
      <c r="F124" s="24" t="s">
        <v>347</v>
      </c>
      <c r="G124" s="24" t="s">
        <v>347</v>
      </c>
      <c r="H124" s="24" t="s">
        <v>347</v>
      </c>
      <c r="I124" s="24" t="s">
        <v>347</v>
      </c>
      <c r="J124" s="24" t="s">
        <v>347</v>
      </c>
      <c r="K124" s="24" t="s">
        <v>347</v>
      </c>
      <c r="L124" s="24" t="s">
        <v>347</v>
      </c>
      <c r="M124" s="24" t="s">
        <v>347</v>
      </c>
      <c r="N124" s="24" t="s">
        <v>347</v>
      </c>
      <c r="O124" s="24" t="s">
        <v>347</v>
      </c>
      <c r="P124" s="24">
        <v>6</v>
      </c>
      <c r="Q124" s="24">
        <v>6</v>
      </c>
      <c r="R124" s="24">
        <v>6</v>
      </c>
    </row>
    <row r="125" spans="1:20" hidden="1">
      <c r="A125" s="23" t="s">
        <v>351</v>
      </c>
      <c r="B125" s="23" t="s">
        <v>1375</v>
      </c>
      <c r="C125" s="23" t="s">
        <v>1374</v>
      </c>
      <c r="D125" s="24">
        <v>0</v>
      </c>
      <c r="E125" s="24">
        <v>0</v>
      </c>
      <c r="F125" s="24">
        <v>0</v>
      </c>
      <c r="G125" s="24">
        <v>0</v>
      </c>
      <c r="H125" s="24">
        <v>0</v>
      </c>
      <c r="I125" s="24">
        <v>0</v>
      </c>
      <c r="J125" s="24">
        <v>306582000</v>
      </c>
      <c r="K125" s="24">
        <v>160559000</v>
      </c>
      <c r="L125" s="24">
        <v>90137000</v>
      </c>
      <c r="M125" s="24">
        <v>169490000</v>
      </c>
      <c r="N125" s="24">
        <v>158368000</v>
      </c>
      <c r="O125" s="24">
        <v>109218000</v>
      </c>
      <c r="P125" s="24">
        <v>144617000</v>
      </c>
      <c r="Q125" s="24">
        <v>75923000</v>
      </c>
      <c r="R125" s="24">
        <v>46274000</v>
      </c>
    </row>
    <row r="126" spans="1:20" hidden="1">
      <c r="A126" s="23" t="s">
        <v>351</v>
      </c>
      <c r="B126" s="23" t="s">
        <v>1373</v>
      </c>
      <c r="C126" s="23" t="s">
        <v>1372</v>
      </c>
      <c r="D126" s="24">
        <v>0</v>
      </c>
      <c r="E126" s="24">
        <v>0</v>
      </c>
      <c r="F126" s="24">
        <v>0</v>
      </c>
      <c r="G126" s="24">
        <v>0</v>
      </c>
      <c r="H126" s="24">
        <v>0</v>
      </c>
      <c r="I126" s="24">
        <v>0</v>
      </c>
      <c r="J126" s="24">
        <v>306582000</v>
      </c>
      <c r="K126" s="24">
        <v>160559000</v>
      </c>
      <c r="L126" s="24">
        <v>90137000</v>
      </c>
      <c r="M126" s="24">
        <v>198116000</v>
      </c>
      <c r="N126" s="24">
        <v>158368000</v>
      </c>
      <c r="O126" s="24">
        <v>228699000</v>
      </c>
      <c r="P126" s="24">
        <v>144617000</v>
      </c>
      <c r="Q126" s="24">
        <v>75923000</v>
      </c>
      <c r="R126" s="24" t="s">
        <v>347</v>
      </c>
    </row>
    <row r="127" spans="1:20" hidden="1">
      <c r="A127" s="23" t="s">
        <v>351</v>
      </c>
      <c r="B127" s="23" t="s">
        <v>1371</v>
      </c>
      <c r="C127" s="23" t="s">
        <v>1370</v>
      </c>
      <c r="D127" s="24">
        <v>0</v>
      </c>
      <c r="E127" s="24">
        <v>0</v>
      </c>
      <c r="F127" s="24">
        <v>0</v>
      </c>
      <c r="G127" s="24">
        <v>0</v>
      </c>
      <c r="H127" s="24">
        <v>0</v>
      </c>
      <c r="I127" s="24">
        <v>0</v>
      </c>
      <c r="J127" s="24">
        <v>306582000</v>
      </c>
      <c r="K127" s="24">
        <v>160559000</v>
      </c>
      <c r="L127" s="24">
        <v>90137000</v>
      </c>
      <c r="M127" s="24">
        <v>169490000</v>
      </c>
      <c r="N127" s="24">
        <v>151837000</v>
      </c>
      <c r="O127" s="24">
        <v>104505000</v>
      </c>
      <c r="P127" s="24">
        <v>136270000</v>
      </c>
      <c r="Q127" s="24">
        <v>53811000</v>
      </c>
      <c r="R127" s="24" t="s">
        <v>347</v>
      </c>
    </row>
    <row r="128" spans="1:20" hidden="1">
      <c r="A128" s="23" t="s">
        <v>351</v>
      </c>
      <c r="B128" s="23" t="s">
        <v>1369</v>
      </c>
      <c r="C128" s="23" t="s">
        <v>1368</v>
      </c>
      <c r="D128" s="24" t="s">
        <v>347</v>
      </c>
      <c r="E128" s="24" t="s">
        <v>347</v>
      </c>
      <c r="F128" s="24" t="s">
        <v>347</v>
      </c>
      <c r="G128" s="24" t="s">
        <v>347</v>
      </c>
      <c r="H128" s="24" t="s">
        <v>347</v>
      </c>
      <c r="I128" s="24" t="s">
        <v>347</v>
      </c>
      <c r="J128" s="24" t="s">
        <v>347</v>
      </c>
      <c r="K128" s="24" t="s">
        <v>347</v>
      </c>
      <c r="L128" s="24">
        <v>0</v>
      </c>
      <c r="M128" s="24">
        <v>0</v>
      </c>
      <c r="N128" s="24">
        <v>6531000</v>
      </c>
      <c r="O128" s="24">
        <v>4713000</v>
      </c>
      <c r="P128" s="24">
        <v>8347000</v>
      </c>
      <c r="Q128" s="24">
        <v>22112000</v>
      </c>
      <c r="R128" s="24" t="s">
        <v>347</v>
      </c>
    </row>
    <row r="129" spans="1:18" hidden="1">
      <c r="A129" s="23" t="s">
        <v>351</v>
      </c>
      <c r="B129" s="23" t="s">
        <v>1367</v>
      </c>
      <c r="C129" s="23" t="s">
        <v>1366</v>
      </c>
      <c r="D129" s="24" t="s">
        <v>347</v>
      </c>
      <c r="E129" s="24" t="s">
        <v>347</v>
      </c>
      <c r="F129" s="24" t="s">
        <v>347</v>
      </c>
      <c r="G129" s="24" t="s">
        <v>347</v>
      </c>
      <c r="H129" s="24" t="s">
        <v>347</v>
      </c>
      <c r="I129" s="24">
        <v>-2400000</v>
      </c>
      <c r="J129" s="24" t="s">
        <v>347</v>
      </c>
      <c r="K129" s="24" t="s">
        <v>347</v>
      </c>
      <c r="L129" s="24">
        <v>99999.999999999985</v>
      </c>
      <c r="M129" s="24">
        <v>199999.99999999997</v>
      </c>
      <c r="N129" s="24">
        <v>-7300000</v>
      </c>
      <c r="O129" s="24">
        <v>3900000</v>
      </c>
      <c r="P129" s="24">
        <v>8199999.9999999991</v>
      </c>
      <c r="Q129" s="24" t="s">
        <v>347</v>
      </c>
      <c r="R129" s="24" t="s">
        <v>347</v>
      </c>
    </row>
    <row r="130" spans="1:18" hidden="1">
      <c r="A130" s="23" t="s">
        <v>351</v>
      </c>
      <c r="B130" s="23" t="s">
        <v>1365</v>
      </c>
      <c r="C130" s="23" t="s">
        <v>1364</v>
      </c>
      <c r="D130" s="24" t="s">
        <v>347</v>
      </c>
      <c r="E130" s="24" t="s">
        <v>347</v>
      </c>
      <c r="F130" s="24" t="s">
        <v>347</v>
      </c>
      <c r="G130" s="24" t="s">
        <v>347</v>
      </c>
      <c r="H130" s="24" t="s">
        <v>347</v>
      </c>
      <c r="I130" s="24">
        <v>56655999.999999873</v>
      </c>
      <c r="J130" s="24">
        <v>-2012999.9999998198</v>
      </c>
      <c r="K130" s="24">
        <v>-26845800.000000801</v>
      </c>
      <c r="L130" s="24">
        <v>-96500.000000619999</v>
      </c>
      <c r="M130" s="24">
        <v>159000.00000104</v>
      </c>
      <c r="N130" s="24">
        <v>14083699.999999799</v>
      </c>
      <c r="O130" s="24">
        <v>-17000.000000799999</v>
      </c>
      <c r="P130" s="24">
        <v>26286300.000000119</v>
      </c>
      <c r="Q130" s="24">
        <v>88499999.999999121</v>
      </c>
      <c r="R130" s="24" t="s">
        <v>347</v>
      </c>
    </row>
    <row r="131" spans="1:18" hidden="1">
      <c r="A131" s="23" t="s">
        <v>351</v>
      </c>
      <c r="B131" s="23" t="s">
        <v>1363</v>
      </c>
      <c r="C131" s="23" t="s">
        <v>1362</v>
      </c>
      <c r="D131" s="24" t="s">
        <v>347</v>
      </c>
      <c r="E131" s="24" t="s">
        <v>347</v>
      </c>
      <c r="F131" s="24" t="s">
        <v>347</v>
      </c>
      <c r="G131" s="24" t="s">
        <v>347</v>
      </c>
      <c r="H131" s="24" t="s">
        <v>347</v>
      </c>
      <c r="I131" s="24" t="s">
        <v>347</v>
      </c>
      <c r="J131" s="24" t="s">
        <v>347</v>
      </c>
      <c r="K131" s="24" t="s">
        <v>347</v>
      </c>
      <c r="L131" s="24">
        <v>55.93</v>
      </c>
      <c r="M131" s="24">
        <v>55.71</v>
      </c>
      <c r="N131" s="24">
        <v>55.8</v>
      </c>
      <c r="O131" s="24">
        <v>61.29</v>
      </c>
      <c r="P131" s="24">
        <v>64.650000000000006</v>
      </c>
      <c r="Q131" s="24">
        <v>66.11</v>
      </c>
      <c r="R131" s="24">
        <v>66.22</v>
      </c>
    </row>
    <row r="132" spans="1:18" hidden="1">
      <c r="A132" s="23" t="s">
        <v>351</v>
      </c>
      <c r="B132" s="23" t="s">
        <v>1361</v>
      </c>
      <c r="C132" s="23" t="s">
        <v>1360</v>
      </c>
      <c r="D132" s="24" t="s">
        <v>347</v>
      </c>
      <c r="E132" s="24" t="s">
        <v>347</v>
      </c>
      <c r="F132" s="24" t="s">
        <v>347</v>
      </c>
      <c r="G132" s="24" t="s">
        <v>347</v>
      </c>
      <c r="H132" s="24" t="s">
        <v>347</v>
      </c>
      <c r="I132" s="24" t="s">
        <v>347</v>
      </c>
      <c r="J132" s="24" t="s">
        <v>347</v>
      </c>
      <c r="K132" s="24" t="s">
        <v>347</v>
      </c>
      <c r="L132" s="24">
        <v>8</v>
      </c>
      <c r="M132" s="24">
        <v>8</v>
      </c>
      <c r="N132" s="24">
        <v>8</v>
      </c>
      <c r="O132" s="24">
        <v>8</v>
      </c>
      <c r="P132" s="24">
        <v>8</v>
      </c>
      <c r="Q132" s="24">
        <v>8</v>
      </c>
      <c r="R132" s="24" t="s">
        <v>347</v>
      </c>
    </row>
    <row r="133" spans="1:18" hidden="1">
      <c r="A133" s="23" t="s">
        <v>351</v>
      </c>
      <c r="B133" s="23" t="s">
        <v>1359</v>
      </c>
      <c r="C133" s="23" t="s">
        <v>1358</v>
      </c>
      <c r="D133" s="24" t="s">
        <v>347</v>
      </c>
      <c r="E133" s="24" t="s">
        <v>347</v>
      </c>
      <c r="F133" s="24" t="s">
        <v>347</v>
      </c>
      <c r="G133" s="24" t="s">
        <v>347</v>
      </c>
      <c r="H133" s="24" t="s">
        <v>347</v>
      </c>
      <c r="I133" s="24" t="s">
        <v>347</v>
      </c>
      <c r="J133" s="24" t="s">
        <v>347</v>
      </c>
      <c r="K133" s="24" t="s">
        <v>347</v>
      </c>
      <c r="L133" s="24">
        <v>7</v>
      </c>
      <c r="M133" s="24">
        <v>7</v>
      </c>
      <c r="N133" s="24">
        <v>7</v>
      </c>
      <c r="O133" s="24">
        <v>7</v>
      </c>
      <c r="P133" s="24">
        <v>7</v>
      </c>
      <c r="Q133" s="24">
        <v>7</v>
      </c>
      <c r="R133" s="24" t="s">
        <v>347</v>
      </c>
    </row>
    <row r="134" spans="1:18" hidden="1">
      <c r="A134" s="23" t="s">
        <v>351</v>
      </c>
      <c r="B134" s="23" t="s">
        <v>1357</v>
      </c>
      <c r="C134" s="23" t="s">
        <v>1356</v>
      </c>
      <c r="D134" s="24" t="s">
        <v>347</v>
      </c>
      <c r="E134" s="24" t="s">
        <v>347</v>
      </c>
      <c r="F134" s="24" t="s">
        <v>347</v>
      </c>
      <c r="G134" s="24" t="s">
        <v>347</v>
      </c>
      <c r="H134" s="24" t="s">
        <v>347</v>
      </c>
      <c r="I134" s="24" t="s">
        <v>347</v>
      </c>
      <c r="J134" s="24" t="s">
        <v>347</v>
      </c>
      <c r="K134" s="24" t="s">
        <v>347</v>
      </c>
      <c r="L134" s="24" t="s">
        <v>347</v>
      </c>
      <c r="M134" s="24" t="s">
        <v>347</v>
      </c>
      <c r="N134" s="24" t="s">
        <v>347</v>
      </c>
      <c r="O134" s="24" t="s">
        <v>347</v>
      </c>
      <c r="P134" s="24" t="s">
        <v>347</v>
      </c>
      <c r="Q134" s="24">
        <v>64</v>
      </c>
      <c r="R134" s="24">
        <v>66</v>
      </c>
    </row>
    <row r="135" spans="1:18" hidden="1">
      <c r="A135" s="23" t="s">
        <v>351</v>
      </c>
      <c r="B135" s="23" t="s">
        <v>1355</v>
      </c>
      <c r="C135" s="23" t="s">
        <v>1354</v>
      </c>
      <c r="D135" s="24">
        <v>1968.075788552947</v>
      </c>
      <c r="E135" s="24">
        <v>1953.8156974934061</v>
      </c>
      <c r="F135" s="24">
        <v>1908.4619241006278</v>
      </c>
      <c r="G135" s="24">
        <v>2111.318521056281</v>
      </c>
      <c r="H135" s="24">
        <v>2169.0956629811581</v>
      </c>
      <c r="I135" s="24">
        <v>2225.0188422923393</v>
      </c>
      <c r="J135" s="24">
        <v>2395.8638609349005</v>
      </c>
      <c r="K135" s="24">
        <v>2644.5261285018796</v>
      </c>
      <c r="L135" s="24">
        <v>2558.084876643084</v>
      </c>
      <c r="M135" s="24">
        <v>2649.689133177149</v>
      </c>
      <c r="N135" s="24">
        <v>2947.0277622522485</v>
      </c>
      <c r="O135" s="24">
        <v>2862.8406824728563</v>
      </c>
      <c r="P135" s="24" t="s">
        <v>347</v>
      </c>
      <c r="Q135" s="24" t="s">
        <v>347</v>
      </c>
      <c r="R135" s="24" t="s">
        <v>347</v>
      </c>
    </row>
    <row r="136" spans="1:18" hidden="1">
      <c r="A136" s="23" t="s">
        <v>351</v>
      </c>
      <c r="B136" s="23" t="s">
        <v>1353</v>
      </c>
      <c r="C136" s="23" t="s">
        <v>1352</v>
      </c>
      <c r="D136" s="24">
        <v>23.021390374331553</v>
      </c>
      <c r="E136" s="24">
        <v>23.014804845222073</v>
      </c>
      <c r="F136" s="24">
        <v>23.002754820936637</v>
      </c>
      <c r="G136" s="24">
        <v>23.003429691327781</v>
      </c>
      <c r="H136" s="24">
        <v>22.94751009421265</v>
      </c>
      <c r="I136" s="24">
        <v>20.139828597203426</v>
      </c>
      <c r="J136" s="24">
        <v>18.676318510858327</v>
      </c>
      <c r="K136" s="24">
        <v>18.461836497481595</v>
      </c>
      <c r="L136" s="24">
        <v>19.372990353697752</v>
      </c>
      <c r="M136" s="24">
        <v>17.976006191950464</v>
      </c>
      <c r="N136" s="24">
        <v>16.221341148077919</v>
      </c>
      <c r="O136" s="24">
        <v>15.63183577317853</v>
      </c>
      <c r="P136" s="24" t="s">
        <v>347</v>
      </c>
      <c r="Q136" s="24" t="s">
        <v>347</v>
      </c>
      <c r="R136" s="24" t="s">
        <v>347</v>
      </c>
    </row>
    <row r="137" spans="1:18" hidden="1">
      <c r="A137" s="23" t="s">
        <v>351</v>
      </c>
      <c r="B137" s="23" t="s">
        <v>1351</v>
      </c>
      <c r="C137" s="23" t="s">
        <v>1350</v>
      </c>
      <c r="D137" s="24">
        <v>97.967914438502675</v>
      </c>
      <c r="E137" s="24">
        <v>97.9542395693136</v>
      </c>
      <c r="F137" s="24">
        <v>97.851239669421489</v>
      </c>
      <c r="G137" s="24">
        <v>96.594806467417939</v>
      </c>
      <c r="H137" s="24">
        <v>96.88200986989682</v>
      </c>
      <c r="I137" s="24">
        <v>97.068110058637799</v>
      </c>
      <c r="J137" s="24">
        <v>97.414684591520157</v>
      </c>
      <c r="K137" s="24">
        <v>97.888415342890355</v>
      </c>
      <c r="L137" s="24">
        <v>97.286977491961409</v>
      </c>
      <c r="M137" s="24">
        <v>96.536377708978321</v>
      </c>
      <c r="N137" s="24">
        <v>97.827960696431646</v>
      </c>
      <c r="O137" s="24">
        <v>98.14908295473667</v>
      </c>
      <c r="P137" s="24" t="s">
        <v>347</v>
      </c>
      <c r="Q137" s="24" t="s">
        <v>347</v>
      </c>
      <c r="R137" s="24" t="s">
        <v>347</v>
      </c>
    </row>
    <row r="138" spans="1:18" hidden="1">
      <c r="A138" s="23" t="s">
        <v>351</v>
      </c>
      <c r="B138" s="23" t="s">
        <v>1349</v>
      </c>
      <c r="C138" s="23" t="s">
        <v>1348</v>
      </c>
      <c r="D138" s="24">
        <v>1.3903743315508021</v>
      </c>
      <c r="E138" s="24">
        <v>1.3997308209959622</v>
      </c>
      <c r="F138" s="24">
        <v>1.4325068870523416</v>
      </c>
      <c r="G138" s="24">
        <v>2.7682508574228319</v>
      </c>
      <c r="H138" s="24">
        <v>2.5123373710183938</v>
      </c>
      <c r="I138" s="24">
        <v>2.2778529544429409</v>
      </c>
      <c r="J138" s="24">
        <v>1.9441571871768357</v>
      </c>
      <c r="K138" s="24">
        <v>1.4722975590856258</v>
      </c>
      <c r="L138" s="24">
        <v>2.4115755627009645</v>
      </c>
      <c r="M138" s="24">
        <v>3.0185758513931891</v>
      </c>
      <c r="N138" s="24">
        <v>1.8100327529736251</v>
      </c>
      <c r="O138" s="24">
        <v>1.6153457849570922</v>
      </c>
      <c r="P138" s="24" t="s">
        <v>347</v>
      </c>
      <c r="Q138" s="24" t="s">
        <v>347</v>
      </c>
      <c r="R138" s="24" t="s">
        <v>347</v>
      </c>
    </row>
    <row r="139" spans="1:18" hidden="1">
      <c r="A139" s="23" t="s">
        <v>351</v>
      </c>
      <c r="B139" s="23" t="s">
        <v>1347</v>
      </c>
      <c r="C139" s="23" t="s">
        <v>1346</v>
      </c>
      <c r="D139" s="24">
        <v>0.64171122994652408</v>
      </c>
      <c r="E139" s="24">
        <v>0.64602960969044421</v>
      </c>
      <c r="F139" s="24">
        <v>0.71625344352617082</v>
      </c>
      <c r="G139" s="24">
        <v>0.63694267515923575</v>
      </c>
      <c r="H139" s="24">
        <v>0.60565275908479144</v>
      </c>
      <c r="I139" s="24">
        <v>0.65403698691926027</v>
      </c>
      <c r="J139" s="24">
        <v>0.64115822130299893</v>
      </c>
      <c r="K139" s="24">
        <v>0.63928709802402173</v>
      </c>
      <c r="L139" s="24">
        <v>0.30144694533762056</v>
      </c>
      <c r="M139" s="24">
        <v>0.42569659442724456</v>
      </c>
      <c r="N139" s="24">
        <v>0.36200655059472509</v>
      </c>
      <c r="O139" s="24">
        <v>0.23557126030624262</v>
      </c>
      <c r="P139" s="24" t="s">
        <v>347</v>
      </c>
      <c r="Q139" s="24" t="s">
        <v>347</v>
      </c>
      <c r="R139" s="24" t="s">
        <v>347</v>
      </c>
    </row>
    <row r="140" spans="1:18" hidden="1">
      <c r="A140" s="23" t="s">
        <v>351</v>
      </c>
      <c r="B140" s="23" t="s">
        <v>1345</v>
      </c>
      <c r="C140" s="23" t="s">
        <v>1344</v>
      </c>
      <c r="D140" s="24">
        <v>98.609625668449198</v>
      </c>
      <c r="E140" s="24">
        <v>98.600269179004044</v>
      </c>
      <c r="F140" s="24">
        <v>98.567493112947659</v>
      </c>
      <c r="G140" s="24">
        <v>97.231749142577172</v>
      </c>
      <c r="H140" s="24">
        <v>97.48766262898161</v>
      </c>
      <c r="I140" s="24">
        <v>97.722147045557065</v>
      </c>
      <c r="J140" s="24">
        <v>98.055842812823172</v>
      </c>
      <c r="K140" s="24">
        <v>98.527702440914382</v>
      </c>
      <c r="L140" s="24">
        <v>97.588424437299039</v>
      </c>
      <c r="M140" s="24">
        <v>96.962074303405572</v>
      </c>
      <c r="N140" s="24">
        <v>98.189967247026374</v>
      </c>
      <c r="O140" s="24">
        <v>98.384654215042914</v>
      </c>
      <c r="P140" s="24" t="s">
        <v>347</v>
      </c>
      <c r="Q140" s="24" t="s">
        <v>347</v>
      </c>
      <c r="R140" s="24" t="s">
        <v>347</v>
      </c>
    </row>
    <row r="141" spans="1:18" hidden="1">
      <c r="A141" s="23" t="s">
        <v>351</v>
      </c>
      <c r="B141" s="23" t="s">
        <v>1343</v>
      </c>
      <c r="C141" s="23" t="s">
        <v>1342</v>
      </c>
      <c r="D141" s="24">
        <v>0</v>
      </c>
      <c r="E141" s="24">
        <v>0</v>
      </c>
      <c r="F141" s="24">
        <v>0</v>
      </c>
      <c r="G141" s="24">
        <v>0</v>
      </c>
      <c r="H141" s="24">
        <v>0</v>
      </c>
      <c r="I141" s="24">
        <v>0</v>
      </c>
      <c r="J141" s="24">
        <v>0</v>
      </c>
      <c r="K141" s="24">
        <v>0</v>
      </c>
      <c r="L141" s="24">
        <v>0</v>
      </c>
      <c r="M141" s="24">
        <v>1.9349845201238391E-2</v>
      </c>
      <c r="N141" s="24">
        <v>0</v>
      </c>
      <c r="O141" s="24">
        <v>0</v>
      </c>
      <c r="P141" s="24" t="s">
        <v>347</v>
      </c>
      <c r="Q141" s="24" t="s">
        <v>347</v>
      </c>
      <c r="R141" s="24" t="s">
        <v>347</v>
      </c>
    </row>
    <row r="142" spans="1:18" hidden="1">
      <c r="A142" s="23" t="s">
        <v>351</v>
      </c>
      <c r="B142" s="23" t="s">
        <v>1341</v>
      </c>
      <c r="C142" s="23" t="s">
        <v>1340</v>
      </c>
      <c r="D142" s="24">
        <v>0</v>
      </c>
      <c r="E142" s="24">
        <v>0</v>
      </c>
      <c r="F142" s="24">
        <v>0</v>
      </c>
      <c r="G142" s="24">
        <v>0</v>
      </c>
      <c r="H142" s="24">
        <v>0</v>
      </c>
      <c r="I142" s="24">
        <v>0</v>
      </c>
      <c r="J142" s="24">
        <v>0</v>
      </c>
      <c r="K142" s="24">
        <v>0</v>
      </c>
      <c r="L142" s="24">
        <v>0</v>
      </c>
      <c r="M142" s="24">
        <v>1000000</v>
      </c>
      <c r="N142" s="24">
        <v>0</v>
      </c>
      <c r="O142" s="24">
        <v>0</v>
      </c>
      <c r="P142" s="24" t="s">
        <v>347</v>
      </c>
      <c r="Q142" s="24" t="s">
        <v>347</v>
      </c>
      <c r="R142" s="24" t="s">
        <v>347</v>
      </c>
    </row>
    <row r="143" spans="1:18" hidden="1">
      <c r="A143" s="23" t="s">
        <v>351</v>
      </c>
      <c r="B143" s="23" t="s">
        <v>1339</v>
      </c>
      <c r="C143" s="23" t="s">
        <v>1338</v>
      </c>
      <c r="D143" s="24" t="s">
        <v>347</v>
      </c>
      <c r="E143" s="24" t="s">
        <v>347</v>
      </c>
      <c r="F143" s="24" t="s">
        <v>347</v>
      </c>
      <c r="G143" s="24" t="s">
        <v>347</v>
      </c>
      <c r="H143" s="24" t="s">
        <v>347</v>
      </c>
      <c r="I143" s="24" t="s">
        <v>347</v>
      </c>
      <c r="J143" s="24" t="s">
        <v>347</v>
      </c>
      <c r="K143" s="24" t="s">
        <v>347</v>
      </c>
      <c r="L143" s="24" t="s">
        <v>347</v>
      </c>
      <c r="M143" s="24" t="s">
        <v>347</v>
      </c>
      <c r="N143" s="24" t="s">
        <v>347</v>
      </c>
      <c r="O143" s="24">
        <v>2.0999999046325701</v>
      </c>
      <c r="P143" s="24" t="s">
        <v>347</v>
      </c>
      <c r="Q143" s="24" t="s">
        <v>347</v>
      </c>
      <c r="R143" s="24" t="s">
        <v>347</v>
      </c>
    </row>
    <row r="144" spans="1:18" hidden="1">
      <c r="A144" s="23" t="s">
        <v>351</v>
      </c>
      <c r="B144" s="23" t="s">
        <v>1337</v>
      </c>
      <c r="C144" s="23" t="s">
        <v>1336</v>
      </c>
      <c r="D144" s="24" t="s">
        <v>347</v>
      </c>
      <c r="E144" s="24" t="s">
        <v>347</v>
      </c>
      <c r="F144" s="24" t="s">
        <v>347</v>
      </c>
      <c r="G144" s="24" t="s">
        <v>347</v>
      </c>
      <c r="H144" s="24" t="s">
        <v>347</v>
      </c>
      <c r="I144" s="24" t="s">
        <v>347</v>
      </c>
      <c r="J144" s="24" t="s">
        <v>347</v>
      </c>
      <c r="K144" s="24" t="s">
        <v>347</v>
      </c>
      <c r="L144" s="24" t="s">
        <v>347</v>
      </c>
      <c r="M144" s="24" t="s">
        <v>347</v>
      </c>
      <c r="N144" s="24" t="s">
        <v>347</v>
      </c>
      <c r="O144" s="24">
        <v>10.1000003814697</v>
      </c>
      <c r="P144" s="24" t="s">
        <v>347</v>
      </c>
      <c r="Q144" s="24" t="s">
        <v>347</v>
      </c>
      <c r="R144" s="24" t="s">
        <v>347</v>
      </c>
    </row>
    <row r="145" spans="1:20" hidden="1">
      <c r="A145" s="23" t="s">
        <v>351</v>
      </c>
      <c r="B145" s="23" t="s">
        <v>1335</v>
      </c>
      <c r="C145" s="23" t="s">
        <v>1334</v>
      </c>
      <c r="D145" s="24" t="s">
        <v>347</v>
      </c>
      <c r="E145" s="24" t="s">
        <v>347</v>
      </c>
      <c r="F145" s="24" t="s">
        <v>347</v>
      </c>
      <c r="G145" s="24" t="s">
        <v>347</v>
      </c>
      <c r="H145" s="24" t="s">
        <v>347</v>
      </c>
      <c r="I145" s="24" t="s">
        <v>347</v>
      </c>
      <c r="J145" s="24" t="s">
        <v>347</v>
      </c>
      <c r="K145" s="24" t="s">
        <v>347</v>
      </c>
      <c r="L145" s="24" t="s">
        <v>347</v>
      </c>
      <c r="M145" s="24" t="s">
        <v>347</v>
      </c>
      <c r="N145" s="24" t="s">
        <v>347</v>
      </c>
      <c r="O145" s="24">
        <v>8.5</v>
      </c>
      <c r="P145" s="24" t="s">
        <v>347</v>
      </c>
      <c r="Q145" s="24" t="s">
        <v>347</v>
      </c>
      <c r="R145" s="24" t="s">
        <v>347</v>
      </c>
    </row>
    <row r="146" spans="1:20" hidden="1">
      <c r="A146" s="23" t="s">
        <v>351</v>
      </c>
      <c r="B146" s="23" t="s">
        <v>1333</v>
      </c>
      <c r="C146" s="23" t="s">
        <v>1332</v>
      </c>
      <c r="D146" s="24" t="s">
        <v>347</v>
      </c>
      <c r="E146" s="24" t="s">
        <v>347</v>
      </c>
      <c r="F146" s="24" t="s">
        <v>347</v>
      </c>
      <c r="G146" s="24" t="s">
        <v>347</v>
      </c>
      <c r="H146" s="24" t="s">
        <v>347</v>
      </c>
      <c r="I146" s="24" t="s">
        <v>347</v>
      </c>
      <c r="J146" s="24" t="s">
        <v>347</v>
      </c>
      <c r="K146" s="24" t="s">
        <v>347</v>
      </c>
      <c r="L146" s="24" t="s">
        <v>347</v>
      </c>
      <c r="M146" s="24" t="s">
        <v>347</v>
      </c>
      <c r="N146" s="24" t="s">
        <v>347</v>
      </c>
      <c r="O146" s="24">
        <v>4.5999999046325701</v>
      </c>
      <c r="P146" s="24" t="s">
        <v>347</v>
      </c>
      <c r="Q146" s="24" t="s">
        <v>347</v>
      </c>
      <c r="R146" s="24" t="s">
        <v>347</v>
      </c>
    </row>
    <row r="147" spans="1:20" hidden="1">
      <c r="A147" s="23" t="s">
        <v>351</v>
      </c>
      <c r="B147" s="23" t="s">
        <v>1331</v>
      </c>
      <c r="C147" s="23" t="s">
        <v>1330</v>
      </c>
      <c r="D147" s="24" t="s">
        <v>347</v>
      </c>
      <c r="E147" s="24" t="s">
        <v>347</v>
      </c>
      <c r="F147" s="24" t="s">
        <v>347</v>
      </c>
      <c r="G147" s="24" t="s">
        <v>347</v>
      </c>
      <c r="H147" s="24" t="s">
        <v>347</v>
      </c>
      <c r="I147" s="24" t="s">
        <v>347</v>
      </c>
      <c r="J147" s="24" t="s">
        <v>347</v>
      </c>
      <c r="K147" s="24" t="s">
        <v>347</v>
      </c>
      <c r="L147" s="24" t="s">
        <v>347</v>
      </c>
      <c r="M147" s="24" t="s">
        <v>347</v>
      </c>
      <c r="N147" s="24" t="s">
        <v>347</v>
      </c>
      <c r="O147" s="24">
        <v>5.4000000953674299</v>
      </c>
      <c r="P147" s="24" t="s">
        <v>347</v>
      </c>
      <c r="Q147" s="24" t="s">
        <v>347</v>
      </c>
      <c r="R147" s="24" t="s">
        <v>347</v>
      </c>
    </row>
    <row r="148" spans="1:20" hidden="1">
      <c r="A148" s="23" t="s">
        <v>351</v>
      </c>
      <c r="B148" s="23" t="s">
        <v>1329</v>
      </c>
      <c r="C148" s="23" t="s">
        <v>1328</v>
      </c>
      <c r="D148" s="24" t="s">
        <v>347</v>
      </c>
      <c r="E148" s="24" t="s">
        <v>347</v>
      </c>
      <c r="F148" s="24" t="s">
        <v>347</v>
      </c>
      <c r="G148" s="24" t="s">
        <v>347</v>
      </c>
      <c r="H148" s="24" t="s">
        <v>347</v>
      </c>
      <c r="I148" s="24" t="s">
        <v>347</v>
      </c>
      <c r="J148" s="24" t="s">
        <v>347</v>
      </c>
      <c r="K148" s="24" t="s">
        <v>347</v>
      </c>
      <c r="L148" s="24" t="s">
        <v>347</v>
      </c>
      <c r="M148" s="24" t="s">
        <v>347</v>
      </c>
      <c r="N148" s="24" t="s">
        <v>347</v>
      </c>
      <c r="O148" s="24">
        <v>4.3000001907348597</v>
      </c>
      <c r="P148" s="24" t="s">
        <v>347</v>
      </c>
      <c r="Q148" s="24" t="s">
        <v>347</v>
      </c>
      <c r="R148" s="24" t="s">
        <v>347</v>
      </c>
    </row>
    <row r="149" spans="1:20" hidden="1">
      <c r="A149" s="23" t="s">
        <v>351</v>
      </c>
      <c r="B149" s="23" t="s">
        <v>1327</v>
      </c>
      <c r="C149" s="23" t="s">
        <v>1326</v>
      </c>
      <c r="D149" s="24" t="s">
        <v>347</v>
      </c>
      <c r="E149" s="24" t="s">
        <v>347</v>
      </c>
      <c r="F149" s="24" t="s">
        <v>347</v>
      </c>
      <c r="G149" s="24" t="s">
        <v>347</v>
      </c>
      <c r="H149" s="24" t="s">
        <v>347</v>
      </c>
      <c r="I149" s="24" t="s">
        <v>347</v>
      </c>
      <c r="J149" s="24" t="s">
        <v>347</v>
      </c>
      <c r="K149" s="24" t="s">
        <v>347</v>
      </c>
      <c r="L149" s="24" t="s">
        <v>347</v>
      </c>
      <c r="M149" s="24" t="s">
        <v>347</v>
      </c>
      <c r="N149" s="24" t="s">
        <v>347</v>
      </c>
      <c r="O149" s="24">
        <v>28.399999618530298</v>
      </c>
      <c r="P149" s="24" t="s">
        <v>347</v>
      </c>
      <c r="Q149" s="24" t="s">
        <v>347</v>
      </c>
      <c r="R149" s="24" t="s">
        <v>347</v>
      </c>
    </row>
    <row r="150" spans="1:20" hidden="1">
      <c r="A150" s="23" t="s">
        <v>351</v>
      </c>
      <c r="B150" s="23" t="s">
        <v>1325</v>
      </c>
      <c r="C150" s="23" t="s">
        <v>1324</v>
      </c>
      <c r="D150" s="24" t="s">
        <v>347</v>
      </c>
      <c r="E150" s="24" t="s">
        <v>347</v>
      </c>
      <c r="F150" s="24" t="s">
        <v>347</v>
      </c>
      <c r="G150" s="24" t="s">
        <v>347</v>
      </c>
      <c r="H150" s="24" t="s">
        <v>347</v>
      </c>
      <c r="I150" s="24" t="s">
        <v>347</v>
      </c>
      <c r="J150" s="24" t="s">
        <v>347</v>
      </c>
      <c r="K150" s="24" t="s">
        <v>347</v>
      </c>
      <c r="L150" s="24" t="s">
        <v>347</v>
      </c>
      <c r="M150" s="24" t="s">
        <v>347</v>
      </c>
      <c r="N150" s="24" t="s">
        <v>347</v>
      </c>
      <c r="O150" s="24">
        <v>10.1000003814697</v>
      </c>
      <c r="P150" s="24" t="s">
        <v>347</v>
      </c>
      <c r="Q150" s="24" t="s">
        <v>347</v>
      </c>
      <c r="R150" s="24" t="s">
        <v>347</v>
      </c>
    </row>
    <row r="151" spans="1:20" hidden="1">
      <c r="A151" s="23" t="s">
        <v>351</v>
      </c>
      <c r="B151" s="23" t="s">
        <v>1323</v>
      </c>
      <c r="C151" s="23" t="s">
        <v>1322</v>
      </c>
      <c r="D151" s="24" t="s">
        <v>347</v>
      </c>
      <c r="E151" s="24" t="s">
        <v>347</v>
      </c>
      <c r="F151" s="24" t="s">
        <v>347</v>
      </c>
      <c r="G151" s="24" t="s">
        <v>347</v>
      </c>
      <c r="H151" s="24" t="s">
        <v>347</v>
      </c>
      <c r="I151" s="24" t="s">
        <v>347</v>
      </c>
      <c r="J151" s="24" t="s">
        <v>347</v>
      </c>
      <c r="K151" s="24" t="s">
        <v>347</v>
      </c>
      <c r="L151" s="24" t="s">
        <v>347</v>
      </c>
      <c r="M151" s="24" t="s">
        <v>347</v>
      </c>
      <c r="N151" s="24" t="s">
        <v>347</v>
      </c>
      <c r="O151" s="24">
        <v>33.299999237060497</v>
      </c>
      <c r="P151" s="24" t="s">
        <v>347</v>
      </c>
      <c r="Q151" s="24" t="s">
        <v>347</v>
      </c>
      <c r="R151" s="24" t="s">
        <v>347</v>
      </c>
    </row>
    <row r="152" spans="1:20" hidden="1">
      <c r="A152" s="23" t="s">
        <v>351</v>
      </c>
      <c r="B152" s="23" t="s">
        <v>1321</v>
      </c>
      <c r="C152" s="23" t="s">
        <v>1320</v>
      </c>
      <c r="D152" s="24" t="s">
        <v>347</v>
      </c>
      <c r="E152" s="24" t="s">
        <v>347</v>
      </c>
      <c r="F152" s="24" t="s">
        <v>347</v>
      </c>
      <c r="G152" s="24" t="s">
        <v>347</v>
      </c>
      <c r="H152" s="24" t="s">
        <v>347</v>
      </c>
      <c r="I152" s="24" t="s">
        <v>347</v>
      </c>
      <c r="J152" s="24" t="s">
        <v>347</v>
      </c>
      <c r="K152" s="24" t="s">
        <v>347</v>
      </c>
      <c r="L152" s="24" t="s">
        <v>347</v>
      </c>
      <c r="M152" s="24" t="s">
        <v>347</v>
      </c>
      <c r="N152" s="24" t="s">
        <v>347</v>
      </c>
      <c r="O152" s="24">
        <v>67.099998474121094</v>
      </c>
      <c r="P152" s="24" t="s">
        <v>347</v>
      </c>
      <c r="Q152" s="24" t="s">
        <v>347</v>
      </c>
      <c r="R152" s="24" t="s">
        <v>347</v>
      </c>
    </row>
    <row r="153" spans="1:20" hidden="1">
      <c r="A153" s="23" t="s">
        <v>351</v>
      </c>
      <c r="B153" s="23" t="s">
        <v>1319</v>
      </c>
      <c r="C153" s="23" t="s">
        <v>1318</v>
      </c>
      <c r="D153" s="24" t="s">
        <v>347</v>
      </c>
      <c r="E153" s="24" t="s">
        <v>347</v>
      </c>
      <c r="F153" s="24" t="s">
        <v>347</v>
      </c>
      <c r="G153" s="24" t="s">
        <v>347</v>
      </c>
      <c r="H153" s="24" t="s">
        <v>347</v>
      </c>
      <c r="I153" s="24" t="s">
        <v>347</v>
      </c>
      <c r="J153" s="24" t="s">
        <v>347</v>
      </c>
      <c r="K153" s="24" t="s">
        <v>347</v>
      </c>
      <c r="L153" s="24" t="s">
        <v>347</v>
      </c>
      <c r="M153" s="24" t="s">
        <v>347</v>
      </c>
      <c r="N153" s="24" t="s">
        <v>347</v>
      </c>
      <c r="O153" s="24">
        <v>84.699996948242202</v>
      </c>
      <c r="P153" s="24" t="s">
        <v>347</v>
      </c>
      <c r="Q153" s="24" t="s">
        <v>347</v>
      </c>
      <c r="R153" s="24" t="s">
        <v>347</v>
      </c>
    </row>
    <row r="154" spans="1:20" hidden="1">
      <c r="A154" s="23" t="s">
        <v>351</v>
      </c>
      <c r="B154" s="23" t="s">
        <v>1317</v>
      </c>
      <c r="C154" s="23" t="s">
        <v>1316</v>
      </c>
      <c r="D154" s="24" t="s">
        <v>347</v>
      </c>
      <c r="E154" s="24" t="s">
        <v>347</v>
      </c>
      <c r="F154" s="24" t="s">
        <v>347</v>
      </c>
      <c r="G154" s="24" t="s">
        <v>347</v>
      </c>
      <c r="H154" s="24" t="s">
        <v>347</v>
      </c>
      <c r="I154" s="24" t="s">
        <v>347</v>
      </c>
      <c r="J154" s="24" t="s">
        <v>347</v>
      </c>
      <c r="K154" s="24" t="s">
        <v>347</v>
      </c>
      <c r="L154" s="24" t="s">
        <v>347</v>
      </c>
      <c r="M154" s="24" t="s">
        <v>347</v>
      </c>
      <c r="N154" s="24" t="s">
        <v>347</v>
      </c>
      <c r="O154" s="24">
        <v>62.299999237060497</v>
      </c>
      <c r="P154" s="24" t="s">
        <v>347</v>
      </c>
      <c r="Q154" s="24" t="s">
        <v>347</v>
      </c>
      <c r="R154" s="24" t="s">
        <v>347</v>
      </c>
    </row>
    <row r="155" spans="1:20">
      <c r="A155" s="27" t="s">
        <v>351</v>
      </c>
      <c r="B155" s="27" t="s">
        <v>1315</v>
      </c>
      <c r="C155" s="27" t="s">
        <v>1314</v>
      </c>
      <c r="D155" s="28" t="s">
        <v>347</v>
      </c>
      <c r="E155" s="28">
        <v>8.8000001907348597</v>
      </c>
      <c r="F155" s="28">
        <v>8.3000001907348597</v>
      </c>
      <c r="G155" s="28">
        <v>9.8999996185302699</v>
      </c>
      <c r="H155" s="28">
        <v>11.699999809265099</v>
      </c>
      <c r="I155" s="28">
        <v>11.800000190734901</v>
      </c>
      <c r="J155" s="28">
        <v>12.699999809265099</v>
      </c>
      <c r="K155" s="28">
        <v>10.5</v>
      </c>
      <c r="L155" s="28">
        <v>12.5</v>
      </c>
      <c r="M155" s="28" t="s">
        <v>347</v>
      </c>
      <c r="N155" s="28" t="s">
        <v>347</v>
      </c>
      <c r="O155" s="28">
        <v>10.699999809265099</v>
      </c>
      <c r="P155" s="28">
        <v>12.8999996185303</v>
      </c>
      <c r="Q155" s="28" t="s">
        <v>347</v>
      </c>
      <c r="R155" s="28" t="s">
        <v>347</v>
      </c>
      <c r="S155" s="31">
        <v>1</v>
      </c>
      <c r="T155" s="31" t="s">
        <v>1629</v>
      </c>
    </row>
    <row r="156" spans="1:20">
      <c r="A156" s="27" t="s">
        <v>351</v>
      </c>
      <c r="B156" s="27" t="s">
        <v>1313</v>
      </c>
      <c r="C156" s="27" t="s">
        <v>1312</v>
      </c>
      <c r="D156" s="28" t="s">
        <v>347</v>
      </c>
      <c r="E156" s="28">
        <v>39.400001525878899</v>
      </c>
      <c r="F156" s="28">
        <v>42.799999237060497</v>
      </c>
      <c r="G156" s="28">
        <v>46.400001525878899</v>
      </c>
      <c r="H156" s="28">
        <v>45.799999237060497</v>
      </c>
      <c r="I156" s="28">
        <v>46.099998474121101</v>
      </c>
      <c r="J156" s="28">
        <v>40.099998474121101</v>
      </c>
      <c r="K156" s="28">
        <v>37.700000762939503</v>
      </c>
      <c r="L156" s="28">
        <v>39.700000762939503</v>
      </c>
      <c r="M156" s="28" t="s">
        <v>347</v>
      </c>
      <c r="N156" s="28" t="s">
        <v>347</v>
      </c>
      <c r="O156" s="28">
        <v>39.900001525878899</v>
      </c>
      <c r="P156" s="28">
        <v>44.099998474121101</v>
      </c>
      <c r="Q156" s="28" t="s">
        <v>347</v>
      </c>
      <c r="R156" s="28" t="s">
        <v>347</v>
      </c>
      <c r="S156" s="31">
        <v>1</v>
      </c>
      <c r="T156" s="31" t="s">
        <v>1629</v>
      </c>
    </row>
    <row r="157" spans="1:20">
      <c r="A157" s="27" t="s">
        <v>351</v>
      </c>
      <c r="B157" s="27" t="s">
        <v>1311</v>
      </c>
      <c r="C157" s="27" t="s">
        <v>1310</v>
      </c>
      <c r="D157" s="28" t="s">
        <v>347</v>
      </c>
      <c r="E157" s="28">
        <v>23.799999237060501</v>
      </c>
      <c r="F157" s="28">
        <v>25.299999237060501</v>
      </c>
      <c r="G157" s="28">
        <v>27.700000762939499</v>
      </c>
      <c r="H157" s="28">
        <v>28.5</v>
      </c>
      <c r="I157" s="28">
        <v>28.700000762939499</v>
      </c>
      <c r="J157" s="28">
        <v>26.200000762939499</v>
      </c>
      <c r="K157" s="28">
        <v>24.100000381469702</v>
      </c>
      <c r="L157" s="28">
        <v>26.100000381469702</v>
      </c>
      <c r="M157" s="28" t="s">
        <v>347</v>
      </c>
      <c r="N157" s="28" t="s">
        <v>347</v>
      </c>
      <c r="O157" s="28">
        <v>25.600000381469702</v>
      </c>
      <c r="P157" s="28">
        <v>28.399999618530298</v>
      </c>
      <c r="Q157" s="28" t="s">
        <v>347</v>
      </c>
      <c r="R157" s="28" t="s">
        <v>347</v>
      </c>
      <c r="S157" s="31">
        <v>1</v>
      </c>
      <c r="T157" s="31" t="s">
        <v>1629</v>
      </c>
    </row>
    <row r="158" spans="1:20" hidden="1">
      <c r="A158" s="23" t="s">
        <v>351</v>
      </c>
      <c r="B158" s="23" t="s">
        <v>1309</v>
      </c>
      <c r="C158" s="23" t="s">
        <v>1308</v>
      </c>
      <c r="D158" s="24" t="s">
        <v>347</v>
      </c>
      <c r="E158" s="24" t="s">
        <v>347</v>
      </c>
      <c r="F158" s="24" t="s">
        <v>347</v>
      </c>
      <c r="G158" s="24" t="s">
        <v>347</v>
      </c>
      <c r="H158" s="24" t="s">
        <v>347</v>
      </c>
      <c r="I158" s="24" t="s">
        <v>347</v>
      </c>
      <c r="J158" s="24" t="s">
        <v>347</v>
      </c>
      <c r="K158" s="24" t="s">
        <v>347</v>
      </c>
      <c r="L158" s="24" t="s">
        <v>347</v>
      </c>
      <c r="M158" s="24" t="s">
        <v>347</v>
      </c>
      <c r="N158" s="24" t="s">
        <v>347</v>
      </c>
      <c r="O158" s="24">
        <v>4.5999999046325701</v>
      </c>
      <c r="P158" s="24" t="s">
        <v>347</v>
      </c>
      <c r="Q158" s="24" t="s">
        <v>347</v>
      </c>
      <c r="R158" s="24" t="s">
        <v>347</v>
      </c>
    </row>
    <row r="159" spans="1:20" hidden="1">
      <c r="A159" s="23" t="s">
        <v>351</v>
      </c>
      <c r="B159" s="23" t="s">
        <v>1307</v>
      </c>
      <c r="C159" s="23" t="s">
        <v>1306</v>
      </c>
      <c r="D159" s="24" t="s">
        <v>347</v>
      </c>
      <c r="E159" s="24" t="s">
        <v>347</v>
      </c>
      <c r="F159" s="24" t="s">
        <v>347</v>
      </c>
      <c r="G159" s="24" t="s">
        <v>347</v>
      </c>
      <c r="H159" s="24" t="s">
        <v>347</v>
      </c>
      <c r="I159" s="24" t="s">
        <v>347</v>
      </c>
      <c r="J159" s="24" t="s">
        <v>347</v>
      </c>
      <c r="K159" s="24" t="s">
        <v>347</v>
      </c>
      <c r="L159" s="24" t="s">
        <v>347</v>
      </c>
      <c r="M159" s="24" t="s">
        <v>347</v>
      </c>
      <c r="N159" s="24" t="s">
        <v>347</v>
      </c>
      <c r="O159" s="24">
        <v>14.3999996185303</v>
      </c>
      <c r="P159" s="24" t="s">
        <v>347</v>
      </c>
      <c r="Q159" s="24" t="s">
        <v>347</v>
      </c>
      <c r="R159" s="24" t="s">
        <v>347</v>
      </c>
    </row>
    <row r="160" spans="1:20" hidden="1">
      <c r="A160" s="23" t="s">
        <v>351</v>
      </c>
      <c r="B160" s="23" t="s">
        <v>1305</v>
      </c>
      <c r="C160" s="23" t="s">
        <v>1304</v>
      </c>
      <c r="D160" s="24" t="s">
        <v>347</v>
      </c>
      <c r="E160" s="24" t="s">
        <v>347</v>
      </c>
      <c r="F160" s="24" t="s">
        <v>347</v>
      </c>
      <c r="G160" s="24" t="s">
        <v>347</v>
      </c>
      <c r="H160" s="24" t="s">
        <v>347</v>
      </c>
      <c r="I160" s="24" t="s">
        <v>347</v>
      </c>
      <c r="J160" s="24" t="s">
        <v>347</v>
      </c>
      <c r="K160" s="24" t="s">
        <v>347</v>
      </c>
      <c r="L160" s="24" t="s">
        <v>347</v>
      </c>
      <c r="M160" s="24" t="s">
        <v>347</v>
      </c>
      <c r="N160" s="24" t="s">
        <v>347</v>
      </c>
      <c r="O160" s="24">
        <v>9.8000001907348597</v>
      </c>
      <c r="P160" s="24" t="s">
        <v>347</v>
      </c>
      <c r="Q160" s="24" t="s">
        <v>347</v>
      </c>
      <c r="R160" s="24" t="s">
        <v>347</v>
      </c>
    </row>
    <row r="161" spans="1:18" hidden="1">
      <c r="A161" s="23" t="s">
        <v>351</v>
      </c>
      <c r="B161" s="23" t="s">
        <v>1303</v>
      </c>
      <c r="C161" s="23" t="s">
        <v>1302</v>
      </c>
      <c r="D161" s="24">
        <v>29.040993890722927</v>
      </c>
      <c r="E161" s="24">
        <v>29.114472872605603</v>
      </c>
      <c r="F161" s="24">
        <v>29.438267852090842</v>
      </c>
      <c r="G161" s="24">
        <v>37.266787345574478</v>
      </c>
      <c r="H161" s="24">
        <v>28.177213823726671</v>
      </c>
      <c r="I161" s="24">
        <v>27.596488819045</v>
      </c>
      <c r="J161" s="24">
        <v>30.265604171740023</v>
      </c>
      <c r="K161" s="24">
        <v>24.351103391604177</v>
      </c>
      <c r="L161" s="24">
        <v>24.213935656189101</v>
      </c>
      <c r="M161" s="24">
        <v>25.436551963717548</v>
      </c>
      <c r="N161" s="24">
        <v>28.992119239267524</v>
      </c>
      <c r="O161" s="24">
        <v>26.153981885477311</v>
      </c>
      <c r="P161" s="24" t="s">
        <v>347</v>
      </c>
      <c r="Q161" s="24" t="s">
        <v>347</v>
      </c>
      <c r="R161" s="24" t="s">
        <v>347</v>
      </c>
    </row>
    <row r="162" spans="1:18" hidden="1">
      <c r="A162" s="23" t="s">
        <v>351</v>
      </c>
      <c r="B162" s="23" t="s">
        <v>1301</v>
      </c>
      <c r="C162" s="23" t="s">
        <v>1300</v>
      </c>
      <c r="D162" s="24">
        <v>8.3325748946526002</v>
      </c>
      <c r="E162" s="24">
        <v>8.3555904449837399</v>
      </c>
      <c r="F162" s="24">
        <v>8.3003190246939997</v>
      </c>
      <c r="G162" s="24">
        <v>8.1345538169089</v>
      </c>
      <c r="H162" s="24">
        <v>7.4459869111365302</v>
      </c>
      <c r="I162" s="24">
        <v>7.2770344565573</v>
      </c>
      <c r="J162" s="24">
        <v>6.9882962787114504</v>
      </c>
      <c r="K162" s="24">
        <v>7.0641427688568497</v>
      </c>
      <c r="L162" s="24">
        <v>7.53640574344118</v>
      </c>
      <c r="M162" s="24">
        <v>7.4845886589017097</v>
      </c>
      <c r="N162" s="24">
        <v>7.2564499021067901</v>
      </c>
      <c r="O162" s="24">
        <v>6.6196013125776503</v>
      </c>
      <c r="P162" s="24" t="s">
        <v>347</v>
      </c>
      <c r="Q162" s="24" t="s">
        <v>347</v>
      </c>
      <c r="R162" s="24" t="s">
        <v>347</v>
      </c>
    </row>
    <row r="163" spans="1:18" hidden="1">
      <c r="A163" s="23" t="s">
        <v>351</v>
      </c>
      <c r="B163" s="23" t="s">
        <v>1299</v>
      </c>
      <c r="C163" s="23" t="s">
        <v>1298</v>
      </c>
      <c r="D163" s="24">
        <v>1117.8870343308131</v>
      </c>
      <c r="E163" s="24">
        <v>1112.3614382809242</v>
      </c>
      <c r="F163" s="24">
        <v>1170.2892807957423</v>
      </c>
      <c r="G163" s="24">
        <v>1176.078332908997</v>
      </c>
      <c r="H163" s="24">
        <v>1140.7010282685928</v>
      </c>
      <c r="I163" s="24">
        <v>1143.5003396265038</v>
      </c>
      <c r="J163" s="24">
        <v>1179.758440617421</v>
      </c>
      <c r="K163" s="24">
        <v>1268.1999309825035</v>
      </c>
      <c r="L163" s="24">
        <v>1382.4251734626796</v>
      </c>
      <c r="M163" s="24">
        <v>1405.5184492701387</v>
      </c>
      <c r="N163" s="24">
        <v>1411.8502007585889</v>
      </c>
      <c r="O163" s="24">
        <v>1312.2800797695545</v>
      </c>
      <c r="P163" s="24" t="s">
        <v>347</v>
      </c>
      <c r="Q163" s="24" t="s">
        <v>347</v>
      </c>
      <c r="R163" s="24" t="s">
        <v>347</v>
      </c>
    </row>
    <row r="164" spans="1:18" hidden="1">
      <c r="A164" s="23" t="s">
        <v>351</v>
      </c>
      <c r="B164" s="23" t="s">
        <v>1297</v>
      </c>
      <c r="C164" s="23" t="s">
        <v>1296</v>
      </c>
      <c r="D164" s="24">
        <v>190.06236818270304</v>
      </c>
      <c r="E164" s="24">
        <v>190.58734529919553</v>
      </c>
      <c r="F164" s="24">
        <v>189.3266151860972</v>
      </c>
      <c r="G164" s="24">
        <v>185.54558411211332</v>
      </c>
      <c r="H164" s="24">
        <v>169.83967326143778</v>
      </c>
      <c r="I164" s="24">
        <v>164.23396391756327</v>
      </c>
      <c r="J164" s="24">
        <v>159.2080058463826</v>
      </c>
      <c r="K164" s="24">
        <v>168.07797796016203</v>
      </c>
      <c r="L164" s="24">
        <v>178.72174549803705</v>
      </c>
      <c r="M164" s="24">
        <v>177.30468288823025</v>
      </c>
      <c r="N164" s="24">
        <v>171.70374428442656</v>
      </c>
      <c r="O164" s="24">
        <v>156.46925127609703</v>
      </c>
      <c r="P164" s="24" t="s">
        <v>347</v>
      </c>
      <c r="Q164" s="24" t="s">
        <v>347</v>
      </c>
      <c r="R164" s="24" t="s">
        <v>347</v>
      </c>
    </row>
    <row r="165" spans="1:18" hidden="1">
      <c r="A165" s="23" t="s">
        <v>351</v>
      </c>
      <c r="B165" s="23" t="s">
        <v>1295</v>
      </c>
      <c r="C165" s="23" t="s">
        <v>1294</v>
      </c>
      <c r="D165" s="24" t="s">
        <v>347</v>
      </c>
      <c r="E165" s="24" t="s">
        <v>347</v>
      </c>
      <c r="F165" s="24" t="s">
        <v>347</v>
      </c>
      <c r="G165" s="24" t="s">
        <v>347</v>
      </c>
      <c r="H165" s="24" t="s">
        <v>347</v>
      </c>
      <c r="I165" s="24">
        <v>461855104.53522032</v>
      </c>
      <c r="J165" s="24">
        <v>588013816.93683648</v>
      </c>
      <c r="K165" s="24">
        <v>611071053.67730927</v>
      </c>
      <c r="L165" s="24">
        <v>732687700.27288556</v>
      </c>
      <c r="M165" s="24">
        <v>872124111.67533493</v>
      </c>
      <c r="N165" s="24">
        <v>870238693.17460346</v>
      </c>
      <c r="O165" s="24">
        <v>813199181.46135271</v>
      </c>
      <c r="P165" s="24">
        <v>814580766.59507549</v>
      </c>
      <c r="Q165" s="24">
        <v>967890786.01378715</v>
      </c>
      <c r="R165" s="24" t="s">
        <v>347</v>
      </c>
    </row>
    <row r="166" spans="1:18" hidden="1">
      <c r="A166" s="23" t="s">
        <v>351</v>
      </c>
      <c r="B166" s="23" t="s">
        <v>1293</v>
      </c>
      <c r="C166" s="23" t="s">
        <v>1292</v>
      </c>
      <c r="D166" s="24" t="s">
        <v>347</v>
      </c>
      <c r="E166" s="24" t="s">
        <v>347</v>
      </c>
      <c r="F166" s="24" t="s">
        <v>347</v>
      </c>
      <c r="G166" s="24" t="s">
        <v>347</v>
      </c>
      <c r="H166" s="24" t="s">
        <v>347</v>
      </c>
      <c r="I166" s="24">
        <v>12.624973082720647</v>
      </c>
      <c r="J166" s="24">
        <v>15.478648694568728</v>
      </c>
      <c r="K166" s="24">
        <v>15.661183973146311</v>
      </c>
      <c r="L166" s="24">
        <v>17.058187536858664</v>
      </c>
      <c r="M166" s="24">
        <v>19.845056343147942</v>
      </c>
      <c r="N166" s="24">
        <v>19.559408881319321</v>
      </c>
      <c r="O166" s="24">
        <v>18.250256957621762</v>
      </c>
      <c r="P166" s="24">
        <v>17.344552689867477</v>
      </c>
      <c r="Q166" s="24">
        <v>19.605201709954382</v>
      </c>
      <c r="R166" s="24" t="s">
        <v>347</v>
      </c>
    </row>
    <row r="167" spans="1:18" hidden="1">
      <c r="A167" s="23" t="s">
        <v>351</v>
      </c>
      <c r="B167" s="23" t="s">
        <v>1291</v>
      </c>
      <c r="C167" s="23" t="s">
        <v>1290</v>
      </c>
      <c r="D167" s="24" t="s">
        <v>347</v>
      </c>
      <c r="E167" s="24" t="s">
        <v>347</v>
      </c>
      <c r="F167" s="24" t="s">
        <v>347</v>
      </c>
      <c r="G167" s="24" t="s">
        <v>347</v>
      </c>
      <c r="H167" s="24" t="s">
        <v>347</v>
      </c>
      <c r="I167" s="24" t="s">
        <v>347</v>
      </c>
      <c r="J167" s="24">
        <v>26.381387619443302</v>
      </c>
      <c r="K167" s="24">
        <v>8.2182774490462407E-2</v>
      </c>
      <c r="L167" s="24">
        <v>12.465101001806531</v>
      </c>
      <c r="M167" s="24">
        <v>12.5</v>
      </c>
      <c r="N167" s="24">
        <v>3.8421599169262635</v>
      </c>
      <c r="O167" s="24">
        <v>0.69999999999998863</v>
      </c>
      <c r="P167" s="24">
        <v>2.3088381330685195</v>
      </c>
      <c r="Q167" s="24">
        <v>17.083232225188056</v>
      </c>
      <c r="R167" s="24" t="s">
        <v>347</v>
      </c>
    </row>
    <row r="168" spans="1:18" hidden="1">
      <c r="A168" s="23" t="s">
        <v>351</v>
      </c>
      <c r="B168" s="23" t="s">
        <v>1289</v>
      </c>
      <c r="C168" s="23" t="s">
        <v>1288</v>
      </c>
      <c r="D168" s="24" t="s">
        <v>347</v>
      </c>
      <c r="E168" s="24" t="s">
        <v>347</v>
      </c>
      <c r="F168" s="24" t="s">
        <v>347</v>
      </c>
      <c r="G168" s="24" t="s">
        <v>347</v>
      </c>
      <c r="H168" s="24">
        <v>412824751.60000002</v>
      </c>
      <c r="I168" s="24">
        <v>514844570.69999999</v>
      </c>
      <c r="J168" s="24">
        <v>668045584.5</v>
      </c>
      <c r="K168" s="24">
        <v>795949849</v>
      </c>
      <c r="L168" s="24">
        <v>916026108.10000002</v>
      </c>
      <c r="M168" s="24">
        <v>1098859209</v>
      </c>
      <c r="N168" s="24">
        <v>1334302917</v>
      </c>
      <c r="O168" s="24">
        <v>1180690690</v>
      </c>
      <c r="P168" s="24">
        <v>1217454562</v>
      </c>
      <c r="Q168" s="24">
        <v>1444710349</v>
      </c>
      <c r="R168" s="24" t="s">
        <v>347</v>
      </c>
    </row>
    <row r="169" spans="1:18" hidden="1">
      <c r="A169" s="23" t="s">
        <v>351</v>
      </c>
      <c r="B169" s="23" t="s">
        <v>1287</v>
      </c>
      <c r="C169" s="23" t="s">
        <v>1286</v>
      </c>
      <c r="D169" s="24" t="s">
        <v>347</v>
      </c>
      <c r="E169" s="24" t="s">
        <v>347</v>
      </c>
      <c r="F169" s="24" t="s">
        <v>347</v>
      </c>
      <c r="G169" s="24" t="s">
        <v>347</v>
      </c>
      <c r="H169" s="24" t="s">
        <v>347</v>
      </c>
      <c r="I169" s="24">
        <v>481399999.99999994</v>
      </c>
      <c r="J169" s="24">
        <v>608400000</v>
      </c>
      <c r="K169" s="24">
        <v>608900000</v>
      </c>
      <c r="L169" s="24">
        <v>684800000</v>
      </c>
      <c r="M169" s="24">
        <v>770400000</v>
      </c>
      <c r="N169" s="24">
        <v>800000000</v>
      </c>
      <c r="O169" s="24">
        <v>805600000</v>
      </c>
      <c r="P169" s="24">
        <v>824200000</v>
      </c>
      <c r="Q169" s="24">
        <v>965000000</v>
      </c>
      <c r="R169" s="24" t="s">
        <v>347</v>
      </c>
    </row>
    <row r="170" spans="1:18" hidden="1">
      <c r="A170" s="23" t="s">
        <v>351</v>
      </c>
      <c r="B170" s="23" t="s">
        <v>1285</v>
      </c>
      <c r="C170" s="23" t="s">
        <v>1284</v>
      </c>
      <c r="D170" s="24" t="s">
        <v>347</v>
      </c>
      <c r="E170" s="24" t="s">
        <v>347</v>
      </c>
      <c r="F170" s="24" t="s">
        <v>347</v>
      </c>
      <c r="G170" s="24" t="s">
        <v>347</v>
      </c>
      <c r="H170" s="24" t="s">
        <v>347</v>
      </c>
      <c r="I170" s="24">
        <v>410400000</v>
      </c>
      <c r="J170" s="24">
        <v>546613000.00000012</v>
      </c>
      <c r="K170" s="24">
        <v>608100000</v>
      </c>
      <c r="L170" s="24">
        <v>694200000.00000012</v>
      </c>
      <c r="M170" s="24">
        <v>873499999.99999988</v>
      </c>
      <c r="N170" s="24">
        <v>941707300</v>
      </c>
      <c r="O170" s="24">
        <v>923317000</v>
      </c>
      <c r="P170" s="24">
        <v>924013700</v>
      </c>
      <c r="Q170" s="24">
        <v>1091500000</v>
      </c>
      <c r="R170" s="24" t="s">
        <v>347</v>
      </c>
    </row>
    <row r="171" spans="1:18" hidden="1">
      <c r="A171" s="23" t="s">
        <v>351</v>
      </c>
      <c r="B171" s="23" t="s">
        <v>1283</v>
      </c>
      <c r="C171" s="23" t="s">
        <v>1282</v>
      </c>
      <c r="D171" s="24" t="s">
        <v>347</v>
      </c>
      <c r="E171" s="24" t="s">
        <v>347</v>
      </c>
      <c r="F171" s="24" t="s">
        <v>347</v>
      </c>
      <c r="G171" s="24" t="s">
        <v>347</v>
      </c>
      <c r="H171" s="24" t="s">
        <v>347</v>
      </c>
      <c r="I171" s="24">
        <v>514866390.66616482</v>
      </c>
      <c r="J171" s="24">
        <v>748169997.26252413</v>
      </c>
      <c r="K171" s="24">
        <v>890727991.79727554</v>
      </c>
      <c r="L171" s="24">
        <v>964434565.15698826</v>
      </c>
      <c r="M171" s="24">
        <v>1156953642.3841057</v>
      </c>
      <c r="N171" s="24">
        <v>1309017653.6002223</v>
      </c>
      <c r="O171" s="24">
        <v>1186325324.425029</v>
      </c>
      <c r="P171" s="24">
        <v>1226783988.3165162</v>
      </c>
      <c r="Q171" s="24">
        <v>1448188934.589359</v>
      </c>
      <c r="R171" s="24" t="s">
        <v>347</v>
      </c>
    </row>
    <row r="172" spans="1:18" hidden="1">
      <c r="A172" s="23" t="s">
        <v>351</v>
      </c>
      <c r="B172" s="23" t="s">
        <v>1281</v>
      </c>
      <c r="C172" s="23" t="s">
        <v>1280</v>
      </c>
      <c r="D172" s="24" t="s">
        <v>347</v>
      </c>
      <c r="E172" s="24" t="s">
        <v>347</v>
      </c>
      <c r="F172" s="24" t="s">
        <v>347</v>
      </c>
      <c r="G172" s="24" t="s">
        <v>347</v>
      </c>
      <c r="H172" s="24">
        <v>624812302.10000002</v>
      </c>
      <c r="I172" s="24">
        <v>750453088.89999998</v>
      </c>
      <c r="J172" s="24">
        <v>990595267</v>
      </c>
      <c r="K172" s="24">
        <v>1137718179.8</v>
      </c>
      <c r="L172" s="24">
        <v>1169819263.9000001</v>
      </c>
      <c r="M172" s="24">
        <v>1333190356.8</v>
      </c>
      <c r="N172" s="24">
        <v>1670419424.8</v>
      </c>
      <c r="O172" s="24">
        <v>1477048410.4000001</v>
      </c>
      <c r="P172" s="24">
        <v>1519987979.9000001</v>
      </c>
      <c r="Q172" s="24">
        <v>1731159181.2</v>
      </c>
      <c r="R172" s="24" t="s">
        <v>347</v>
      </c>
    </row>
    <row r="173" spans="1:18" hidden="1">
      <c r="A173" s="23" t="s">
        <v>351</v>
      </c>
      <c r="B173" s="23" t="s">
        <v>1279</v>
      </c>
      <c r="C173" s="23" t="s">
        <v>1278</v>
      </c>
      <c r="D173" s="24" t="s">
        <v>347</v>
      </c>
      <c r="E173" s="24" t="s">
        <v>347</v>
      </c>
      <c r="F173" s="24" t="s">
        <v>347</v>
      </c>
      <c r="G173" s="24" t="s">
        <v>347</v>
      </c>
      <c r="H173" s="24" t="s">
        <v>347</v>
      </c>
      <c r="I173" s="24">
        <v>-35.195496354631317</v>
      </c>
      <c r="J173" s="24">
        <v>-35.181146287591304</v>
      </c>
      <c r="K173" s="24">
        <v>-38.585309618851447</v>
      </c>
      <c r="L173" s="24">
        <v>-34.876216335757817</v>
      </c>
      <c r="M173" s="24">
        <v>-35.569838240639754</v>
      </c>
      <c r="N173" s="24">
        <v>-37.199013417521705</v>
      </c>
      <c r="O173" s="24">
        <v>-34.121659550917151</v>
      </c>
      <c r="P173" s="24">
        <v>-31.59864661936404</v>
      </c>
      <c r="Q173" s="24">
        <v>-30.942630312174451</v>
      </c>
      <c r="R173" s="24" t="s">
        <v>347</v>
      </c>
    </row>
    <row r="174" spans="1:18" hidden="1">
      <c r="A174" s="23" t="s">
        <v>351</v>
      </c>
      <c r="B174" s="23" t="s">
        <v>1277</v>
      </c>
      <c r="C174" s="23" t="s">
        <v>1276</v>
      </c>
      <c r="D174" s="24" t="s">
        <v>347</v>
      </c>
      <c r="E174" s="24" t="s">
        <v>347</v>
      </c>
      <c r="F174" s="24" t="s">
        <v>347</v>
      </c>
      <c r="G174" s="24" t="s">
        <v>347</v>
      </c>
      <c r="H174" s="24" t="s">
        <v>347</v>
      </c>
      <c r="I174" s="24">
        <v>-1144100000</v>
      </c>
      <c r="J174" s="24">
        <v>-1242386999.9999995</v>
      </c>
      <c r="K174" s="24">
        <v>-1498209000.0000002</v>
      </c>
      <c r="L174" s="24">
        <v>-1419322500</v>
      </c>
      <c r="M174" s="24">
        <v>-1565641999.9999995</v>
      </c>
      <c r="N174" s="24">
        <v>-1790983700</v>
      </c>
      <c r="O174" s="24">
        <v>-1726283000</v>
      </c>
      <c r="P174" s="24">
        <v>-1683386300</v>
      </c>
      <c r="Q174" s="24">
        <v>-1722700000</v>
      </c>
      <c r="R174" s="24" t="s">
        <v>347</v>
      </c>
    </row>
    <row r="175" spans="1:18" hidden="1">
      <c r="A175" s="23" t="s">
        <v>351</v>
      </c>
      <c r="B175" s="23" t="s">
        <v>1275</v>
      </c>
      <c r="C175" s="23" t="s">
        <v>1274</v>
      </c>
      <c r="D175" s="24" t="s">
        <v>347</v>
      </c>
      <c r="E175" s="24" t="s">
        <v>347</v>
      </c>
      <c r="F175" s="24" t="s">
        <v>347</v>
      </c>
      <c r="G175" s="24" t="s">
        <v>347</v>
      </c>
      <c r="H175" s="24" t="s">
        <v>347</v>
      </c>
      <c r="I175" s="24">
        <v>-1435328064.2328441</v>
      </c>
      <c r="J175" s="24">
        <v>-1700502326.8546393</v>
      </c>
      <c r="K175" s="24">
        <v>-2194534934.8176365</v>
      </c>
      <c r="L175" s="24">
        <v>-1971828980.2722979</v>
      </c>
      <c r="M175" s="24">
        <v>-2073698013.2450325</v>
      </c>
      <c r="N175" s="24">
        <v>-2489551987.7675838</v>
      </c>
      <c r="O175" s="24">
        <v>-2218017473.9817553</v>
      </c>
      <c r="P175" s="24">
        <v>-2234979155.6027617</v>
      </c>
      <c r="Q175" s="24">
        <v>-2285657423.3780017</v>
      </c>
      <c r="R175" s="24" t="s">
        <v>347</v>
      </c>
    </row>
    <row r="176" spans="1:18" hidden="1">
      <c r="A176" s="23" t="s">
        <v>351</v>
      </c>
      <c r="B176" s="23" t="s">
        <v>1273</v>
      </c>
      <c r="C176" s="23" t="s">
        <v>1272</v>
      </c>
      <c r="D176" s="24" t="s">
        <v>347</v>
      </c>
      <c r="E176" s="24" t="s">
        <v>347</v>
      </c>
      <c r="F176" s="24" t="s">
        <v>347</v>
      </c>
      <c r="G176" s="24" t="s">
        <v>347</v>
      </c>
      <c r="H176" s="24" t="s">
        <v>347</v>
      </c>
      <c r="I176" s="24" t="s">
        <v>347</v>
      </c>
      <c r="J176" s="24" t="s">
        <v>347</v>
      </c>
      <c r="K176" s="24" t="s">
        <v>347</v>
      </c>
      <c r="L176" s="24">
        <v>147.51988219585195</v>
      </c>
      <c r="M176" s="24">
        <v>109.17795737570167</v>
      </c>
      <c r="N176" s="24">
        <v>101.76061025330678</v>
      </c>
      <c r="O176" s="24">
        <v>135.56739145380655</v>
      </c>
      <c r="P176" s="24">
        <v>146.10608965516042</v>
      </c>
      <c r="Q176" s="24">
        <v>129.52338665494528</v>
      </c>
      <c r="R176" s="24" t="s">
        <v>347</v>
      </c>
    </row>
    <row r="177" spans="1:18" hidden="1">
      <c r="A177" s="23" t="s">
        <v>351</v>
      </c>
      <c r="B177" s="23" t="s">
        <v>1271</v>
      </c>
      <c r="C177" s="23" t="s">
        <v>1270</v>
      </c>
      <c r="D177" s="24" t="s">
        <v>347</v>
      </c>
      <c r="E177" s="24" t="s">
        <v>347</v>
      </c>
      <c r="F177" s="24" t="s">
        <v>347</v>
      </c>
      <c r="G177" s="24" t="s">
        <v>347</v>
      </c>
      <c r="H177" s="24" t="s">
        <v>347</v>
      </c>
      <c r="I177" s="24" t="s">
        <v>347</v>
      </c>
      <c r="J177" s="24" t="s">
        <v>347</v>
      </c>
      <c r="K177" s="24" t="s">
        <v>347</v>
      </c>
      <c r="L177" s="24">
        <v>30.066236292753839</v>
      </c>
      <c r="M177" s="24">
        <v>24.590690429561647</v>
      </c>
      <c r="N177" s="24">
        <v>24.799873909428289</v>
      </c>
      <c r="O177" s="24">
        <v>29.893269063431475</v>
      </c>
      <c r="P177" s="24">
        <v>30.696665298376143</v>
      </c>
      <c r="Q177" s="24">
        <v>30.239923186486795</v>
      </c>
      <c r="R177" s="24" t="s">
        <v>347</v>
      </c>
    </row>
    <row r="178" spans="1:18" hidden="1">
      <c r="A178" s="23" t="s">
        <v>351</v>
      </c>
      <c r="B178" s="23" t="s">
        <v>1269</v>
      </c>
      <c r="C178" s="23" t="s">
        <v>1268</v>
      </c>
      <c r="D178" s="24" t="s">
        <v>347</v>
      </c>
      <c r="E178" s="24" t="s">
        <v>347</v>
      </c>
      <c r="F178" s="24" t="s">
        <v>347</v>
      </c>
      <c r="G178" s="24" t="s">
        <v>347</v>
      </c>
      <c r="H178" s="24" t="s">
        <v>347</v>
      </c>
      <c r="I178" s="24" t="s">
        <v>347</v>
      </c>
      <c r="J178" s="24" t="s">
        <v>347</v>
      </c>
      <c r="K178" s="24" t="s">
        <v>347</v>
      </c>
      <c r="L178" s="24">
        <v>0</v>
      </c>
      <c r="M178" s="24">
        <v>0</v>
      </c>
      <c r="N178" s="24">
        <v>6552000</v>
      </c>
      <c r="O178" s="24">
        <v>11271000</v>
      </c>
      <c r="P178" s="24">
        <v>18344000</v>
      </c>
      <c r="Q178" s="24">
        <v>30713000</v>
      </c>
      <c r="R178" s="24" t="s">
        <v>347</v>
      </c>
    </row>
    <row r="179" spans="1:18" hidden="1">
      <c r="A179" s="23" t="s">
        <v>351</v>
      </c>
      <c r="B179" s="23" t="s">
        <v>1267</v>
      </c>
      <c r="C179" s="23" t="s">
        <v>1266</v>
      </c>
      <c r="D179" s="24">
        <v>0</v>
      </c>
      <c r="E179" s="24">
        <v>0</v>
      </c>
      <c r="F179" s="24">
        <v>0</v>
      </c>
      <c r="G179" s="24">
        <v>0</v>
      </c>
      <c r="H179" s="24">
        <v>0</v>
      </c>
      <c r="I179" s="24">
        <v>0</v>
      </c>
      <c r="J179" s="24">
        <v>306582000</v>
      </c>
      <c r="K179" s="24">
        <v>430351000</v>
      </c>
      <c r="L179" s="24">
        <v>817785000</v>
      </c>
      <c r="M179" s="24">
        <v>886410000</v>
      </c>
      <c r="N179" s="24">
        <v>1129786000</v>
      </c>
      <c r="O179" s="24">
        <v>1116255000</v>
      </c>
      <c r="P179" s="24">
        <v>1314796000</v>
      </c>
      <c r="Q179" s="24">
        <v>1258371000</v>
      </c>
      <c r="R179" s="24" t="s">
        <v>347</v>
      </c>
    </row>
    <row r="180" spans="1:18" hidden="1">
      <c r="A180" s="23" t="s">
        <v>351</v>
      </c>
      <c r="B180" s="23" t="s">
        <v>1265</v>
      </c>
      <c r="C180" s="23" t="s">
        <v>1264</v>
      </c>
      <c r="D180" s="24">
        <v>0</v>
      </c>
      <c r="E180" s="24">
        <v>0</v>
      </c>
      <c r="F180" s="24">
        <v>0</v>
      </c>
      <c r="G180" s="24">
        <v>0</v>
      </c>
      <c r="H180" s="24">
        <v>0</v>
      </c>
      <c r="I180" s="24">
        <v>0</v>
      </c>
      <c r="J180" s="24">
        <v>306582000</v>
      </c>
      <c r="K180" s="24">
        <v>430351000</v>
      </c>
      <c r="L180" s="24">
        <v>459256000</v>
      </c>
      <c r="M180" s="24">
        <v>567442000</v>
      </c>
      <c r="N180" s="24">
        <v>830408000</v>
      </c>
      <c r="O180" s="24">
        <v>821547000</v>
      </c>
      <c r="P180" s="24">
        <v>1014621000</v>
      </c>
      <c r="Q180" s="24">
        <v>985376000</v>
      </c>
      <c r="R180" s="24" t="s">
        <v>347</v>
      </c>
    </row>
    <row r="181" spans="1:18" hidden="1">
      <c r="A181" s="23" t="s">
        <v>351</v>
      </c>
      <c r="B181" s="23" t="s">
        <v>1263</v>
      </c>
      <c r="C181" s="23" t="s">
        <v>1262</v>
      </c>
      <c r="D181" s="24" t="s">
        <v>347</v>
      </c>
      <c r="E181" s="24" t="s">
        <v>347</v>
      </c>
      <c r="F181" s="24" t="s">
        <v>347</v>
      </c>
      <c r="G181" s="24" t="s">
        <v>347</v>
      </c>
      <c r="H181" s="24" t="s">
        <v>347</v>
      </c>
      <c r="I181" s="24" t="s">
        <v>347</v>
      </c>
      <c r="J181" s="24" t="s">
        <v>347</v>
      </c>
      <c r="K181" s="24" t="s">
        <v>347</v>
      </c>
      <c r="L181" s="24">
        <v>358529000</v>
      </c>
      <c r="M181" s="24">
        <v>318968000</v>
      </c>
      <c r="N181" s="24">
        <v>299378000</v>
      </c>
      <c r="O181" s="24">
        <v>294708000</v>
      </c>
      <c r="P181" s="24">
        <v>300175000</v>
      </c>
      <c r="Q181" s="24">
        <v>272995000</v>
      </c>
      <c r="R181" s="24" t="s">
        <v>347</v>
      </c>
    </row>
    <row r="182" spans="1:18" hidden="1">
      <c r="A182" s="23" t="s">
        <v>351</v>
      </c>
      <c r="B182" s="23" t="s">
        <v>1261</v>
      </c>
      <c r="C182" s="23" t="s">
        <v>1260</v>
      </c>
      <c r="D182" s="24">
        <v>0</v>
      </c>
      <c r="E182" s="24">
        <v>0</v>
      </c>
      <c r="F182" s="24">
        <v>0</v>
      </c>
      <c r="G182" s="24">
        <v>0</v>
      </c>
      <c r="H182" s="24">
        <v>0</v>
      </c>
      <c r="I182" s="24">
        <v>0</v>
      </c>
      <c r="J182" s="24">
        <v>306582000</v>
      </c>
      <c r="K182" s="24">
        <v>430351000</v>
      </c>
      <c r="L182" s="24">
        <v>459256000</v>
      </c>
      <c r="M182" s="24">
        <v>567442000</v>
      </c>
      <c r="N182" s="24">
        <v>830408000</v>
      </c>
      <c r="O182" s="24">
        <v>821547000</v>
      </c>
      <c r="P182" s="24">
        <v>1014621000</v>
      </c>
      <c r="Q182" s="24">
        <v>985376000</v>
      </c>
      <c r="R182" s="24" t="s">
        <v>347</v>
      </c>
    </row>
    <row r="183" spans="1:18" hidden="1">
      <c r="A183" s="23" t="s">
        <v>351</v>
      </c>
      <c r="B183" s="23" t="s">
        <v>1259</v>
      </c>
      <c r="C183" s="23" t="s">
        <v>1258</v>
      </c>
      <c r="D183" s="24" t="s">
        <v>347</v>
      </c>
      <c r="E183" s="24" t="s">
        <v>347</v>
      </c>
      <c r="F183" s="24" t="s">
        <v>347</v>
      </c>
      <c r="G183" s="24" t="s">
        <v>347</v>
      </c>
      <c r="H183" s="24" t="s">
        <v>347</v>
      </c>
      <c r="I183" s="24" t="s">
        <v>347</v>
      </c>
      <c r="J183" s="24" t="s">
        <v>347</v>
      </c>
      <c r="K183" s="24" t="s">
        <v>347</v>
      </c>
      <c r="L183" s="24">
        <v>358529000</v>
      </c>
      <c r="M183" s="24">
        <v>318968000</v>
      </c>
      <c r="N183" s="24">
        <v>299378000</v>
      </c>
      <c r="O183" s="24">
        <v>294708000</v>
      </c>
      <c r="P183" s="24">
        <v>300175000</v>
      </c>
      <c r="Q183" s="24">
        <v>272995000</v>
      </c>
      <c r="R183" s="24" t="s">
        <v>347</v>
      </c>
    </row>
    <row r="184" spans="1:18" hidden="1">
      <c r="A184" s="23" t="s">
        <v>351</v>
      </c>
      <c r="B184" s="23" t="s">
        <v>1257</v>
      </c>
      <c r="C184" s="23" t="s">
        <v>1256</v>
      </c>
      <c r="D184" s="24">
        <v>0</v>
      </c>
      <c r="E184" s="24">
        <v>0</v>
      </c>
      <c r="F184" s="24">
        <v>0</v>
      </c>
      <c r="G184" s="24">
        <v>0</v>
      </c>
      <c r="H184" s="24">
        <v>0</v>
      </c>
      <c r="I184" s="24">
        <v>0</v>
      </c>
      <c r="J184" s="24">
        <v>140660000</v>
      </c>
      <c r="K184" s="24">
        <v>194240000</v>
      </c>
      <c r="L184" s="24">
        <v>821130000</v>
      </c>
      <c r="M184" s="24">
        <v>454980000</v>
      </c>
      <c r="N184" s="24">
        <v>456236000</v>
      </c>
      <c r="O184" s="24">
        <v>652000000</v>
      </c>
      <c r="P184" s="24">
        <v>675000000</v>
      </c>
      <c r="Q184" s="24">
        <v>780154000</v>
      </c>
      <c r="R184" s="24" t="s">
        <v>347</v>
      </c>
    </row>
    <row r="185" spans="1:18" hidden="1">
      <c r="A185" s="23" t="s">
        <v>351</v>
      </c>
      <c r="B185" s="23" t="s">
        <v>1255</v>
      </c>
      <c r="C185" s="23" t="s">
        <v>1254</v>
      </c>
      <c r="D185" s="24">
        <v>69583000</v>
      </c>
      <c r="E185" s="24">
        <v>75274000</v>
      </c>
      <c r="F185" s="24">
        <v>82276000</v>
      </c>
      <c r="G185" s="24">
        <v>85988000</v>
      </c>
      <c r="H185" s="24">
        <v>79136000</v>
      </c>
      <c r="I185" s="24">
        <v>83296000</v>
      </c>
      <c r="J185" s="24">
        <v>534738000</v>
      </c>
      <c r="K185" s="24">
        <v>709873000</v>
      </c>
      <c r="L185" s="24">
        <v>1725716000</v>
      </c>
      <c r="M185" s="24">
        <v>1455550000</v>
      </c>
      <c r="N185" s="24">
        <v>1699829000</v>
      </c>
      <c r="O185" s="24">
        <v>2002396000</v>
      </c>
      <c r="P185" s="24">
        <v>2220795000</v>
      </c>
      <c r="Q185" s="24">
        <v>2242256000</v>
      </c>
      <c r="R185" s="24" t="s">
        <v>347</v>
      </c>
    </row>
    <row r="186" spans="1:18" hidden="1">
      <c r="A186" s="23" t="s">
        <v>351</v>
      </c>
      <c r="B186" s="23" t="s">
        <v>1253</v>
      </c>
      <c r="C186" s="23" t="s">
        <v>1252</v>
      </c>
      <c r="D186" s="24">
        <v>0</v>
      </c>
      <c r="E186" s="24">
        <v>0</v>
      </c>
      <c r="F186" s="24">
        <v>0</v>
      </c>
      <c r="G186" s="24">
        <v>0</v>
      </c>
      <c r="H186" s="24">
        <v>0</v>
      </c>
      <c r="I186" s="24">
        <v>0</v>
      </c>
      <c r="J186" s="24">
        <v>306582000</v>
      </c>
      <c r="K186" s="24">
        <v>430351000</v>
      </c>
      <c r="L186" s="24">
        <v>817785000</v>
      </c>
      <c r="M186" s="24">
        <v>886410000</v>
      </c>
      <c r="N186" s="24">
        <v>1123234000</v>
      </c>
      <c r="O186" s="24">
        <v>1104984000</v>
      </c>
      <c r="P186" s="24">
        <v>1294996000</v>
      </c>
      <c r="Q186" s="24">
        <v>1219160000</v>
      </c>
      <c r="R186" s="24" t="s">
        <v>347</v>
      </c>
    </row>
    <row r="187" spans="1:18" hidden="1">
      <c r="A187" s="23" t="s">
        <v>351</v>
      </c>
      <c r="B187" s="23" t="s">
        <v>1251</v>
      </c>
      <c r="C187" s="23" t="s">
        <v>1250</v>
      </c>
      <c r="D187" s="24" t="s">
        <v>347</v>
      </c>
      <c r="E187" s="24" t="s">
        <v>347</v>
      </c>
      <c r="F187" s="24" t="s">
        <v>347</v>
      </c>
      <c r="G187" s="24" t="s">
        <v>347</v>
      </c>
      <c r="H187" s="24" t="s">
        <v>347</v>
      </c>
      <c r="I187" s="24" t="s">
        <v>347</v>
      </c>
      <c r="J187" s="24" t="s">
        <v>347</v>
      </c>
      <c r="K187" s="24" t="s">
        <v>347</v>
      </c>
      <c r="L187" s="24" t="s">
        <v>347</v>
      </c>
      <c r="M187" s="24" t="s">
        <v>347</v>
      </c>
      <c r="N187" s="24" t="s">
        <v>347</v>
      </c>
      <c r="O187" s="24">
        <v>14.830508234856399</v>
      </c>
      <c r="P187" s="24" t="s">
        <v>347</v>
      </c>
      <c r="Q187" s="24" t="s">
        <v>347</v>
      </c>
      <c r="R187" s="24" t="s">
        <v>347</v>
      </c>
    </row>
    <row r="188" spans="1:18" hidden="1">
      <c r="A188" s="23" t="s">
        <v>351</v>
      </c>
      <c r="B188" s="23" t="s">
        <v>1249</v>
      </c>
      <c r="C188" s="23" t="s">
        <v>1248</v>
      </c>
      <c r="D188" s="24">
        <v>2.8</v>
      </c>
      <c r="E188" s="24">
        <v>2.66</v>
      </c>
      <c r="F188" s="24">
        <v>2.34</v>
      </c>
      <c r="G188" s="24">
        <v>2.5299999999999998</v>
      </c>
      <c r="H188" s="24">
        <v>2.65</v>
      </c>
      <c r="I188" s="24">
        <v>2.4300000000000002</v>
      </c>
      <c r="J188" s="24">
        <v>2.4300000000000002</v>
      </c>
      <c r="K188" s="24">
        <v>2.38</v>
      </c>
      <c r="L188" s="24">
        <v>2.34</v>
      </c>
      <c r="M188" s="24">
        <v>2.29</v>
      </c>
      <c r="N188" s="24">
        <v>2.2400000000000002</v>
      </c>
      <c r="O188" s="24">
        <v>2.19</v>
      </c>
      <c r="P188" s="24">
        <v>2.16</v>
      </c>
      <c r="Q188" s="24" t="s">
        <v>347</v>
      </c>
      <c r="R188" s="24" t="s">
        <v>347</v>
      </c>
    </row>
    <row r="189" spans="1:18" hidden="1">
      <c r="A189" s="23" t="s">
        <v>351</v>
      </c>
      <c r="B189" s="23" t="s">
        <v>1247</v>
      </c>
      <c r="C189" s="23" t="s">
        <v>1246</v>
      </c>
      <c r="D189" s="24" t="s">
        <v>347</v>
      </c>
      <c r="E189" s="24" t="s">
        <v>347</v>
      </c>
      <c r="F189" s="24" t="s">
        <v>347</v>
      </c>
      <c r="G189" s="24" t="s">
        <v>347</v>
      </c>
      <c r="H189" s="24" t="s">
        <v>347</v>
      </c>
      <c r="I189" s="24">
        <v>3864800000</v>
      </c>
      <c r="J189" s="24">
        <v>4096500000</v>
      </c>
      <c r="K189" s="24">
        <v>4148699999.9999995</v>
      </c>
      <c r="L189" s="24">
        <v>4192800000</v>
      </c>
      <c r="M189" s="24">
        <v>4298800000</v>
      </c>
      <c r="N189" s="24">
        <v>4428300000</v>
      </c>
      <c r="O189" s="24">
        <v>4555000000</v>
      </c>
      <c r="P189" s="24">
        <v>4652600000.000001</v>
      </c>
      <c r="Q189" s="24">
        <v>4850400000</v>
      </c>
      <c r="R189" s="24" t="s">
        <v>347</v>
      </c>
    </row>
    <row r="190" spans="1:18" hidden="1">
      <c r="A190" s="23" t="s">
        <v>351</v>
      </c>
      <c r="B190" s="23" t="s">
        <v>1245</v>
      </c>
      <c r="C190" s="23" t="s">
        <v>1244</v>
      </c>
      <c r="D190" s="24" t="s">
        <v>347</v>
      </c>
      <c r="E190" s="24" t="s">
        <v>347</v>
      </c>
      <c r="F190" s="24" t="s">
        <v>347</v>
      </c>
      <c r="G190" s="24" t="s">
        <v>347</v>
      </c>
      <c r="H190" s="24" t="s">
        <v>347</v>
      </c>
      <c r="I190" s="24">
        <v>3526500000</v>
      </c>
      <c r="J190" s="24">
        <v>3867000000</v>
      </c>
      <c r="K190" s="24">
        <v>4199199999.9999995</v>
      </c>
      <c r="L190" s="24">
        <v>4221600000</v>
      </c>
      <c r="M190" s="24">
        <v>4514500000</v>
      </c>
      <c r="N190" s="24">
        <v>4959100000.000001</v>
      </c>
      <c r="O190" s="24">
        <v>5320400000</v>
      </c>
      <c r="P190" s="24">
        <v>5513200000</v>
      </c>
      <c r="Q190" s="24">
        <v>5767000000</v>
      </c>
      <c r="R190" s="24" t="s">
        <v>347</v>
      </c>
    </row>
    <row r="191" spans="1:18" hidden="1">
      <c r="A191" s="23" t="s">
        <v>351</v>
      </c>
      <c r="B191" s="23" t="s">
        <v>1243</v>
      </c>
      <c r="C191" s="23" t="s">
        <v>1242</v>
      </c>
      <c r="D191" s="24" t="s">
        <v>347</v>
      </c>
      <c r="E191" s="24" t="s">
        <v>347</v>
      </c>
      <c r="F191" s="24" t="s">
        <v>347</v>
      </c>
      <c r="G191" s="24" t="s">
        <v>347</v>
      </c>
      <c r="H191" s="24" t="s">
        <v>347</v>
      </c>
      <c r="I191" s="24">
        <v>4424162589.3865261</v>
      </c>
      <c r="J191" s="24">
        <v>5292909937.0380507</v>
      </c>
      <c r="K191" s="24">
        <v>6150871539.4756107</v>
      </c>
      <c r="L191" s="24">
        <v>5864962489.5804386</v>
      </c>
      <c r="M191" s="24">
        <v>5979470198.6754971</v>
      </c>
      <c r="N191" s="24">
        <v>6893383375.0347519</v>
      </c>
      <c r="O191" s="24">
        <v>6835924450.7259417</v>
      </c>
      <c r="P191" s="24">
        <v>7319702602.2304831</v>
      </c>
      <c r="Q191" s="24">
        <v>7651585511.4767141</v>
      </c>
      <c r="R191" s="24" t="s">
        <v>347</v>
      </c>
    </row>
    <row r="192" spans="1:18" hidden="1">
      <c r="A192" s="23" t="s">
        <v>351</v>
      </c>
      <c r="B192" s="23" t="s">
        <v>1241</v>
      </c>
      <c r="C192" s="23" t="s">
        <v>1240</v>
      </c>
      <c r="D192" s="24" t="s">
        <v>347</v>
      </c>
      <c r="E192" s="24" t="s">
        <v>347</v>
      </c>
      <c r="F192" s="24" t="s">
        <v>347</v>
      </c>
      <c r="G192" s="24" t="s">
        <v>347</v>
      </c>
      <c r="H192" s="24" t="s">
        <v>347</v>
      </c>
      <c r="I192" s="24">
        <v>110.19472728950686</v>
      </c>
      <c r="J192" s="24">
        <v>109.44914198334936</v>
      </c>
      <c r="K192" s="24">
        <v>107.45602158745224</v>
      </c>
      <c r="L192" s="24">
        <v>103.73263957145664</v>
      </c>
      <c r="M192" s="24">
        <v>102.61402671755724</v>
      </c>
      <c r="N192" s="24">
        <v>103.29380841606779</v>
      </c>
      <c r="O192" s="24">
        <v>105.16253557874764</v>
      </c>
      <c r="P192" s="24">
        <v>103.98104703983182</v>
      </c>
      <c r="Q192" s="24">
        <v>105.17476739591191</v>
      </c>
      <c r="R192" s="24" t="s">
        <v>347</v>
      </c>
    </row>
    <row r="193" spans="1:18" hidden="1">
      <c r="A193" s="23" t="s">
        <v>351</v>
      </c>
      <c r="B193" s="23" t="s">
        <v>1239</v>
      </c>
      <c r="C193" s="23" t="s">
        <v>1238</v>
      </c>
      <c r="D193" s="24" t="s">
        <v>347</v>
      </c>
      <c r="E193" s="24" t="s">
        <v>347</v>
      </c>
      <c r="F193" s="24" t="s">
        <v>347</v>
      </c>
      <c r="G193" s="24" t="s">
        <v>347</v>
      </c>
      <c r="H193" s="24" t="s">
        <v>347</v>
      </c>
      <c r="I193" s="24" t="s">
        <v>347</v>
      </c>
      <c r="J193" s="24">
        <v>6.9165909975353372</v>
      </c>
      <c r="K193" s="24">
        <v>1.4740773094561916</v>
      </c>
      <c r="L193" s="24">
        <v>0.86927593402363357</v>
      </c>
      <c r="M193" s="24">
        <v>2.5200322412403295</v>
      </c>
      <c r="N193" s="24">
        <v>3.119435772921733</v>
      </c>
      <c r="O193" s="24">
        <v>2.9062205677894184</v>
      </c>
      <c r="P193" s="24">
        <v>2.281542819786452</v>
      </c>
      <c r="Q193" s="24">
        <v>3.9286703453565366</v>
      </c>
      <c r="R193" s="24" t="s">
        <v>347</v>
      </c>
    </row>
    <row r="194" spans="1:18" hidden="1">
      <c r="A194" s="23" t="s">
        <v>351</v>
      </c>
      <c r="B194" s="23" t="s">
        <v>1237</v>
      </c>
      <c r="C194" s="23" t="s">
        <v>1236</v>
      </c>
      <c r="D194" s="24" t="s">
        <v>347</v>
      </c>
      <c r="E194" s="24" t="s">
        <v>347</v>
      </c>
      <c r="F194" s="24" t="s">
        <v>347</v>
      </c>
      <c r="G194" s="24" t="s">
        <v>347</v>
      </c>
      <c r="H194" s="24" t="s">
        <v>347</v>
      </c>
      <c r="I194" s="24">
        <v>3854500000.0000005</v>
      </c>
      <c r="J194" s="24">
        <v>4121100000</v>
      </c>
      <c r="K194" s="24">
        <v>4181848199.999999</v>
      </c>
      <c r="L194" s="24">
        <v>4218199999.9999995</v>
      </c>
      <c r="M194" s="24">
        <v>4324499999.999999</v>
      </c>
      <c r="N194" s="24">
        <v>4459399999.999999</v>
      </c>
      <c r="O194" s="24">
        <v>4589000000</v>
      </c>
      <c r="P194" s="24">
        <v>4693700000</v>
      </c>
      <c r="Q194" s="24">
        <v>4878100000</v>
      </c>
      <c r="R194" s="24" t="s">
        <v>347</v>
      </c>
    </row>
    <row r="195" spans="1:18" hidden="1">
      <c r="A195" s="23" t="s">
        <v>351</v>
      </c>
      <c r="B195" s="23" t="s">
        <v>1235</v>
      </c>
      <c r="C195" s="23" t="s">
        <v>1234</v>
      </c>
      <c r="D195" s="24" t="s">
        <v>347</v>
      </c>
      <c r="E195" s="24" t="s">
        <v>347</v>
      </c>
      <c r="F195" s="24" t="s">
        <v>347</v>
      </c>
      <c r="G195" s="24" t="s">
        <v>347</v>
      </c>
      <c r="H195" s="24" t="s">
        <v>347</v>
      </c>
      <c r="I195" s="24">
        <v>3582099999.999999</v>
      </c>
      <c r="J195" s="24">
        <v>3865087000</v>
      </c>
      <c r="K195" s="24">
        <v>4172354200</v>
      </c>
      <c r="L195" s="24">
        <v>4221503499.999999</v>
      </c>
      <c r="M195" s="24">
        <v>4516659000</v>
      </c>
      <c r="N195" s="24">
        <v>4973183700</v>
      </c>
      <c r="O195" s="24">
        <v>5320383000</v>
      </c>
      <c r="P195" s="24">
        <v>5539486300</v>
      </c>
      <c r="Q195" s="24">
        <v>5855499999.999999</v>
      </c>
      <c r="R195" s="24" t="s">
        <v>347</v>
      </c>
    </row>
    <row r="196" spans="1:18" hidden="1">
      <c r="A196" s="23" t="s">
        <v>351</v>
      </c>
      <c r="B196" s="23" t="s">
        <v>1233</v>
      </c>
      <c r="C196" s="23" t="s">
        <v>1232</v>
      </c>
      <c r="D196" s="24" t="s">
        <v>347</v>
      </c>
      <c r="E196" s="24" t="s">
        <v>347</v>
      </c>
      <c r="F196" s="24" t="s">
        <v>347</v>
      </c>
      <c r="G196" s="24" t="s">
        <v>347</v>
      </c>
      <c r="H196" s="24" t="s">
        <v>347</v>
      </c>
      <c r="I196" s="24">
        <v>4493915443.4826231</v>
      </c>
      <c r="J196" s="24">
        <v>5290291541.1990147</v>
      </c>
      <c r="K196" s="24">
        <v>6111548557.1993561</v>
      </c>
      <c r="L196" s="24">
        <v>5864828424.562377</v>
      </c>
      <c r="M196" s="24">
        <v>5982329801.3245029</v>
      </c>
      <c r="N196" s="24">
        <v>6912960383.6530437</v>
      </c>
      <c r="O196" s="24">
        <v>6835902608.2487469</v>
      </c>
      <c r="P196" s="24">
        <v>7354602097.7164106</v>
      </c>
      <c r="Q196" s="24">
        <v>7769006235.9028778</v>
      </c>
      <c r="R196" s="24" t="s">
        <v>347</v>
      </c>
    </row>
    <row r="197" spans="1:18" hidden="1">
      <c r="A197" s="23" t="s">
        <v>351</v>
      </c>
      <c r="B197" s="23" t="s">
        <v>1231</v>
      </c>
      <c r="C197" s="23" t="s">
        <v>1230</v>
      </c>
      <c r="D197" s="24" t="s">
        <v>347</v>
      </c>
      <c r="E197" s="24" t="s">
        <v>347</v>
      </c>
      <c r="F197" s="24" t="s">
        <v>347</v>
      </c>
      <c r="G197" s="24" t="s">
        <v>347</v>
      </c>
      <c r="H197" s="24" t="s">
        <v>347</v>
      </c>
      <c r="I197" s="24" t="s">
        <v>347</v>
      </c>
      <c r="J197" s="24" t="s">
        <v>347</v>
      </c>
      <c r="K197" s="24" t="s">
        <v>347</v>
      </c>
      <c r="L197" s="24">
        <v>64.099999999999994</v>
      </c>
      <c r="M197" s="24" t="s">
        <v>347</v>
      </c>
      <c r="N197" s="24" t="s">
        <v>347</v>
      </c>
      <c r="O197" s="24" t="s">
        <v>347</v>
      </c>
      <c r="P197" s="24">
        <v>65.5</v>
      </c>
      <c r="Q197" s="24" t="s">
        <v>347</v>
      </c>
      <c r="R197" s="24" t="s">
        <v>347</v>
      </c>
    </row>
    <row r="198" spans="1:18" hidden="1">
      <c r="A198" s="23" t="s">
        <v>351</v>
      </c>
      <c r="B198" s="23" t="s">
        <v>1229</v>
      </c>
      <c r="C198" s="23" t="s">
        <v>1228</v>
      </c>
      <c r="D198" s="24" t="s">
        <v>347</v>
      </c>
      <c r="E198" s="24" t="s">
        <v>347</v>
      </c>
      <c r="F198" s="24" t="s">
        <v>347</v>
      </c>
      <c r="G198" s="24" t="s">
        <v>347</v>
      </c>
      <c r="H198" s="24" t="s">
        <v>347</v>
      </c>
      <c r="I198" s="24" t="s">
        <v>347</v>
      </c>
      <c r="J198" s="24" t="s">
        <v>347</v>
      </c>
      <c r="K198" s="24" t="s">
        <v>347</v>
      </c>
      <c r="L198" s="24">
        <v>7.7</v>
      </c>
      <c r="M198" s="24" t="s">
        <v>347</v>
      </c>
      <c r="N198" s="24" t="s">
        <v>347</v>
      </c>
      <c r="O198" s="24" t="s">
        <v>347</v>
      </c>
      <c r="P198" s="24">
        <v>9.9</v>
      </c>
      <c r="Q198" s="24" t="s">
        <v>347</v>
      </c>
      <c r="R198" s="24" t="s">
        <v>347</v>
      </c>
    </row>
    <row r="199" spans="1:18" hidden="1">
      <c r="A199" s="23" t="s">
        <v>351</v>
      </c>
      <c r="B199" s="23" t="s">
        <v>1227</v>
      </c>
      <c r="C199" s="23" t="s">
        <v>1226</v>
      </c>
      <c r="D199" s="24" t="s">
        <v>347</v>
      </c>
      <c r="E199" s="24" t="s">
        <v>347</v>
      </c>
      <c r="F199" s="24" t="s">
        <v>347</v>
      </c>
      <c r="G199" s="24" t="s">
        <v>347</v>
      </c>
      <c r="H199" s="24" t="s">
        <v>347</v>
      </c>
      <c r="I199" s="24" t="s">
        <v>347</v>
      </c>
      <c r="J199" s="24" t="s">
        <v>347</v>
      </c>
      <c r="K199" s="24" t="s">
        <v>347</v>
      </c>
      <c r="L199" s="24">
        <v>89.2</v>
      </c>
      <c r="M199" s="24" t="s">
        <v>347</v>
      </c>
      <c r="N199" s="24" t="s">
        <v>347</v>
      </c>
      <c r="O199" s="24" t="s">
        <v>347</v>
      </c>
      <c r="P199" s="24">
        <v>94.4</v>
      </c>
      <c r="Q199" s="24" t="s">
        <v>347</v>
      </c>
      <c r="R199" s="24" t="s">
        <v>347</v>
      </c>
    </row>
    <row r="200" spans="1:18" hidden="1">
      <c r="A200" s="23" t="s">
        <v>351</v>
      </c>
      <c r="B200" s="23" t="s">
        <v>1225</v>
      </c>
      <c r="C200" s="23" t="s">
        <v>1224</v>
      </c>
      <c r="D200" s="24" t="s">
        <v>347</v>
      </c>
      <c r="E200" s="24" t="s">
        <v>347</v>
      </c>
      <c r="F200" s="24" t="s">
        <v>347</v>
      </c>
      <c r="G200" s="24" t="s">
        <v>347</v>
      </c>
      <c r="H200" s="24" t="s">
        <v>347</v>
      </c>
      <c r="I200" s="24" t="s">
        <v>347</v>
      </c>
      <c r="J200" s="24" t="s">
        <v>347</v>
      </c>
      <c r="K200" s="24" t="s">
        <v>347</v>
      </c>
      <c r="L200" s="24">
        <v>24.6</v>
      </c>
      <c r="M200" s="24" t="s">
        <v>347</v>
      </c>
      <c r="N200" s="24" t="s">
        <v>347</v>
      </c>
      <c r="O200" s="24" t="s">
        <v>347</v>
      </c>
      <c r="P200" s="24">
        <v>55.8</v>
      </c>
      <c r="Q200" s="24" t="s">
        <v>347</v>
      </c>
      <c r="R200" s="24" t="s">
        <v>347</v>
      </c>
    </row>
    <row r="201" spans="1:18" hidden="1">
      <c r="A201" s="23" t="s">
        <v>351</v>
      </c>
      <c r="B201" s="23" t="s">
        <v>1223</v>
      </c>
      <c r="C201" s="23" t="s">
        <v>1222</v>
      </c>
      <c r="D201" s="24" t="s">
        <v>347</v>
      </c>
      <c r="E201" s="24" t="s">
        <v>347</v>
      </c>
      <c r="F201" s="24" t="s">
        <v>347</v>
      </c>
      <c r="G201" s="24" t="s">
        <v>347</v>
      </c>
      <c r="H201" s="24" t="s">
        <v>347</v>
      </c>
      <c r="I201" s="24" t="s">
        <v>347</v>
      </c>
      <c r="J201" s="24" t="s">
        <v>347</v>
      </c>
      <c r="K201" s="24" t="s">
        <v>347</v>
      </c>
      <c r="L201" s="24">
        <v>25.3</v>
      </c>
      <c r="M201" s="24" t="s">
        <v>347</v>
      </c>
      <c r="N201" s="24" t="s">
        <v>347</v>
      </c>
      <c r="O201" s="24" t="s">
        <v>347</v>
      </c>
      <c r="P201" s="24">
        <v>30.9</v>
      </c>
      <c r="Q201" s="24" t="s">
        <v>347</v>
      </c>
      <c r="R201" s="24" t="s">
        <v>347</v>
      </c>
    </row>
    <row r="202" spans="1:18" hidden="1">
      <c r="A202" s="23" t="s">
        <v>351</v>
      </c>
      <c r="B202" s="23" t="s">
        <v>1221</v>
      </c>
      <c r="C202" s="23" t="s">
        <v>1220</v>
      </c>
      <c r="D202" s="24" t="s">
        <v>347</v>
      </c>
      <c r="E202" s="24" t="s">
        <v>347</v>
      </c>
      <c r="F202" s="24" t="s">
        <v>347</v>
      </c>
      <c r="G202" s="24" t="s">
        <v>347</v>
      </c>
      <c r="H202" s="24" t="s">
        <v>347</v>
      </c>
      <c r="I202" s="24" t="s">
        <v>347</v>
      </c>
      <c r="J202" s="24" t="s">
        <v>347</v>
      </c>
      <c r="K202" s="24" t="s">
        <v>347</v>
      </c>
      <c r="L202" s="24" t="s">
        <v>347</v>
      </c>
      <c r="M202" s="24" t="s">
        <v>347</v>
      </c>
      <c r="N202" s="24" t="s">
        <v>347</v>
      </c>
      <c r="O202" s="24" t="s">
        <v>347</v>
      </c>
      <c r="P202" s="24">
        <v>56.1</v>
      </c>
      <c r="Q202" s="24" t="s">
        <v>347</v>
      </c>
      <c r="R202" s="24" t="s">
        <v>347</v>
      </c>
    </row>
    <row r="203" spans="1:18" hidden="1">
      <c r="A203" s="23" t="s">
        <v>351</v>
      </c>
      <c r="B203" s="23" t="s">
        <v>1219</v>
      </c>
      <c r="C203" s="23" t="s">
        <v>1218</v>
      </c>
      <c r="D203" s="24" t="s">
        <v>347</v>
      </c>
      <c r="E203" s="24" t="s">
        <v>347</v>
      </c>
      <c r="F203" s="24" t="s">
        <v>347</v>
      </c>
      <c r="G203" s="24" t="s">
        <v>347</v>
      </c>
      <c r="H203" s="24" t="s">
        <v>347</v>
      </c>
      <c r="I203" s="24" t="s">
        <v>347</v>
      </c>
      <c r="J203" s="24" t="s">
        <v>347</v>
      </c>
      <c r="K203" s="24" t="s">
        <v>347</v>
      </c>
      <c r="L203" s="24">
        <v>10.9</v>
      </c>
      <c r="M203" s="24" t="s">
        <v>347</v>
      </c>
      <c r="N203" s="24" t="s">
        <v>347</v>
      </c>
      <c r="O203" s="24" t="s">
        <v>347</v>
      </c>
      <c r="P203" s="24">
        <v>11.1</v>
      </c>
      <c r="Q203" s="24" t="s">
        <v>347</v>
      </c>
      <c r="R203" s="24" t="s">
        <v>347</v>
      </c>
    </row>
    <row r="204" spans="1:18" hidden="1">
      <c r="A204" s="23" t="s">
        <v>351</v>
      </c>
      <c r="B204" s="23" t="s">
        <v>1217</v>
      </c>
      <c r="C204" s="23" t="s">
        <v>1216</v>
      </c>
      <c r="D204" s="24" t="s">
        <v>347</v>
      </c>
      <c r="E204" s="24" t="s">
        <v>347</v>
      </c>
      <c r="F204" s="24" t="s">
        <v>347</v>
      </c>
      <c r="G204" s="24" t="s">
        <v>347</v>
      </c>
      <c r="H204" s="24" t="s">
        <v>347</v>
      </c>
      <c r="I204" s="24" t="s">
        <v>347</v>
      </c>
      <c r="J204" s="24" t="s">
        <v>347</v>
      </c>
      <c r="K204" s="24" t="s">
        <v>347</v>
      </c>
      <c r="L204" s="24">
        <v>0.3</v>
      </c>
      <c r="M204" s="24" t="s">
        <v>347</v>
      </c>
      <c r="N204" s="24" t="s">
        <v>347</v>
      </c>
      <c r="O204" s="24" t="s">
        <v>347</v>
      </c>
      <c r="P204" s="24">
        <v>7.2</v>
      </c>
      <c r="Q204" s="24" t="s">
        <v>347</v>
      </c>
      <c r="R204" s="24" t="s">
        <v>347</v>
      </c>
    </row>
    <row r="205" spans="1:18" hidden="1">
      <c r="A205" s="23" t="s">
        <v>351</v>
      </c>
      <c r="B205" s="23" t="s">
        <v>1215</v>
      </c>
      <c r="C205" s="23" t="s">
        <v>1214</v>
      </c>
      <c r="D205" s="24" t="s">
        <v>347</v>
      </c>
      <c r="E205" s="24" t="s">
        <v>347</v>
      </c>
      <c r="F205" s="24" t="s">
        <v>347</v>
      </c>
      <c r="G205" s="24" t="s">
        <v>347</v>
      </c>
      <c r="H205" s="24">
        <v>-133823510.2</v>
      </c>
      <c r="I205" s="24">
        <v>-362788808.60000002</v>
      </c>
      <c r="J205" s="24">
        <v>-589951178.10000002</v>
      </c>
      <c r="K205" s="24">
        <v>-500230651.80000001</v>
      </c>
      <c r="L205" s="24">
        <v>-393488927.39999998</v>
      </c>
      <c r="M205" s="24">
        <v>-454181771.5</v>
      </c>
      <c r="N205" s="24">
        <v>-539305295.29999995</v>
      </c>
      <c r="O205" s="24">
        <v>-272977856.10000002</v>
      </c>
      <c r="P205" s="24">
        <v>-319350167.10000002</v>
      </c>
      <c r="Q205" s="24">
        <v>-164301885.30000001</v>
      </c>
      <c r="R205" s="24" t="s">
        <v>347</v>
      </c>
    </row>
    <row r="206" spans="1:18" hidden="1">
      <c r="A206" s="23" t="s">
        <v>351</v>
      </c>
      <c r="B206" s="23" t="s">
        <v>1213</v>
      </c>
      <c r="C206" s="23" t="s">
        <v>1212</v>
      </c>
      <c r="D206" s="24" t="s">
        <v>347</v>
      </c>
      <c r="E206" s="24" t="s">
        <v>347</v>
      </c>
      <c r="F206" s="24" t="s">
        <v>347</v>
      </c>
      <c r="G206" s="24">
        <v>1.4640270643659403</v>
      </c>
      <c r="H206" s="24">
        <v>3.5814246337381466</v>
      </c>
      <c r="I206" s="24">
        <v>9.0680247804639009</v>
      </c>
      <c r="J206" s="24">
        <v>12.47990945227019</v>
      </c>
      <c r="K206" s="24">
        <v>9.4381001235735944</v>
      </c>
      <c r="L206" s="24">
        <v>7.2176113091515992</v>
      </c>
      <c r="M206" s="24">
        <v>8.3465262435373493</v>
      </c>
      <c r="N206" s="24">
        <v>8.1616058344115157</v>
      </c>
      <c r="O206" s="24">
        <v>4.5104809443811185</v>
      </c>
      <c r="P206" s="24">
        <v>4.8518524111561971</v>
      </c>
      <c r="Q206" s="24">
        <v>2.7047559005311266</v>
      </c>
      <c r="R206" s="24" t="s">
        <v>347</v>
      </c>
    </row>
    <row r="207" spans="1:18" hidden="1">
      <c r="A207" s="23" t="s">
        <v>351</v>
      </c>
      <c r="B207" s="23" t="s">
        <v>1211</v>
      </c>
      <c r="C207" s="23" t="s">
        <v>1210</v>
      </c>
      <c r="D207" s="24" t="s">
        <v>347</v>
      </c>
      <c r="E207" s="24" t="s">
        <v>347</v>
      </c>
      <c r="F207" s="24" t="s">
        <v>347</v>
      </c>
      <c r="G207" s="24">
        <v>53289638.612927102</v>
      </c>
      <c r="H207" s="24">
        <v>133823510.19188701</v>
      </c>
      <c r="I207" s="24">
        <v>369808407.39999998</v>
      </c>
      <c r="J207" s="24">
        <v>603224093.07072198</v>
      </c>
      <c r="K207" s="24">
        <v>536790831.64255899</v>
      </c>
      <c r="L207" s="24">
        <v>408068782.76914901</v>
      </c>
      <c r="M207" s="24">
        <v>486596952.49740398</v>
      </c>
      <c r="N207" s="24">
        <v>546217228.94575596</v>
      </c>
      <c r="O207" s="24">
        <v>293195749.631414</v>
      </c>
      <c r="P207" s="24">
        <v>343172577.47203302</v>
      </c>
      <c r="Q207" s="24">
        <v>199793790.64106399</v>
      </c>
      <c r="R207" s="24" t="s">
        <v>347</v>
      </c>
    </row>
    <row r="208" spans="1:18" hidden="1">
      <c r="A208" s="23" t="s">
        <v>351</v>
      </c>
      <c r="B208" s="23" t="s">
        <v>1209</v>
      </c>
      <c r="C208" s="23" t="s">
        <v>1208</v>
      </c>
      <c r="D208" s="24" t="s">
        <v>347</v>
      </c>
      <c r="E208" s="24" t="s">
        <v>347</v>
      </c>
      <c r="F208" s="24" t="s">
        <v>347</v>
      </c>
      <c r="G208" s="24" t="s">
        <v>347</v>
      </c>
      <c r="H208" s="24" t="s">
        <v>347</v>
      </c>
      <c r="I208" s="24">
        <v>0.17212668649522567</v>
      </c>
      <c r="J208" s="24">
        <v>0.2745990735795435</v>
      </c>
      <c r="K208" s="24">
        <v>0.64281768135929185</v>
      </c>
      <c r="L208" s="24">
        <v>0.2578774300994201</v>
      </c>
      <c r="M208" s="24">
        <v>0.55601285077926199</v>
      </c>
      <c r="N208" s="24">
        <v>0.10327846704367134</v>
      </c>
      <c r="O208" s="24">
        <v>0.31102914498867412</v>
      </c>
      <c r="P208" s="24">
        <v>0.33680668845613243</v>
      </c>
      <c r="Q208" s="24">
        <v>0.48048009968444888</v>
      </c>
      <c r="R208" s="24" t="s">
        <v>347</v>
      </c>
    </row>
    <row r="209" spans="1:20" hidden="1">
      <c r="A209" s="23" t="s">
        <v>351</v>
      </c>
      <c r="B209" s="23" t="s">
        <v>1207</v>
      </c>
      <c r="C209" s="23" t="s">
        <v>1206</v>
      </c>
      <c r="D209" s="24">
        <v>86.392634372019117</v>
      </c>
      <c r="E209" s="24">
        <v>86.276077533396986</v>
      </c>
      <c r="F209" s="24">
        <v>86.951104262350327</v>
      </c>
      <c r="G209" s="24">
        <v>86.761267757033352</v>
      </c>
      <c r="H209" s="24">
        <v>87.208555929868922</v>
      </c>
      <c r="I209" s="24">
        <v>87.298923353116791</v>
      </c>
      <c r="J209" s="24">
        <v>88.073778067264612</v>
      </c>
      <c r="K209" s="24">
        <v>87.542999172845498</v>
      </c>
      <c r="L209" s="24">
        <v>88.150947022429406</v>
      </c>
      <c r="M209" s="24">
        <v>88.340984336979133</v>
      </c>
      <c r="N209" s="24">
        <v>88.621521393771857</v>
      </c>
      <c r="O209" s="24">
        <v>88.598007199881152</v>
      </c>
      <c r="P209" s="24" t="s">
        <v>347</v>
      </c>
      <c r="Q209" s="24" t="s">
        <v>347</v>
      </c>
      <c r="R209" s="24" t="s">
        <v>347</v>
      </c>
    </row>
    <row r="210" spans="1:20" hidden="1">
      <c r="A210" s="23" t="s">
        <v>351</v>
      </c>
      <c r="B210" s="23" t="s">
        <v>1205</v>
      </c>
      <c r="C210" s="23" t="s">
        <v>1204</v>
      </c>
      <c r="D210" s="24">
        <v>2946665300</v>
      </c>
      <c r="E210" s="24">
        <v>2926010700</v>
      </c>
      <c r="F210" s="24">
        <v>3100990400</v>
      </c>
      <c r="G210" s="24">
        <v>3181992200</v>
      </c>
      <c r="H210" s="24">
        <v>3373969100</v>
      </c>
      <c r="I210" s="24">
        <v>3525900000.0000005</v>
      </c>
      <c r="J210" s="24">
        <v>3782800000</v>
      </c>
      <c r="K210" s="24">
        <v>3882848199.9999995</v>
      </c>
      <c r="L210" s="24">
        <v>4012600000</v>
      </c>
      <c r="M210" s="24">
        <v>4145399999.9999995</v>
      </c>
      <c r="N210" s="24">
        <v>4336899999.999999</v>
      </c>
      <c r="O210" s="24">
        <v>4458700000</v>
      </c>
      <c r="P210" s="24">
        <v>4612100000</v>
      </c>
      <c r="Q210" s="24">
        <v>4668300000</v>
      </c>
      <c r="R210" s="24" t="s">
        <v>347</v>
      </c>
    </row>
    <row r="211" spans="1:20" hidden="1">
      <c r="A211" s="23" t="s">
        <v>351</v>
      </c>
      <c r="B211" s="23" t="s">
        <v>1203</v>
      </c>
      <c r="C211" s="23" t="s">
        <v>1202</v>
      </c>
      <c r="D211" s="24">
        <v>2830700000</v>
      </c>
      <c r="E211" s="24">
        <v>2861600000</v>
      </c>
      <c r="F211" s="24">
        <v>2966900000</v>
      </c>
      <c r="G211" s="24">
        <v>2927600000</v>
      </c>
      <c r="H211" s="24">
        <v>3004600000</v>
      </c>
      <c r="I211" s="24">
        <v>3250699999.9999995</v>
      </c>
      <c r="J211" s="24">
        <v>3531400000.0000005</v>
      </c>
      <c r="K211" s="24">
        <v>3882848199.9999995</v>
      </c>
      <c r="L211" s="24">
        <v>4069599999.9999995</v>
      </c>
      <c r="M211" s="24">
        <v>4401600000.000001</v>
      </c>
      <c r="N211" s="24">
        <v>4814600000</v>
      </c>
      <c r="O211" s="24">
        <v>5059199999.999999</v>
      </c>
      <c r="P211" s="24">
        <v>5327400000</v>
      </c>
      <c r="Q211" s="24">
        <v>5567399999.999999</v>
      </c>
      <c r="R211" s="24" t="s">
        <v>347</v>
      </c>
    </row>
    <row r="212" spans="1:20" hidden="1">
      <c r="A212" s="23" t="s">
        <v>351</v>
      </c>
      <c r="B212" s="23" t="s">
        <v>1201</v>
      </c>
      <c r="C212" s="23" t="s">
        <v>1200</v>
      </c>
      <c r="D212" s="24">
        <v>3263369940.2009797</v>
      </c>
      <c r="E212" s="24">
        <v>3240495404.4446197</v>
      </c>
      <c r="F212" s="24">
        <v>3434281747.6459956</v>
      </c>
      <c r="G212" s="24">
        <v>3523989540.1198034</v>
      </c>
      <c r="H212" s="24">
        <v>3736599925.3824148</v>
      </c>
      <c r="I212" s="24">
        <v>3904860206.605288</v>
      </c>
      <c r="J212" s="24">
        <v>4189371561.7421031</v>
      </c>
      <c r="K212" s="24">
        <v>4300172842.2442408</v>
      </c>
      <c r="L212" s="24">
        <v>4443870235.9750357</v>
      </c>
      <c r="M212" s="24">
        <v>4590943447.194067</v>
      </c>
      <c r="N212" s="24">
        <v>4803025675.7215099</v>
      </c>
      <c r="O212" s="24">
        <v>4937916617.9389658</v>
      </c>
      <c r="P212" s="24">
        <v>5107803896.5609493</v>
      </c>
      <c r="Q212" s="24">
        <v>5170044216.3690033</v>
      </c>
      <c r="R212" s="24" t="s">
        <v>347</v>
      </c>
    </row>
    <row r="213" spans="1:20" hidden="1">
      <c r="A213" s="23" t="s">
        <v>351</v>
      </c>
      <c r="B213" s="23" t="s">
        <v>1199</v>
      </c>
      <c r="C213" s="23" t="s">
        <v>1198</v>
      </c>
      <c r="D213" s="24">
        <v>2535333631.8853559</v>
      </c>
      <c r="E213" s="24">
        <v>2702427046.9354992</v>
      </c>
      <c r="F213" s="24">
        <v>3355083116.5893927</v>
      </c>
      <c r="G213" s="24">
        <v>3639935347.5071492</v>
      </c>
      <c r="H213" s="24">
        <v>3736599925.3824148</v>
      </c>
      <c r="I213" s="24">
        <v>4078158323.9242244</v>
      </c>
      <c r="J213" s="24">
        <v>4833561456.3372574</v>
      </c>
      <c r="K213" s="24">
        <v>5687488208.5835648</v>
      </c>
      <c r="L213" s="24">
        <v>5653792720.2000551</v>
      </c>
      <c r="M213" s="24">
        <v>5829933774.8344383</v>
      </c>
      <c r="N213" s="24">
        <v>6692521545.7325544</v>
      </c>
      <c r="O213" s="24">
        <v>6500321212.899909</v>
      </c>
      <c r="P213" s="24">
        <v>7073021773.7652683</v>
      </c>
      <c r="Q213" s="24">
        <v>7386758657.2906981</v>
      </c>
      <c r="R213" s="24" t="s">
        <v>347</v>
      </c>
    </row>
    <row r="214" spans="1:20" hidden="1">
      <c r="A214" s="23" t="s">
        <v>351</v>
      </c>
      <c r="B214" s="23" t="s">
        <v>1197</v>
      </c>
      <c r="C214" s="23" t="s">
        <v>1196</v>
      </c>
      <c r="D214" s="24">
        <v>96.064524192822304</v>
      </c>
      <c r="E214" s="24">
        <v>97.79868542517633</v>
      </c>
      <c r="F214" s="24">
        <v>95.675884710897535</v>
      </c>
      <c r="G214" s="24">
        <v>92.005253815518458</v>
      </c>
      <c r="H214" s="24">
        <v>89.05238640152335</v>
      </c>
      <c r="I214" s="24">
        <v>92.19490059275644</v>
      </c>
      <c r="J214" s="24">
        <v>93.35412921645343</v>
      </c>
      <c r="K214" s="24">
        <v>100</v>
      </c>
      <c r="L214" s="24">
        <v>101.42052534516273</v>
      </c>
      <c r="M214" s="24">
        <v>106.18034447821685</v>
      </c>
      <c r="N214" s="24">
        <v>111.01478014249813</v>
      </c>
      <c r="O214" s="24">
        <v>113.46805122569357</v>
      </c>
      <c r="P214" s="24">
        <v>115.50920405021574</v>
      </c>
      <c r="Q214" s="24">
        <v>119.25968768074029</v>
      </c>
      <c r="R214" s="24" t="s">
        <v>347</v>
      </c>
    </row>
    <row r="215" spans="1:20" hidden="1">
      <c r="A215" s="23" t="s">
        <v>351</v>
      </c>
      <c r="B215" s="23" t="s">
        <v>1195</v>
      </c>
      <c r="C215" s="23" t="s">
        <v>1194</v>
      </c>
      <c r="D215" s="24">
        <v>26.973917835915302</v>
      </c>
      <c r="E215" s="24">
        <v>-0.7009482889013583</v>
      </c>
      <c r="F215" s="24">
        <v>5.9801455955031315</v>
      </c>
      <c r="G215" s="24">
        <v>2.6121267579544849</v>
      </c>
      <c r="H215" s="24">
        <v>6.0332297483318769</v>
      </c>
      <c r="I215" s="24">
        <v>4.5030317556850292</v>
      </c>
      <c r="J215" s="24">
        <v>7.2860829859043008</v>
      </c>
      <c r="K215" s="24">
        <v>2.6448186528497359</v>
      </c>
      <c r="L215" s="24">
        <v>3.3416655330486691</v>
      </c>
      <c r="M215" s="24">
        <v>3.309574839256328</v>
      </c>
      <c r="N215" s="24">
        <v>4.6195783277850069</v>
      </c>
      <c r="O215" s="24">
        <v>2.8084576540847337</v>
      </c>
      <c r="P215" s="24">
        <v>3.4404647094444556</v>
      </c>
      <c r="Q215" s="24">
        <v>1.218533856594604</v>
      </c>
      <c r="R215" s="24" t="s">
        <v>347</v>
      </c>
    </row>
    <row r="216" spans="1:20">
      <c r="A216" s="27" t="s">
        <v>351</v>
      </c>
      <c r="B216" s="27" t="s">
        <v>1193</v>
      </c>
      <c r="C216" s="27" t="s">
        <v>1192</v>
      </c>
      <c r="D216" s="28">
        <v>1918.3271709680487</v>
      </c>
      <c r="E216" s="28">
        <v>1903.5871283400907</v>
      </c>
      <c r="F216" s="28">
        <v>2016.0553528194844</v>
      </c>
      <c r="G216" s="28">
        <v>2067.3143606733947</v>
      </c>
      <c r="H216" s="28">
        <v>2190.5520790385717</v>
      </c>
      <c r="I216" s="28">
        <v>2270.8801715144596</v>
      </c>
      <c r="J216" s="28">
        <v>2416.8465987975701</v>
      </c>
      <c r="K216" s="28">
        <v>2460.9217568468052</v>
      </c>
      <c r="L216" s="28">
        <v>2522.8134142059635</v>
      </c>
      <c r="M216" s="28">
        <v>2585.4565277494071</v>
      </c>
      <c r="N216" s="28">
        <v>2681.8207671772743</v>
      </c>
      <c r="O216" s="28">
        <v>2735.3847872473775</v>
      </c>
      <c r="P216" s="28">
        <v>2809.392297943944</v>
      </c>
      <c r="Q216" s="28">
        <v>2835.7771177062341</v>
      </c>
      <c r="R216" s="28" t="s">
        <v>347</v>
      </c>
      <c r="S216" s="31">
        <v>1</v>
      </c>
      <c r="T216" s="31" t="s">
        <v>1629</v>
      </c>
    </row>
    <row r="217" spans="1:20" hidden="1">
      <c r="A217" s="23" t="s">
        <v>351</v>
      </c>
      <c r="B217" s="23" t="s">
        <v>1191</v>
      </c>
      <c r="C217" s="23" t="s">
        <v>1190</v>
      </c>
      <c r="D217" s="24">
        <v>1732.1567006867103</v>
      </c>
      <c r="E217" s="24">
        <v>1718.8471547485476</v>
      </c>
      <c r="F217" s="24">
        <v>1820.4005245775379</v>
      </c>
      <c r="G217" s="24">
        <v>1866.6849307353771</v>
      </c>
      <c r="H217" s="24">
        <v>1977.9626329303896</v>
      </c>
      <c r="I217" s="24">
        <v>2050.4950172604704</v>
      </c>
      <c r="J217" s="24">
        <v>2182.2956448698628</v>
      </c>
      <c r="K217" s="24">
        <v>2222.0933819317229</v>
      </c>
      <c r="L217" s="24">
        <v>2277.9785565952152</v>
      </c>
      <c r="M217" s="24">
        <v>2334.5422598666423</v>
      </c>
      <c r="N217" s="24">
        <v>2421.5545096839282</v>
      </c>
      <c r="O217" s="24">
        <v>2469.9202304453802</v>
      </c>
      <c r="P217" s="24">
        <v>2536.7454349747568</v>
      </c>
      <c r="Q217" s="24">
        <v>2560.5696517399292</v>
      </c>
      <c r="R217" s="24" t="s">
        <v>347</v>
      </c>
    </row>
    <row r="218" spans="1:20" hidden="1">
      <c r="A218" s="23" t="s">
        <v>351</v>
      </c>
      <c r="B218" s="23" t="s">
        <v>1189</v>
      </c>
      <c r="C218" s="23" t="s">
        <v>1188</v>
      </c>
      <c r="D218" s="24">
        <v>1663.9880927887775</v>
      </c>
      <c r="E218" s="24">
        <v>1681.0099218121259</v>
      </c>
      <c r="F218" s="24">
        <v>1741.6843071713788</v>
      </c>
      <c r="G218" s="24">
        <v>1717.4482084591189</v>
      </c>
      <c r="H218" s="24">
        <v>1761.4229267549156</v>
      </c>
      <c r="I218" s="24">
        <v>1890.4518428227148</v>
      </c>
      <c r="J218" s="24">
        <v>2037.2630961968475</v>
      </c>
      <c r="K218" s="24">
        <v>2222.0933819317229</v>
      </c>
      <c r="L218" s="24">
        <v>2310.3378193490221</v>
      </c>
      <c r="M218" s="24">
        <v>2478.8250135159492</v>
      </c>
      <c r="N218" s="24">
        <v>2688.2834149563614</v>
      </c>
      <c r="O218" s="24">
        <v>2802.5703523155325</v>
      </c>
      <c r="P218" s="24">
        <v>2930.1744607195246</v>
      </c>
      <c r="Q218" s="24">
        <v>3053.7273695128588</v>
      </c>
      <c r="R218" s="24" t="s">
        <v>347</v>
      </c>
    </row>
    <row r="219" spans="1:20" hidden="1">
      <c r="A219" s="23" t="s">
        <v>351</v>
      </c>
      <c r="B219" s="23" t="s">
        <v>1187</v>
      </c>
      <c r="C219" s="23" t="s">
        <v>1186</v>
      </c>
      <c r="D219" s="24">
        <v>1490.3610325022637</v>
      </c>
      <c r="E219" s="24">
        <v>1587.5058285127263</v>
      </c>
      <c r="F219" s="24">
        <v>1969.5627130740459</v>
      </c>
      <c r="G219" s="24">
        <v>2135.3328465238328</v>
      </c>
      <c r="H219" s="24">
        <v>2190.5520790385717</v>
      </c>
      <c r="I219" s="24">
        <v>2371.6620785631849</v>
      </c>
      <c r="J219" s="24">
        <v>2788.4794637241275</v>
      </c>
      <c r="K219" s="24">
        <v>3254.8606736952142</v>
      </c>
      <c r="L219" s="24">
        <v>3209.6941085704671</v>
      </c>
      <c r="M219" s="24">
        <v>3283.2119384317211</v>
      </c>
      <c r="N219" s="24">
        <v>3736.8409993833211</v>
      </c>
      <c r="O219" s="24">
        <v>3600.8870002769272</v>
      </c>
      <c r="P219" s="24">
        <v>3890.3006647895972</v>
      </c>
      <c r="Q219" s="24">
        <v>4051.6483607706764</v>
      </c>
      <c r="R219" s="24" t="s">
        <v>347</v>
      </c>
    </row>
    <row r="220" spans="1:20" hidden="1">
      <c r="A220" s="23" t="s">
        <v>351</v>
      </c>
      <c r="B220" s="23" t="s">
        <v>1185</v>
      </c>
      <c r="C220" s="23" t="s">
        <v>1184</v>
      </c>
      <c r="D220" s="24">
        <v>26.887783422932898</v>
      </c>
      <c r="E220" s="24">
        <v>-0.76838001624714991</v>
      </c>
      <c r="F220" s="24">
        <v>5.9082257284154309</v>
      </c>
      <c r="G220" s="24">
        <v>2.5425397066714481</v>
      </c>
      <c r="H220" s="24">
        <v>5.9612471479680806</v>
      </c>
      <c r="I220" s="24">
        <v>3.6670250045433193</v>
      </c>
      <c r="J220" s="24">
        <v>6.4277467879674504</v>
      </c>
      <c r="K220" s="24">
        <v>1.82366386311665</v>
      </c>
      <c r="L220" s="24">
        <v>2.514978673619467</v>
      </c>
      <c r="M220" s="24">
        <v>2.4830656595806744</v>
      </c>
      <c r="N220" s="24">
        <v>3.7271653339981299</v>
      </c>
      <c r="O220" s="24">
        <v>1.9973005178299559</v>
      </c>
      <c r="P220" s="24">
        <v>2.7055612446773836</v>
      </c>
      <c r="Q220" s="24">
        <v>0.93916466495620909</v>
      </c>
      <c r="R220" s="24" t="s">
        <v>347</v>
      </c>
    </row>
    <row r="221" spans="1:20" hidden="1">
      <c r="A221" s="23" t="s">
        <v>351</v>
      </c>
      <c r="B221" s="23" t="s">
        <v>1183</v>
      </c>
      <c r="C221" s="23" t="s">
        <v>1182</v>
      </c>
      <c r="D221" s="24">
        <v>5881.6852858331822</v>
      </c>
      <c r="E221" s="24">
        <v>5836.4915914782905</v>
      </c>
      <c r="F221" s="24">
        <v>6181.3246893228143</v>
      </c>
      <c r="G221" s="24">
        <v>6338.4873239471335</v>
      </c>
      <c r="H221" s="24">
        <v>6716.3402187702495</v>
      </c>
      <c r="I221" s="24">
        <v>6962.6300939827543</v>
      </c>
      <c r="J221" s="24">
        <v>7410.1703262067867</v>
      </c>
      <c r="K221" s="24">
        <v>7545.3069246412115</v>
      </c>
      <c r="L221" s="24">
        <v>7735.0697846550702</v>
      </c>
      <c r="M221" s="24">
        <v>7927.1366462224405</v>
      </c>
      <c r="N221" s="24">
        <v>8222.5941352791051</v>
      </c>
      <c r="O221" s="24">
        <v>8386.8240505220892</v>
      </c>
      <c r="P221" s="24">
        <v>8613.7347116922992</v>
      </c>
      <c r="Q221" s="24">
        <v>8694.6318644375806</v>
      </c>
      <c r="R221" s="24" t="s">
        <v>347</v>
      </c>
    </row>
    <row r="222" spans="1:20" hidden="1">
      <c r="A222" s="23" t="s">
        <v>351</v>
      </c>
      <c r="B222" s="23" t="s">
        <v>1181</v>
      </c>
      <c r="C222" s="23" t="s">
        <v>1180</v>
      </c>
      <c r="D222" s="24">
        <v>4768.2334354435952</v>
      </c>
      <c r="E222" s="24">
        <v>4804.2311653946963</v>
      </c>
      <c r="F222" s="24">
        <v>5189.5350850572422</v>
      </c>
      <c r="G222" s="24">
        <v>5467.8069662839398</v>
      </c>
      <c r="H222" s="24">
        <v>5980.1785768567652</v>
      </c>
      <c r="I222" s="24">
        <v>6389.9375672698561</v>
      </c>
      <c r="J222" s="24">
        <v>6981.6551885429481</v>
      </c>
      <c r="K222" s="24">
        <v>7248.4276866043892</v>
      </c>
      <c r="L222" s="24">
        <v>7487.1555991418745</v>
      </c>
      <c r="M222" s="24">
        <v>7766.7815412525388</v>
      </c>
      <c r="N222" s="24">
        <v>8222.5941352791051</v>
      </c>
      <c r="O222" s="24">
        <v>8537.3864272963037</v>
      </c>
      <c r="P222" s="24">
        <v>8899.0240918795862</v>
      </c>
      <c r="Q222" s="24">
        <v>9113.6587289489016</v>
      </c>
      <c r="R222" s="24" t="s">
        <v>347</v>
      </c>
    </row>
    <row r="223" spans="1:20" hidden="1">
      <c r="A223" s="23" t="s">
        <v>351</v>
      </c>
      <c r="B223" s="23" t="s">
        <v>1179</v>
      </c>
      <c r="C223" s="23" t="s">
        <v>1178</v>
      </c>
      <c r="D223" s="24">
        <v>5.2614308111678412</v>
      </c>
      <c r="E223" s="24">
        <v>5.2469380820124218</v>
      </c>
      <c r="F223" s="24">
        <v>5.281877558615081</v>
      </c>
      <c r="G223" s="24">
        <v>5.3895111801516338</v>
      </c>
      <c r="H223" s="24">
        <v>5.8879058160968025</v>
      </c>
      <c r="I223" s="24">
        <v>6.0888745308610277</v>
      </c>
      <c r="J223" s="24">
        <v>6.2810911717899724</v>
      </c>
      <c r="K223" s="24">
        <v>5.949619409611298</v>
      </c>
      <c r="L223" s="24">
        <v>5.595290025918997</v>
      </c>
      <c r="M223" s="24">
        <v>5.6400089592127829</v>
      </c>
      <c r="N223" s="24">
        <v>5.8239848185459726</v>
      </c>
      <c r="O223" s="24">
        <v>6.3910320516294616</v>
      </c>
      <c r="P223" s="24" t="s">
        <v>347</v>
      </c>
      <c r="Q223" s="24" t="s">
        <v>347</v>
      </c>
      <c r="R223" s="24" t="s">
        <v>347</v>
      </c>
    </row>
    <row r="224" spans="1:20" hidden="1">
      <c r="A224" s="23" t="s">
        <v>351</v>
      </c>
      <c r="B224" s="23" t="s">
        <v>1177</v>
      </c>
      <c r="C224" s="23" t="s">
        <v>1176</v>
      </c>
      <c r="D224" s="24">
        <v>4.2653982817664069</v>
      </c>
      <c r="E224" s="24">
        <v>4.3189479606730128</v>
      </c>
      <c r="F224" s="24">
        <v>4.4344036728496725</v>
      </c>
      <c r="G224" s="24">
        <v>4.6491860391301252</v>
      </c>
      <c r="H224" s="24">
        <v>5.2425468450166548</v>
      </c>
      <c r="I224" s="24">
        <v>5.5880504323741356</v>
      </c>
      <c r="J224" s="24">
        <v>5.9178683942190169</v>
      </c>
      <c r="K224" s="24">
        <v>5.7155244291717215</v>
      </c>
      <c r="L224" s="24">
        <v>5.4159572198675674</v>
      </c>
      <c r="M224" s="24">
        <v>5.5259193113300595</v>
      </c>
      <c r="N224" s="24">
        <v>5.8239848185459726</v>
      </c>
      <c r="O224" s="24">
        <v>6.505765467990285</v>
      </c>
      <c r="P224" s="24" t="s">
        <v>347</v>
      </c>
      <c r="Q224" s="24" t="s">
        <v>347</v>
      </c>
      <c r="R224" s="24" t="s">
        <v>347</v>
      </c>
    </row>
    <row r="225" spans="1:18" hidden="1">
      <c r="A225" s="23" t="s">
        <v>351</v>
      </c>
      <c r="B225" s="23" t="s">
        <v>1175</v>
      </c>
      <c r="C225" s="23" t="s">
        <v>1174</v>
      </c>
      <c r="D225" s="24">
        <v>10005652450.736261</v>
      </c>
      <c r="E225" s="24">
        <v>9935518001.0894089</v>
      </c>
      <c r="F225" s="24">
        <v>10529676443.221977</v>
      </c>
      <c r="G225" s="24">
        <v>10804724939.12141</v>
      </c>
      <c r="H225" s="24">
        <v>11456598818.373917</v>
      </c>
      <c r="I225" s="24">
        <v>11972493101.28673</v>
      </c>
      <c r="J225" s="24">
        <v>12844818884.128149</v>
      </c>
      <c r="K225" s="24">
        <v>13184541049.900333</v>
      </c>
      <c r="L225" s="24">
        <v>13625124313.855505</v>
      </c>
      <c r="M225" s="24">
        <v>14076057999.964264</v>
      </c>
      <c r="N225" s="24">
        <v>14726312524.737061</v>
      </c>
      <c r="O225" s="24">
        <v>15139894776.002476</v>
      </c>
      <c r="P225" s="24">
        <v>15660777512.817867</v>
      </c>
      <c r="Q225" s="24">
        <v>15851609389.017509</v>
      </c>
      <c r="R225" s="24" t="s">
        <v>347</v>
      </c>
    </row>
    <row r="226" spans="1:18" hidden="1">
      <c r="A226" s="23" t="s">
        <v>351</v>
      </c>
      <c r="B226" s="23" t="s">
        <v>1173</v>
      </c>
      <c r="C226" s="23" t="s">
        <v>1172</v>
      </c>
      <c r="D226" s="24">
        <v>8111499381.6386137</v>
      </c>
      <c r="E226" s="24">
        <v>8178290755.1630459</v>
      </c>
      <c r="F226" s="24">
        <v>8840196573.2021198</v>
      </c>
      <c r="G226" s="24">
        <v>9320544046.4808617</v>
      </c>
      <c r="H226" s="24">
        <v>10200869012.830732</v>
      </c>
      <c r="I226" s="24">
        <v>10987727684.672939</v>
      </c>
      <c r="J226" s="24">
        <v>12102029030.441101</v>
      </c>
      <c r="K226" s="24">
        <v>12665779316.301838</v>
      </c>
      <c r="L226" s="24">
        <v>13188429921.842834</v>
      </c>
      <c r="M226" s="24">
        <v>13791318647.171309</v>
      </c>
      <c r="N226" s="24">
        <v>14726312524.737061</v>
      </c>
      <c r="O226" s="24">
        <v>15411689978.555288</v>
      </c>
      <c r="P226" s="24">
        <v>16179466984.855839</v>
      </c>
      <c r="Q226" s="24">
        <v>16615557798.024462</v>
      </c>
      <c r="R226" s="24" t="s">
        <v>347</v>
      </c>
    </row>
    <row r="227" spans="1:18" hidden="1">
      <c r="A227" s="23" t="s">
        <v>351</v>
      </c>
      <c r="B227" s="23" t="s">
        <v>1171</v>
      </c>
      <c r="C227" s="23" t="s">
        <v>1170</v>
      </c>
      <c r="D227" s="24" t="s">
        <v>347</v>
      </c>
      <c r="E227" s="24" t="s">
        <v>347</v>
      </c>
      <c r="F227" s="24" t="s">
        <v>347</v>
      </c>
      <c r="G227" s="24" t="s">
        <v>347</v>
      </c>
      <c r="H227" s="24">
        <v>23.730280236969982</v>
      </c>
      <c r="I227" s="24">
        <v>22.451164364598398</v>
      </c>
      <c r="J227" s="24">
        <v>19.768363821713766</v>
      </c>
      <c r="K227" s="24">
        <v>16.992680785202989</v>
      </c>
      <c r="L227" s="24">
        <v>16.416846864556714</v>
      </c>
      <c r="M227" s="24">
        <v>16.409941839331147</v>
      </c>
      <c r="N227" s="24">
        <v>16.65974328085407</v>
      </c>
      <c r="O227" s="24">
        <v>16.64492409867173</v>
      </c>
      <c r="P227" s="24">
        <v>16.216165484101062</v>
      </c>
      <c r="Q227" s="24">
        <v>16.350540647339873</v>
      </c>
      <c r="R227" s="24" t="s">
        <v>347</v>
      </c>
    </row>
    <row r="228" spans="1:18" hidden="1">
      <c r="A228" s="23" t="s">
        <v>351</v>
      </c>
      <c r="B228" s="23" t="s">
        <v>1169</v>
      </c>
      <c r="C228" s="23" t="s">
        <v>1168</v>
      </c>
      <c r="D228" s="24" t="s">
        <v>347</v>
      </c>
      <c r="E228" s="24" t="s">
        <v>347</v>
      </c>
      <c r="F228" s="24" t="s">
        <v>347</v>
      </c>
      <c r="G228" s="24" t="s">
        <v>347</v>
      </c>
      <c r="H228" s="24" t="s">
        <v>347</v>
      </c>
      <c r="I228" s="24" t="s">
        <v>347</v>
      </c>
      <c r="J228" s="24">
        <v>-9.5905435047526311</v>
      </c>
      <c r="K228" s="24">
        <v>-11.066181426068198</v>
      </c>
      <c r="L228" s="24">
        <v>-5.3804183085783706</v>
      </c>
      <c r="M228" s="24">
        <v>-2.9312830370014211</v>
      </c>
      <c r="N228" s="24">
        <v>4.9504950495048661E-2</v>
      </c>
      <c r="O228" s="24">
        <v>2.2431139699818488</v>
      </c>
      <c r="P228" s="24">
        <v>3.2585900951766433</v>
      </c>
      <c r="Q228" s="24">
        <v>-2.4996094360256222</v>
      </c>
      <c r="R228" s="24" t="s">
        <v>347</v>
      </c>
    </row>
    <row r="229" spans="1:18" hidden="1">
      <c r="A229" s="23" t="s">
        <v>351</v>
      </c>
      <c r="B229" s="23" t="s">
        <v>1167</v>
      </c>
      <c r="C229" s="23" t="s">
        <v>1166</v>
      </c>
      <c r="D229" s="24" t="s">
        <v>347</v>
      </c>
      <c r="E229" s="24" t="s">
        <v>347</v>
      </c>
      <c r="F229" s="24" t="s">
        <v>347</v>
      </c>
      <c r="G229" s="24" t="s">
        <v>347</v>
      </c>
      <c r="H229" s="24">
        <v>886705633.62765825</v>
      </c>
      <c r="I229" s="24" t="s">
        <v>347</v>
      </c>
      <c r="J229" s="24" t="s">
        <v>347</v>
      </c>
      <c r="K229" s="24" t="s">
        <v>347</v>
      </c>
      <c r="L229" s="24" t="s">
        <v>347</v>
      </c>
      <c r="M229" s="24" t="s">
        <v>347</v>
      </c>
      <c r="N229" s="24" t="s">
        <v>347</v>
      </c>
      <c r="O229" s="24" t="s">
        <v>347</v>
      </c>
      <c r="P229" s="24" t="s">
        <v>347</v>
      </c>
      <c r="Q229" s="24" t="s">
        <v>347</v>
      </c>
      <c r="R229" s="24" t="s">
        <v>347</v>
      </c>
    </row>
    <row r="230" spans="1:18" hidden="1">
      <c r="A230" s="23" t="s">
        <v>351</v>
      </c>
      <c r="B230" s="23" t="s">
        <v>1165</v>
      </c>
      <c r="C230" s="23" t="s">
        <v>1164</v>
      </c>
      <c r="D230" s="24" t="s">
        <v>347</v>
      </c>
      <c r="E230" s="24" t="s">
        <v>347</v>
      </c>
      <c r="F230" s="24" t="s">
        <v>347</v>
      </c>
      <c r="G230" s="24" t="s">
        <v>347</v>
      </c>
      <c r="H230" s="24" t="s">
        <v>347</v>
      </c>
      <c r="I230" s="24">
        <v>820600000</v>
      </c>
      <c r="J230" s="24">
        <v>741900000</v>
      </c>
      <c r="K230" s="24">
        <v>659800000</v>
      </c>
      <c r="L230" s="24">
        <v>624299999.99999988</v>
      </c>
      <c r="M230" s="24">
        <v>606000000</v>
      </c>
      <c r="N230" s="24">
        <v>606300000</v>
      </c>
      <c r="O230" s="24">
        <v>619900000</v>
      </c>
      <c r="P230" s="24">
        <v>640100000</v>
      </c>
      <c r="Q230" s="24">
        <v>624100000</v>
      </c>
      <c r="R230" s="24" t="s">
        <v>347</v>
      </c>
    </row>
    <row r="231" spans="1:18" hidden="1">
      <c r="A231" s="23" t="s">
        <v>351</v>
      </c>
      <c r="B231" s="23" t="s">
        <v>1163</v>
      </c>
      <c r="C231" s="23" t="s">
        <v>1162</v>
      </c>
      <c r="D231" s="24" t="s">
        <v>347</v>
      </c>
      <c r="E231" s="24" t="s">
        <v>347</v>
      </c>
      <c r="F231" s="24" t="s">
        <v>347</v>
      </c>
      <c r="G231" s="24" t="s">
        <v>347</v>
      </c>
      <c r="H231" s="24">
        <v>713000000</v>
      </c>
      <c r="I231" s="24">
        <v>729820000</v>
      </c>
      <c r="J231" s="24">
        <v>698100000</v>
      </c>
      <c r="K231" s="24">
        <v>659800000</v>
      </c>
      <c r="L231" s="24">
        <v>668100000</v>
      </c>
      <c r="M231" s="24">
        <v>722299999.99999988</v>
      </c>
      <c r="N231" s="24">
        <v>802100000</v>
      </c>
      <c r="O231" s="24">
        <v>842100000</v>
      </c>
      <c r="P231" s="24">
        <v>863899999.99999988</v>
      </c>
      <c r="Q231" s="24">
        <v>910299999.99999988</v>
      </c>
      <c r="R231" s="24" t="s">
        <v>347</v>
      </c>
    </row>
    <row r="232" spans="1:18" hidden="1">
      <c r="A232" s="23" t="s">
        <v>351</v>
      </c>
      <c r="B232" s="23" t="s">
        <v>1161</v>
      </c>
      <c r="C232" s="23" t="s">
        <v>1160</v>
      </c>
      <c r="D232" s="24" t="s">
        <v>347</v>
      </c>
      <c r="E232" s="24" t="s">
        <v>347</v>
      </c>
      <c r="F232" s="24" t="s">
        <v>347</v>
      </c>
      <c r="G232" s="24" t="s">
        <v>347</v>
      </c>
      <c r="H232" s="24">
        <v>886705633.62765825</v>
      </c>
      <c r="I232" s="24">
        <v>915594028.35277879</v>
      </c>
      <c r="J232" s="24">
        <v>955516014.23487544</v>
      </c>
      <c r="K232" s="24">
        <v>966456715.98066509</v>
      </c>
      <c r="L232" s="24">
        <v>928174492.91469848</v>
      </c>
      <c r="M232" s="24">
        <v>956688741.72185409</v>
      </c>
      <c r="N232" s="24">
        <v>1114956908.5348902</v>
      </c>
      <c r="O232" s="24">
        <v>1081973532.0570474</v>
      </c>
      <c r="P232" s="24">
        <v>1146972915.560276</v>
      </c>
      <c r="Q232" s="24">
        <v>1207774976.7812126</v>
      </c>
      <c r="R232" s="24" t="s">
        <v>347</v>
      </c>
    </row>
    <row r="233" spans="1:18" hidden="1">
      <c r="A233" s="23" t="s">
        <v>351</v>
      </c>
      <c r="B233" s="23" t="s">
        <v>1159</v>
      </c>
      <c r="C233" s="23" t="s">
        <v>1158</v>
      </c>
      <c r="D233" s="24" t="s">
        <v>347</v>
      </c>
      <c r="E233" s="24" t="s">
        <v>347</v>
      </c>
      <c r="F233" s="24">
        <v>28.95</v>
      </c>
      <c r="G233" s="24" t="s">
        <v>347</v>
      </c>
      <c r="H233" s="24">
        <v>31.24</v>
      </c>
      <c r="I233" s="24">
        <v>30.32</v>
      </c>
      <c r="J233" s="24" t="s">
        <v>347</v>
      </c>
      <c r="K233" s="24" t="s">
        <v>347</v>
      </c>
      <c r="L233" s="24">
        <v>31.78</v>
      </c>
      <c r="M233" s="24">
        <v>33.25</v>
      </c>
      <c r="N233" s="24">
        <v>27.83</v>
      </c>
      <c r="O233" s="24">
        <v>29.4</v>
      </c>
      <c r="P233" s="24">
        <v>26.71</v>
      </c>
      <c r="Q233" s="24" t="s">
        <v>347</v>
      </c>
      <c r="R233" s="24" t="s">
        <v>347</v>
      </c>
    </row>
    <row r="234" spans="1:18" hidden="1">
      <c r="A234" s="23" t="s">
        <v>351</v>
      </c>
      <c r="B234" s="23" t="s">
        <v>1157</v>
      </c>
      <c r="C234" s="23" t="s">
        <v>1156</v>
      </c>
      <c r="D234" s="24" t="s">
        <v>347</v>
      </c>
      <c r="E234" s="24" t="s">
        <v>347</v>
      </c>
      <c r="F234" s="24" t="s">
        <v>347</v>
      </c>
      <c r="G234" s="24" t="s">
        <v>347</v>
      </c>
      <c r="H234" s="24" t="s">
        <v>347</v>
      </c>
      <c r="I234" s="24">
        <v>3637162810.5943394</v>
      </c>
      <c r="J234" s="24">
        <v>3983923944.1558661</v>
      </c>
      <c r="K234" s="24">
        <v>4047127442.2496452</v>
      </c>
      <c r="L234" s="24">
        <v>4075180439.1207929</v>
      </c>
      <c r="M234" s="24">
        <v>4210673205.5931363</v>
      </c>
      <c r="N234" s="24">
        <v>4441329857.2554598</v>
      </c>
      <c r="O234" s="24">
        <v>4594684496.9444332</v>
      </c>
      <c r="P234" s="24">
        <v>4717800316.4823322</v>
      </c>
      <c r="Q234" s="24">
        <v>4763959181.6298819</v>
      </c>
      <c r="R234" s="24" t="s">
        <v>347</v>
      </c>
    </row>
    <row r="235" spans="1:18" hidden="1">
      <c r="A235" s="23" t="s">
        <v>351</v>
      </c>
      <c r="B235" s="23" t="s">
        <v>1155</v>
      </c>
      <c r="C235" s="23" t="s">
        <v>1154</v>
      </c>
      <c r="D235" s="24" t="s">
        <v>347</v>
      </c>
      <c r="E235" s="24" t="s">
        <v>347</v>
      </c>
      <c r="F235" s="24" t="s">
        <v>347</v>
      </c>
      <c r="G235" s="24" t="s">
        <v>347</v>
      </c>
      <c r="H235" s="24" t="s">
        <v>347</v>
      </c>
      <c r="I235" s="24">
        <v>3352700000</v>
      </c>
      <c r="J235" s="24">
        <v>3719700000</v>
      </c>
      <c r="K235" s="24">
        <v>4046800000</v>
      </c>
      <c r="L235" s="24">
        <v>4131446200.0000005</v>
      </c>
      <c r="M235" s="24">
        <v>4468700000</v>
      </c>
      <c r="N235" s="24">
        <v>4928399999.999999</v>
      </c>
      <c r="O235" s="24">
        <v>5213400000</v>
      </c>
      <c r="P235" s="24">
        <v>5448899999.999999</v>
      </c>
      <c r="Q235" s="24">
        <v>5681100000</v>
      </c>
      <c r="R235" s="24" t="s">
        <v>347</v>
      </c>
    </row>
    <row r="236" spans="1:18" hidden="1">
      <c r="A236" s="23" t="s">
        <v>351</v>
      </c>
      <c r="B236" s="23" t="s">
        <v>1153</v>
      </c>
      <c r="C236" s="23" t="s">
        <v>1152</v>
      </c>
      <c r="D236" s="24" t="s">
        <v>347</v>
      </c>
      <c r="E236" s="24" t="s">
        <v>347</v>
      </c>
      <c r="F236" s="24" t="s">
        <v>347</v>
      </c>
      <c r="G236" s="24" t="s">
        <v>347</v>
      </c>
      <c r="H236" s="24" t="s">
        <v>347</v>
      </c>
      <c r="I236" s="24">
        <v>4206122192.9494414</v>
      </c>
      <c r="J236" s="24">
        <v>5091294826.1702709</v>
      </c>
      <c r="K236" s="24">
        <v>5927640251.9408236</v>
      </c>
      <c r="L236" s="24">
        <v>5739714087.2464581</v>
      </c>
      <c r="M236" s="24">
        <v>5918807947.0198679</v>
      </c>
      <c r="N236" s="24">
        <v>6850708924.1034174</v>
      </c>
      <c r="O236" s="24">
        <v>6698445329.564435</v>
      </c>
      <c r="P236" s="24">
        <v>7234333510.355814</v>
      </c>
      <c r="Q236" s="24">
        <v>7537614435.4517708</v>
      </c>
      <c r="R236" s="24" t="s">
        <v>347</v>
      </c>
    </row>
    <row r="237" spans="1:18" hidden="1">
      <c r="A237" s="23" t="s">
        <v>351</v>
      </c>
      <c r="B237" s="23" t="s">
        <v>1151</v>
      </c>
      <c r="C237" s="23" t="s">
        <v>1150</v>
      </c>
      <c r="D237" s="24" t="s">
        <v>347</v>
      </c>
      <c r="E237" s="24" t="s">
        <v>347</v>
      </c>
      <c r="F237" s="24" t="s">
        <v>347</v>
      </c>
      <c r="G237" s="24" t="s">
        <v>347</v>
      </c>
      <c r="H237" s="24" t="s">
        <v>347</v>
      </c>
      <c r="I237" s="24" t="s">
        <v>347</v>
      </c>
      <c r="J237" s="24">
        <v>9.5338358940512506</v>
      </c>
      <c r="K237" s="24">
        <v>1.5864634711838335</v>
      </c>
      <c r="L237" s="24">
        <v>0.69315822818651895</v>
      </c>
      <c r="M237" s="24">
        <v>3.3248286424729656</v>
      </c>
      <c r="N237" s="24">
        <v>5.4779043730094514</v>
      </c>
      <c r="O237" s="24">
        <v>3.4528991229608721</v>
      </c>
      <c r="P237" s="24">
        <v>2.6795271714472193</v>
      </c>
      <c r="Q237" s="24">
        <v>0.97839802558593192</v>
      </c>
      <c r="R237" s="24" t="s">
        <v>347</v>
      </c>
    </row>
    <row r="238" spans="1:18" hidden="1">
      <c r="A238" s="23" t="s">
        <v>351</v>
      </c>
      <c r="B238" s="23" t="s">
        <v>1149</v>
      </c>
      <c r="C238" s="23" t="s">
        <v>1148</v>
      </c>
      <c r="D238" s="24" t="s">
        <v>347</v>
      </c>
      <c r="E238" s="24" t="s">
        <v>347</v>
      </c>
      <c r="F238" s="24" t="s">
        <v>347</v>
      </c>
      <c r="G238" s="24" t="s">
        <v>347</v>
      </c>
      <c r="H238" s="24" t="s">
        <v>347</v>
      </c>
      <c r="I238" s="24">
        <v>2115.2001531775663</v>
      </c>
      <c r="J238" s="24">
        <v>2298.3239591900483</v>
      </c>
      <c r="K238" s="24">
        <v>2316.107826532389</v>
      </c>
      <c r="L238" s="24">
        <v>2313.5058701523799</v>
      </c>
      <c r="M238" s="24">
        <v>2371.3018142869978</v>
      </c>
      <c r="N238" s="24">
        <v>2479.8640376376761</v>
      </c>
      <c r="O238" s="24">
        <v>2545.2495551431603</v>
      </c>
      <c r="P238" s="24">
        <v>2594.8826816328828</v>
      </c>
      <c r="Q238" s="24">
        <v>2613.0388583872641</v>
      </c>
      <c r="R238" s="24" t="s">
        <v>347</v>
      </c>
    </row>
    <row r="239" spans="1:18" hidden="1">
      <c r="A239" s="23" t="s">
        <v>351</v>
      </c>
      <c r="B239" s="23" t="s">
        <v>1147</v>
      </c>
      <c r="C239" s="23" t="s">
        <v>1146</v>
      </c>
      <c r="D239" s="24" t="s">
        <v>347</v>
      </c>
      <c r="E239" s="24" t="s">
        <v>347</v>
      </c>
      <c r="F239" s="24" t="s">
        <v>347</v>
      </c>
      <c r="G239" s="24" t="s">
        <v>347</v>
      </c>
      <c r="H239" s="24" t="s">
        <v>347</v>
      </c>
      <c r="I239" s="24">
        <v>1949.7701705576387</v>
      </c>
      <c r="J239" s="24">
        <v>2145.8932828123161</v>
      </c>
      <c r="K239" s="24">
        <v>2315.920436446961</v>
      </c>
      <c r="L239" s="24">
        <v>2345.4483006845408</v>
      </c>
      <c r="M239" s="24">
        <v>2516.6133537574337</v>
      </c>
      <c r="N239" s="24">
        <v>2751.8248623501286</v>
      </c>
      <c r="O239" s="24">
        <v>2887.9902503877688</v>
      </c>
      <c r="P239" s="24">
        <v>2997.0018431157064</v>
      </c>
      <c r="Q239" s="24">
        <v>3116.091992481141</v>
      </c>
      <c r="R239" s="24" t="s">
        <v>347</v>
      </c>
    </row>
    <row r="240" spans="1:18" hidden="1">
      <c r="A240" s="23" t="s">
        <v>351</v>
      </c>
      <c r="B240" s="23" t="s">
        <v>1145</v>
      </c>
      <c r="C240" s="23" t="s">
        <v>1144</v>
      </c>
      <c r="D240" s="24" t="s">
        <v>347</v>
      </c>
      <c r="E240" s="24" t="s">
        <v>347</v>
      </c>
      <c r="F240" s="24" t="s">
        <v>347</v>
      </c>
      <c r="G240" s="24" t="s">
        <v>347</v>
      </c>
      <c r="H240" s="24" t="s">
        <v>347</v>
      </c>
      <c r="I240" s="24" t="s">
        <v>347</v>
      </c>
      <c r="J240" s="24">
        <v>8.6575166769624019</v>
      </c>
      <c r="K240" s="24">
        <v>0.7737754841405291</v>
      </c>
      <c r="L240" s="24">
        <v>-0.11234176363475967</v>
      </c>
      <c r="M240" s="24">
        <v>2.4981974275609247</v>
      </c>
      <c r="N240" s="24">
        <v>4.5781697924994376</v>
      </c>
      <c r="O240" s="24">
        <v>2.6366573535124331</v>
      </c>
      <c r="P240" s="24">
        <v>1.9500298660078101</v>
      </c>
      <c r="Q240" s="24">
        <v>0.69969162316641587</v>
      </c>
      <c r="R240" s="24" t="s">
        <v>347</v>
      </c>
    </row>
    <row r="241" spans="1:18" hidden="1">
      <c r="A241" s="23" t="s">
        <v>351</v>
      </c>
      <c r="B241" s="23" t="s">
        <v>1143</v>
      </c>
      <c r="C241" s="23" t="s">
        <v>1142</v>
      </c>
      <c r="D241" s="24" t="s">
        <v>347</v>
      </c>
      <c r="E241" s="24" t="s">
        <v>347</v>
      </c>
      <c r="F241" s="24" t="s">
        <v>347</v>
      </c>
      <c r="G241" s="24" t="s">
        <v>347</v>
      </c>
      <c r="H241" s="24" t="s">
        <v>347</v>
      </c>
      <c r="I241" s="24">
        <v>2510</v>
      </c>
      <c r="J241" s="24">
        <v>2800</v>
      </c>
      <c r="K241" s="24">
        <v>3100</v>
      </c>
      <c r="L241" s="24">
        <v>3280</v>
      </c>
      <c r="M241" s="24">
        <v>3420</v>
      </c>
      <c r="N241" s="24">
        <v>3640</v>
      </c>
      <c r="O241" s="24">
        <v>3780</v>
      </c>
      <c r="P241" s="24">
        <v>3960</v>
      </c>
      <c r="Q241" s="24">
        <v>3990</v>
      </c>
      <c r="R241" s="24" t="s">
        <v>347</v>
      </c>
    </row>
    <row r="242" spans="1:18" hidden="1">
      <c r="A242" s="23" t="s">
        <v>351</v>
      </c>
      <c r="B242" s="23" t="s">
        <v>1141</v>
      </c>
      <c r="C242" s="23" t="s">
        <v>1140</v>
      </c>
      <c r="D242" s="24" t="s">
        <v>347</v>
      </c>
      <c r="E242" s="24" t="s">
        <v>347</v>
      </c>
      <c r="F242" s="24" t="s">
        <v>347</v>
      </c>
      <c r="G242" s="24" t="s">
        <v>347</v>
      </c>
      <c r="H242" s="24" t="s">
        <v>347</v>
      </c>
      <c r="I242" s="24">
        <v>7179.235342738999</v>
      </c>
      <c r="J242" s="24">
        <v>7800.7788398150051</v>
      </c>
      <c r="K242" s="24">
        <v>7861.1393540495174</v>
      </c>
      <c r="L242" s="24">
        <v>7852.3080114573913</v>
      </c>
      <c r="M242" s="24">
        <v>8048.474168203782</v>
      </c>
      <c r="N242" s="24">
        <v>8416.9469813296091</v>
      </c>
      <c r="O242" s="24">
        <v>8638.8730328540769</v>
      </c>
      <c r="P242" s="24">
        <v>8807.3336370812285</v>
      </c>
      <c r="Q242" s="24">
        <v>8868.9578127642017</v>
      </c>
      <c r="R242" s="24" t="s">
        <v>347</v>
      </c>
    </row>
    <row r="243" spans="1:18" hidden="1">
      <c r="A243" s="23" t="s">
        <v>351</v>
      </c>
      <c r="B243" s="23" t="s">
        <v>1139</v>
      </c>
      <c r="C243" s="23" t="s">
        <v>1138</v>
      </c>
      <c r="D243" s="24" t="s">
        <v>347</v>
      </c>
      <c r="E243" s="24" t="s">
        <v>347</v>
      </c>
      <c r="F243" s="24" t="s">
        <v>347</v>
      </c>
      <c r="G243" s="24" t="s">
        <v>347</v>
      </c>
      <c r="H243" s="24" t="s">
        <v>347</v>
      </c>
      <c r="I243" s="24">
        <v>6590</v>
      </c>
      <c r="J243" s="24">
        <v>7350</v>
      </c>
      <c r="K243" s="24">
        <v>7550</v>
      </c>
      <c r="L243" s="24">
        <v>7600</v>
      </c>
      <c r="M243" s="24">
        <v>7890</v>
      </c>
      <c r="N243" s="24">
        <v>8420</v>
      </c>
      <c r="O243" s="24">
        <v>8800</v>
      </c>
      <c r="P243" s="24">
        <v>9100</v>
      </c>
      <c r="Q243" s="24">
        <v>9300</v>
      </c>
      <c r="R243" s="24" t="s">
        <v>347</v>
      </c>
    </row>
    <row r="244" spans="1:18" hidden="1">
      <c r="A244" s="23" t="s">
        <v>351</v>
      </c>
      <c r="B244" s="23" t="s">
        <v>1137</v>
      </c>
      <c r="C244" s="23" t="s">
        <v>1136</v>
      </c>
      <c r="D244" s="24" t="s">
        <v>347</v>
      </c>
      <c r="E244" s="24" t="s">
        <v>347</v>
      </c>
      <c r="F244" s="24" t="s">
        <v>347</v>
      </c>
      <c r="G244" s="24" t="s">
        <v>347</v>
      </c>
      <c r="H244" s="24" t="s">
        <v>347</v>
      </c>
      <c r="I244" s="24">
        <v>4317554603.675951</v>
      </c>
      <c r="J244" s="24">
        <v>4845940566.5428791</v>
      </c>
      <c r="K244" s="24">
        <v>5413881435.0762568</v>
      </c>
      <c r="L244" s="24">
        <v>5785799029.7908039</v>
      </c>
      <c r="M244" s="24">
        <v>6073447519.2729673</v>
      </c>
      <c r="N244" s="24">
        <v>6523381537.8047323</v>
      </c>
      <c r="O244" s="24">
        <v>6829003693.919569</v>
      </c>
      <c r="P244" s="24">
        <v>7200713499.4908142</v>
      </c>
      <c r="Q244" s="24">
        <v>7274726215.5192556</v>
      </c>
      <c r="R244" s="24" t="s">
        <v>347</v>
      </c>
    </row>
    <row r="245" spans="1:18" hidden="1">
      <c r="A245" s="23" t="s">
        <v>351</v>
      </c>
      <c r="B245" s="23" t="s">
        <v>1135</v>
      </c>
      <c r="C245" s="23" t="s">
        <v>1134</v>
      </c>
      <c r="D245" s="24" t="s">
        <v>347</v>
      </c>
      <c r="E245" s="24" t="s">
        <v>347</v>
      </c>
      <c r="F245" s="24" t="s">
        <v>347</v>
      </c>
      <c r="G245" s="24" t="s">
        <v>347</v>
      </c>
      <c r="H245" s="24" t="s">
        <v>347</v>
      </c>
      <c r="I245" s="24">
        <v>12344953624.312048</v>
      </c>
      <c r="J245" s="24">
        <v>13521901244.05069</v>
      </c>
      <c r="K245" s="24">
        <v>13736421267.897108</v>
      </c>
      <c r="L245" s="24">
        <v>13831636402.173897</v>
      </c>
      <c r="M245" s="24">
        <v>14291514610.996092</v>
      </c>
      <c r="N245" s="24">
        <v>15074390114.841131</v>
      </c>
      <c r="O245" s="24">
        <v>15594893598.90818</v>
      </c>
      <c r="P245" s="24">
        <v>16012763010.24921</v>
      </c>
      <c r="Q245" s="24">
        <v>16169431567.383242</v>
      </c>
      <c r="R245" s="24" t="s">
        <v>347</v>
      </c>
    </row>
    <row r="246" spans="1:18" hidden="1">
      <c r="A246" s="23" t="s">
        <v>351</v>
      </c>
      <c r="B246" s="23" t="s">
        <v>1133</v>
      </c>
      <c r="C246" s="23" t="s">
        <v>1132</v>
      </c>
      <c r="D246" s="24" t="s">
        <v>347</v>
      </c>
      <c r="E246" s="24" t="s">
        <v>347</v>
      </c>
      <c r="F246" s="24" t="s">
        <v>347</v>
      </c>
      <c r="G246" s="24" t="s">
        <v>347</v>
      </c>
      <c r="H246" s="24" t="s">
        <v>347</v>
      </c>
      <c r="I246" s="24">
        <v>11332499033.562916</v>
      </c>
      <c r="J246" s="24">
        <v>12747328930.319918</v>
      </c>
      <c r="K246" s="24">
        <v>13200587068.330481</v>
      </c>
      <c r="L246" s="24">
        <v>13388856075.428516</v>
      </c>
      <c r="M246" s="24">
        <v>14001559805.210472</v>
      </c>
      <c r="N246" s="24">
        <v>15074390114.841131</v>
      </c>
      <c r="O246" s="24">
        <v>15881424836.772642</v>
      </c>
      <c r="P246" s="24">
        <v>16548465978.484995</v>
      </c>
      <c r="Q246" s="24">
        <v>16954888351.179506</v>
      </c>
      <c r="R246" s="24" t="s">
        <v>347</v>
      </c>
    </row>
    <row r="247" spans="1:18" hidden="1">
      <c r="A247" s="23" t="s">
        <v>351</v>
      </c>
      <c r="B247" s="23" t="s">
        <v>1131</v>
      </c>
      <c r="C247" s="23" t="s">
        <v>1130</v>
      </c>
      <c r="D247" s="24" t="s">
        <v>347</v>
      </c>
      <c r="E247" s="24" t="s">
        <v>347</v>
      </c>
      <c r="F247" s="24" t="s">
        <v>347</v>
      </c>
      <c r="G247" s="24" t="s">
        <v>347</v>
      </c>
      <c r="H247" s="24">
        <v>79624556.109999999</v>
      </c>
      <c r="I247" s="24">
        <v>123594882.5</v>
      </c>
      <c r="J247" s="24">
        <v>181550934.40000001</v>
      </c>
      <c r="K247" s="24">
        <v>175671052.09999999</v>
      </c>
      <c r="L247" s="24">
        <v>243012332.09999999</v>
      </c>
      <c r="M247" s="24">
        <v>394921608.60000002</v>
      </c>
      <c r="N247" s="24">
        <v>441239958.19999999</v>
      </c>
      <c r="O247" s="24">
        <v>362073110.10000002</v>
      </c>
      <c r="P247" s="24">
        <v>386866150.80000001</v>
      </c>
      <c r="Q247" s="24">
        <v>429540890.10000002</v>
      </c>
      <c r="R247" s="24" t="s">
        <v>347</v>
      </c>
    </row>
    <row r="248" spans="1:18" hidden="1">
      <c r="A248" s="23" t="s">
        <v>351</v>
      </c>
      <c r="B248" s="23" t="s">
        <v>1129</v>
      </c>
      <c r="C248" s="23" t="s">
        <v>1128</v>
      </c>
      <c r="D248" s="24" t="s">
        <v>347</v>
      </c>
      <c r="E248" s="24" t="s">
        <v>347</v>
      </c>
      <c r="F248" s="24" t="s">
        <v>347</v>
      </c>
      <c r="G248" s="24" t="s">
        <v>347</v>
      </c>
      <c r="H248" s="24">
        <v>1422722301</v>
      </c>
      <c r="I248" s="24">
        <v>1583479398</v>
      </c>
      <c r="J248" s="24">
        <v>2075367377</v>
      </c>
      <c r="K248" s="24">
        <v>2714773914</v>
      </c>
      <c r="L248" s="24">
        <v>2549227753</v>
      </c>
      <c r="M248" s="24">
        <v>2695601734</v>
      </c>
      <c r="N248" s="24">
        <v>3289140833</v>
      </c>
      <c r="O248" s="24">
        <v>2990274137</v>
      </c>
      <c r="P248" s="24">
        <v>3038471592</v>
      </c>
      <c r="Q248" s="24">
        <v>3157940896</v>
      </c>
      <c r="R248" s="24" t="s">
        <v>347</v>
      </c>
    </row>
    <row r="249" spans="1:18" hidden="1">
      <c r="A249" s="23" t="s">
        <v>351</v>
      </c>
      <c r="B249" s="23" t="s">
        <v>1127</v>
      </c>
      <c r="C249" s="23" t="s">
        <v>1126</v>
      </c>
      <c r="D249" s="24" t="s">
        <v>347</v>
      </c>
      <c r="E249" s="24" t="s">
        <v>347</v>
      </c>
      <c r="F249" s="24" t="s">
        <v>347</v>
      </c>
      <c r="G249" s="24" t="s">
        <v>347</v>
      </c>
      <c r="H249" s="24" t="s">
        <v>347</v>
      </c>
      <c r="I249" s="24" t="s">
        <v>347</v>
      </c>
      <c r="J249" s="24" t="s">
        <v>347</v>
      </c>
      <c r="K249" s="24" t="s">
        <v>347</v>
      </c>
      <c r="L249" s="24">
        <v>421920000</v>
      </c>
      <c r="M249" s="24">
        <v>346610000</v>
      </c>
      <c r="N249" s="24">
        <v>322180000</v>
      </c>
      <c r="O249" s="24">
        <v>317450000</v>
      </c>
      <c r="P249" s="24">
        <v>267339999.99999997</v>
      </c>
      <c r="Q249" s="24" t="s">
        <v>347</v>
      </c>
      <c r="R249" s="24" t="s">
        <v>347</v>
      </c>
    </row>
    <row r="250" spans="1:18" hidden="1">
      <c r="A250" s="23" t="s">
        <v>351</v>
      </c>
      <c r="B250" s="23" t="s">
        <v>1125</v>
      </c>
      <c r="C250" s="23" t="s">
        <v>1124</v>
      </c>
      <c r="D250" s="24" t="s">
        <v>347</v>
      </c>
      <c r="E250" s="24" t="s">
        <v>347</v>
      </c>
      <c r="F250" s="24" t="s">
        <v>347</v>
      </c>
      <c r="G250" s="24" t="s">
        <v>347</v>
      </c>
      <c r="H250" s="24">
        <v>28.343889369633228</v>
      </c>
      <c r="I250" s="24">
        <v>25.000769065124441</v>
      </c>
      <c r="J250" s="24">
        <v>25.73200430424194</v>
      </c>
      <c r="K250" s="24">
        <v>31.12928803139922</v>
      </c>
      <c r="L250" s="24">
        <v>31.143576764301162</v>
      </c>
      <c r="M250" s="24">
        <v>32.955811523082509</v>
      </c>
      <c r="N250" s="24">
        <v>33.905205001453915</v>
      </c>
      <c r="O250" s="24">
        <v>28.959123972169515</v>
      </c>
      <c r="P250" s="24">
        <v>27.617599579532232</v>
      </c>
      <c r="Q250" s="24">
        <v>25.767862916262533</v>
      </c>
      <c r="R250" s="24" t="s">
        <v>347</v>
      </c>
    </row>
    <row r="251" spans="1:18" hidden="1">
      <c r="A251" s="23" t="s">
        <v>351</v>
      </c>
      <c r="B251" s="23" t="s">
        <v>1123</v>
      </c>
      <c r="C251" s="23" t="s">
        <v>1122</v>
      </c>
      <c r="D251" s="24" t="s">
        <v>347</v>
      </c>
      <c r="E251" s="24" t="s">
        <v>347</v>
      </c>
      <c r="F251" s="24" t="s">
        <v>347</v>
      </c>
      <c r="G251" s="24" t="s">
        <v>347</v>
      </c>
      <c r="H251" s="24" t="s">
        <v>347</v>
      </c>
      <c r="I251" s="24" t="s">
        <v>347</v>
      </c>
      <c r="J251" s="24">
        <v>4.0877155631253999</v>
      </c>
      <c r="K251" s="24">
        <v>23.614236040090006</v>
      </c>
      <c r="L251" s="24">
        <v>10.887730619674031</v>
      </c>
      <c r="M251" s="24">
        <v>10.855778557039471</v>
      </c>
      <c r="N251" s="24">
        <v>7.8745456992865996</v>
      </c>
      <c r="O251" s="24">
        <v>-12.796356376341407</v>
      </c>
      <c r="P251" s="24">
        <v>-0.35057594619732413</v>
      </c>
      <c r="Q251" s="24">
        <v>-5.1766226306720284</v>
      </c>
      <c r="R251" s="24" t="s">
        <v>347</v>
      </c>
    </row>
    <row r="252" spans="1:18" hidden="1">
      <c r="A252" s="23" t="s">
        <v>351</v>
      </c>
      <c r="B252" s="23" t="s">
        <v>1121</v>
      </c>
      <c r="C252" s="23" t="s">
        <v>1120</v>
      </c>
      <c r="D252" s="24" t="s">
        <v>347</v>
      </c>
      <c r="E252" s="24" t="s">
        <v>347</v>
      </c>
      <c r="F252" s="24" t="s">
        <v>347</v>
      </c>
      <c r="G252" s="24" t="s">
        <v>347</v>
      </c>
      <c r="H252" s="24">
        <v>1059097749.0361894</v>
      </c>
      <c r="I252" s="24" t="s">
        <v>347</v>
      </c>
      <c r="J252" s="24" t="s">
        <v>347</v>
      </c>
      <c r="K252" s="24" t="s">
        <v>347</v>
      </c>
      <c r="L252" s="24" t="s">
        <v>347</v>
      </c>
      <c r="M252" s="24" t="s">
        <v>347</v>
      </c>
      <c r="N252" s="24" t="s">
        <v>347</v>
      </c>
      <c r="O252" s="24" t="s">
        <v>347</v>
      </c>
      <c r="P252" s="24" t="s">
        <v>347</v>
      </c>
      <c r="Q252" s="24" t="s">
        <v>347</v>
      </c>
      <c r="R252" s="24" t="s">
        <v>347</v>
      </c>
    </row>
    <row r="253" spans="1:18" hidden="1">
      <c r="A253" s="23" t="s">
        <v>351</v>
      </c>
      <c r="B253" s="23" t="s">
        <v>1119</v>
      </c>
      <c r="C253" s="23" t="s">
        <v>1118</v>
      </c>
      <c r="D253" s="24" t="s">
        <v>347</v>
      </c>
      <c r="E253" s="24" t="s">
        <v>347</v>
      </c>
      <c r="F253" s="24" t="s">
        <v>347</v>
      </c>
      <c r="G253" s="24" t="s">
        <v>347</v>
      </c>
      <c r="H253" s="24" t="s">
        <v>347</v>
      </c>
      <c r="I253" s="24">
        <v>939400000</v>
      </c>
      <c r="J253" s="24">
        <v>977799999.99999988</v>
      </c>
      <c r="K253" s="24">
        <v>1208700000</v>
      </c>
      <c r="L253" s="24">
        <v>1340300000</v>
      </c>
      <c r="M253" s="24">
        <v>1485800000</v>
      </c>
      <c r="N253" s="24">
        <v>1602800000.0000002</v>
      </c>
      <c r="O253" s="24">
        <v>1397700000</v>
      </c>
      <c r="P253" s="24">
        <v>1392800000</v>
      </c>
      <c r="Q253" s="24">
        <v>1320700000</v>
      </c>
      <c r="R253" s="24" t="s">
        <v>347</v>
      </c>
    </row>
    <row r="254" spans="1:18" hidden="1">
      <c r="A254" s="23" t="s">
        <v>351</v>
      </c>
      <c r="B254" s="23" t="s">
        <v>1117</v>
      </c>
      <c r="C254" s="23" t="s">
        <v>1116</v>
      </c>
      <c r="D254" s="24" t="s">
        <v>347</v>
      </c>
      <c r="E254" s="24" t="s">
        <v>347</v>
      </c>
      <c r="F254" s="24" t="s">
        <v>347</v>
      </c>
      <c r="G254" s="24" t="s">
        <v>347</v>
      </c>
      <c r="H254" s="24">
        <v>851620500</v>
      </c>
      <c r="I254" s="24">
        <v>812700000.00000012</v>
      </c>
      <c r="J254" s="24">
        <v>908700000</v>
      </c>
      <c r="K254" s="24">
        <v>1208703000</v>
      </c>
      <c r="L254" s="24">
        <v>1267419000</v>
      </c>
      <c r="M254" s="24">
        <v>1450583000.0000002</v>
      </c>
      <c r="N254" s="24">
        <v>1632400000.0000002</v>
      </c>
      <c r="O254" s="24">
        <v>1465099999.9999998</v>
      </c>
      <c r="P254" s="24">
        <v>1471300000</v>
      </c>
      <c r="Q254" s="24">
        <v>1434600000</v>
      </c>
      <c r="R254" s="24" t="s">
        <v>347</v>
      </c>
    </row>
    <row r="255" spans="1:18" hidden="1">
      <c r="A255" s="23" t="s">
        <v>351</v>
      </c>
      <c r="B255" s="23" t="s">
        <v>1115</v>
      </c>
      <c r="C255" s="23" t="s">
        <v>1114</v>
      </c>
      <c r="D255" s="24" t="s">
        <v>347</v>
      </c>
      <c r="E255" s="24" t="s">
        <v>347</v>
      </c>
      <c r="F255" s="24" t="s">
        <v>347</v>
      </c>
      <c r="G255" s="24" t="s">
        <v>347</v>
      </c>
      <c r="H255" s="24">
        <v>1059097749.0361894</v>
      </c>
      <c r="I255" s="24">
        <v>1019570944.6744449</v>
      </c>
      <c r="J255" s="24">
        <v>1243772241.9928825</v>
      </c>
      <c r="K255" s="24">
        <v>1770474586.2018456</v>
      </c>
      <c r="L255" s="24">
        <v>1760793275.9099751</v>
      </c>
      <c r="M255" s="24">
        <v>1921301986.7549672</v>
      </c>
      <c r="N255" s="24">
        <v>2269113149.847095</v>
      </c>
      <c r="O255" s="24">
        <v>1882436078.6329176</v>
      </c>
      <c r="P255" s="24">
        <v>1953398831.6516199</v>
      </c>
      <c r="Q255" s="24">
        <v>1903409844.7658219</v>
      </c>
      <c r="R255" s="24" t="s">
        <v>347</v>
      </c>
    </row>
    <row r="256" spans="1:18" hidden="1">
      <c r="A256" s="23" t="s">
        <v>351</v>
      </c>
      <c r="B256" s="23" t="s">
        <v>1113</v>
      </c>
      <c r="C256" s="23" t="s">
        <v>1112</v>
      </c>
      <c r="D256" s="24" t="s">
        <v>347</v>
      </c>
      <c r="E256" s="24" t="s">
        <v>347</v>
      </c>
      <c r="F256" s="24" t="s">
        <v>347</v>
      </c>
      <c r="G256" s="24" t="s">
        <v>347</v>
      </c>
      <c r="H256" s="24" t="s">
        <v>347</v>
      </c>
      <c r="I256" s="24">
        <v>3506355104.5352211</v>
      </c>
      <c r="J256" s="24">
        <v>3762413816.9368362</v>
      </c>
      <c r="K256" s="24">
        <v>3885019253.677309</v>
      </c>
      <c r="L256" s="24">
        <v>4060487700.2728853</v>
      </c>
      <c r="M256" s="24">
        <v>4247124111.6753345</v>
      </c>
      <c r="N256" s="24">
        <v>4407138693.1746025</v>
      </c>
      <c r="O256" s="24">
        <v>4466299181.4613523</v>
      </c>
      <c r="P256" s="24">
        <v>4602480766.5950756</v>
      </c>
      <c r="Q256" s="24">
        <v>4671190786.0137873</v>
      </c>
      <c r="R256" s="24" t="s">
        <v>347</v>
      </c>
    </row>
    <row r="257" spans="1:18" hidden="1">
      <c r="A257" s="23" t="s">
        <v>351</v>
      </c>
      <c r="B257" s="23" t="s">
        <v>1111</v>
      </c>
      <c r="C257" s="23" t="s">
        <v>1110</v>
      </c>
      <c r="D257" s="24" t="s">
        <v>347</v>
      </c>
      <c r="E257" s="24" t="s">
        <v>347</v>
      </c>
      <c r="F257" s="24" t="s">
        <v>347</v>
      </c>
      <c r="G257" s="24" t="s">
        <v>347</v>
      </c>
      <c r="H257" s="24" t="s">
        <v>347</v>
      </c>
      <c r="I257" s="24">
        <v>-10.194727289506861</v>
      </c>
      <c r="J257" s="24">
        <v>-9.4491419833493655</v>
      </c>
      <c r="K257" s="24">
        <v>-7.4560215874522342</v>
      </c>
      <c r="L257" s="24">
        <v>-3.7326395714566432</v>
      </c>
      <c r="M257" s="24">
        <v>-2.6140267175572296</v>
      </c>
      <c r="N257" s="24">
        <v>-3.2938084160677934</v>
      </c>
      <c r="O257" s="24">
        <v>-5.1625355787476481</v>
      </c>
      <c r="P257" s="24">
        <v>-3.9810470398318127</v>
      </c>
      <c r="Q257" s="24">
        <v>-5.1747673959119167</v>
      </c>
      <c r="R257" s="24" t="s">
        <v>347</v>
      </c>
    </row>
    <row r="258" spans="1:18" hidden="1">
      <c r="A258" s="23" t="s">
        <v>351</v>
      </c>
      <c r="B258" s="23" t="s">
        <v>1109</v>
      </c>
      <c r="C258" s="23" t="s">
        <v>1108</v>
      </c>
      <c r="D258" s="24" t="s">
        <v>347</v>
      </c>
      <c r="E258" s="24" t="s">
        <v>347</v>
      </c>
      <c r="F258" s="24" t="s">
        <v>347</v>
      </c>
      <c r="G258" s="24" t="s">
        <v>347</v>
      </c>
      <c r="H258" s="24" t="s">
        <v>347</v>
      </c>
      <c r="I258" s="24">
        <v>-331399999.99999952</v>
      </c>
      <c r="J258" s="24">
        <v>-333686999.99999952</v>
      </c>
      <c r="K258" s="24">
        <v>-289506000.00000048</v>
      </c>
      <c r="L258" s="24">
        <v>-151903499.99999952</v>
      </c>
      <c r="M258" s="24">
        <v>-115058999.99999905</v>
      </c>
      <c r="N258" s="24">
        <v>-158583700</v>
      </c>
      <c r="O258" s="24">
        <v>-261183000.00000095</v>
      </c>
      <c r="P258" s="24">
        <v>-212086300</v>
      </c>
      <c r="Q258" s="24">
        <v>-288100000</v>
      </c>
      <c r="R258" s="24" t="s">
        <v>347</v>
      </c>
    </row>
    <row r="259" spans="1:18" hidden="1">
      <c r="A259" s="23" t="s">
        <v>351</v>
      </c>
      <c r="B259" s="23" t="s">
        <v>1107</v>
      </c>
      <c r="C259" s="23" t="s">
        <v>1106</v>
      </c>
      <c r="D259" s="24" t="s">
        <v>347</v>
      </c>
      <c r="E259" s="24" t="s">
        <v>347</v>
      </c>
      <c r="F259" s="24" t="s">
        <v>347</v>
      </c>
      <c r="G259" s="24" t="s">
        <v>347</v>
      </c>
      <c r="H259" s="24" t="s">
        <v>347</v>
      </c>
      <c r="I259" s="24">
        <v>-415757119.5583986</v>
      </c>
      <c r="J259" s="24">
        <v>-456730084.8617568</v>
      </c>
      <c r="K259" s="24">
        <v>-424060348.61579096</v>
      </c>
      <c r="L259" s="24">
        <v>-211035704.36232221</v>
      </c>
      <c r="M259" s="24">
        <v>-152396026.49006495</v>
      </c>
      <c r="N259" s="24">
        <v>-220438837.92048928</v>
      </c>
      <c r="O259" s="24">
        <v>-335581395.34883845</v>
      </c>
      <c r="P259" s="24">
        <v>-281580323.95114177</v>
      </c>
      <c r="Q259" s="24">
        <v>-382247578.61217988</v>
      </c>
      <c r="R259" s="24" t="s">
        <v>347</v>
      </c>
    </row>
    <row r="260" spans="1:18" hidden="1">
      <c r="A260" s="23" t="s">
        <v>351</v>
      </c>
      <c r="B260" s="23" t="s">
        <v>1105</v>
      </c>
      <c r="C260" s="23" t="s">
        <v>1104</v>
      </c>
      <c r="D260" s="24" t="s">
        <v>347</v>
      </c>
      <c r="E260" s="24" t="s">
        <v>347</v>
      </c>
      <c r="F260" s="24" t="s">
        <v>347</v>
      </c>
      <c r="G260" s="24" t="s">
        <v>347</v>
      </c>
      <c r="H260" s="24">
        <v>24.037159688477669</v>
      </c>
      <c r="I260" s="24">
        <v>20.66090380533424</v>
      </c>
      <c r="J260" s="24">
        <v>21.53295293651243</v>
      </c>
      <c r="K260" s="24">
        <v>27.111618733897458</v>
      </c>
      <c r="L260" s="24">
        <v>27.762409081973662</v>
      </c>
      <c r="M260" s="24">
        <v>29.561591239549251</v>
      </c>
      <c r="N260" s="24">
        <v>30.654675362439253</v>
      </c>
      <c r="O260" s="24">
        <v>26.027830487033526</v>
      </c>
      <c r="P260" s="24">
        <v>24.82636933588617</v>
      </c>
      <c r="Q260" s="24">
        <v>23.087976434242201</v>
      </c>
      <c r="R260" s="24" t="s">
        <v>347</v>
      </c>
    </row>
    <row r="261" spans="1:18" hidden="1">
      <c r="A261" s="23" t="s">
        <v>351</v>
      </c>
      <c r="B261" s="23" t="s">
        <v>1103</v>
      </c>
      <c r="C261" s="23" t="s">
        <v>1102</v>
      </c>
      <c r="D261" s="24" t="s">
        <v>347</v>
      </c>
      <c r="E261" s="24" t="s">
        <v>347</v>
      </c>
      <c r="F261" s="24" t="s">
        <v>347</v>
      </c>
      <c r="G261" s="24" t="s">
        <v>347</v>
      </c>
      <c r="H261" s="24" t="s">
        <v>347</v>
      </c>
      <c r="I261" s="24" t="s">
        <v>347</v>
      </c>
      <c r="J261" s="24">
        <v>5.0269992285934677</v>
      </c>
      <c r="K261" s="24">
        <v>28.86522218141755</v>
      </c>
      <c r="L261" s="24">
        <v>13.489123206991565</v>
      </c>
      <c r="M261" s="24">
        <v>11.006947350799365</v>
      </c>
      <c r="N261" s="24">
        <v>8.1435680892776361</v>
      </c>
      <c r="O261" s="24">
        <v>-13.631292706735465</v>
      </c>
      <c r="P261" s="24">
        <v>-0.20989747315734064</v>
      </c>
      <c r="Q261" s="24">
        <v>-3.3168837472696424</v>
      </c>
      <c r="R261" s="24" t="s">
        <v>347</v>
      </c>
    </row>
    <row r="262" spans="1:18" hidden="1">
      <c r="A262" s="23" t="s">
        <v>351</v>
      </c>
      <c r="B262" s="23" t="s">
        <v>1101</v>
      </c>
      <c r="C262" s="23" t="s">
        <v>1100</v>
      </c>
      <c r="D262" s="24" t="s">
        <v>347</v>
      </c>
      <c r="E262" s="24" t="s">
        <v>347</v>
      </c>
      <c r="F262" s="24" t="s">
        <v>347</v>
      </c>
      <c r="G262" s="24" t="s">
        <v>347</v>
      </c>
      <c r="H262" s="24">
        <v>898172490.9837085</v>
      </c>
      <c r="I262" s="24" t="s">
        <v>347</v>
      </c>
      <c r="J262" s="24" t="s">
        <v>347</v>
      </c>
      <c r="K262" s="24" t="s">
        <v>347</v>
      </c>
      <c r="L262" s="24" t="s">
        <v>347</v>
      </c>
      <c r="M262" s="24" t="s">
        <v>347</v>
      </c>
      <c r="N262" s="24" t="s">
        <v>347</v>
      </c>
      <c r="O262" s="24" t="s">
        <v>347</v>
      </c>
      <c r="P262" s="24" t="s">
        <v>347</v>
      </c>
      <c r="Q262" s="24" t="s">
        <v>347</v>
      </c>
      <c r="R262" s="24" t="s">
        <v>347</v>
      </c>
    </row>
    <row r="263" spans="1:18" hidden="1">
      <c r="A263" s="23" t="s">
        <v>351</v>
      </c>
      <c r="B263" s="23" t="s">
        <v>1099</v>
      </c>
      <c r="C263" s="23" t="s">
        <v>1098</v>
      </c>
      <c r="D263" s="24" t="s">
        <v>347</v>
      </c>
      <c r="E263" s="24" t="s">
        <v>347</v>
      </c>
      <c r="F263" s="24" t="s">
        <v>347</v>
      </c>
      <c r="G263" s="24" t="s">
        <v>347</v>
      </c>
      <c r="H263" s="24" t="s">
        <v>347</v>
      </c>
      <c r="I263" s="24">
        <v>777799999.99999988</v>
      </c>
      <c r="J263" s="24">
        <v>816899999.99999988</v>
      </c>
      <c r="K263" s="24">
        <v>1052699999.9999999</v>
      </c>
      <c r="L263" s="24">
        <v>1194700000</v>
      </c>
      <c r="M263" s="24">
        <v>1326200000</v>
      </c>
      <c r="N263" s="24">
        <v>1434200000</v>
      </c>
      <c r="O263" s="24">
        <v>1238700000</v>
      </c>
      <c r="P263" s="24">
        <v>1236100000</v>
      </c>
      <c r="Q263" s="24">
        <v>1195100000</v>
      </c>
      <c r="R263" s="24" t="s">
        <v>347</v>
      </c>
    </row>
    <row r="264" spans="1:18" hidden="1">
      <c r="A264" s="23" t="s">
        <v>351</v>
      </c>
      <c r="B264" s="23" t="s">
        <v>1097</v>
      </c>
      <c r="C264" s="23" t="s">
        <v>1096</v>
      </c>
      <c r="D264" s="24" t="s">
        <v>347</v>
      </c>
      <c r="E264" s="24" t="s">
        <v>347</v>
      </c>
      <c r="F264" s="24" t="s">
        <v>347</v>
      </c>
      <c r="G264" s="24" t="s">
        <v>347</v>
      </c>
      <c r="H264" s="24">
        <v>722220500</v>
      </c>
      <c r="I264" s="24">
        <v>671624000</v>
      </c>
      <c r="J264" s="24">
        <v>760414700.00000012</v>
      </c>
      <c r="K264" s="24">
        <v>1052703000</v>
      </c>
      <c r="L264" s="24">
        <v>1129819000</v>
      </c>
      <c r="M264" s="24">
        <v>1301183000</v>
      </c>
      <c r="N264" s="24">
        <v>1475900000.0000002</v>
      </c>
      <c r="O264" s="24">
        <v>1316800000</v>
      </c>
      <c r="P264" s="24">
        <v>1322599999.9999998</v>
      </c>
      <c r="Q264" s="24">
        <v>1285400000</v>
      </c>
      <c r="R264" s="24" t="s">
        <v>347</v>
      </c>
    </row>
    <row r="265" spans="1:18" hidden="1">
      <c r="A265" s="23" t="s">
        <v>351</v>
      </c>
      <c r="B265" s="23" t="s">
        <v>1095</v>
      </c>
      <c r="C265" s="23" t="s">
        <v>1094</v>
      </c>
      <c r="D265" s="24" t="s">
        <v>347</v>
      </c>
      <c r="E265" s="24" t="s">
        <v>347</v>
      </c>
      <c r="F265" s="24" t="s">
        <v>347</v>
      </c>
      <c r="G265" s="24" t="s">
        <v>347</v>
      </c>
      <c r="H265" s="24">
        <v>898172490.9837085</v>
      </c>
      <c r="I265" s="24">
        <v>842584368.33521509</v>
      </c>
      <c r="J265" s="24">
        <v>1040808513.5505066</v>
      </c>
      <c r="K265" s="24">
        <v>1541970118.6465504</v>
      </c>
      <c r="L265" s="24">
        <v>1569629063.6287858</v>
      </c>
      <c r="M265" s="24">
        <v>1723421192.0529802</v>
      </c>
      <c r="N265" s="24">
        <v>2051570753.405616</v>
      </c>
      <c r="O265" s="24">
        <v>1691892586.40627</v>
      </c>
      <c r="P265" s="24">
        <v>1755974508.7626126</v>
      </c>
      <c r="Q265" s="24">
        <v>1705453098.0496218</v>
      </c>
      <c r="R265" s="24" t="s">
        <v>347</v>
      </c>
    </row>
    <row r="266" spans="1:18" hidden="1">
      <c r="A266" s="23" t="s">
        <v>351</v>
      </c>
      <c r="B266" s="23" t="s">
        <v>1093</v>
      </c>
      <c r="C266" s="23" t="s">
        <v>1092</v>
      </c>
      <c r="D266" s="24" t="s">
        <v>347</v>
      </c>
      <c r="E266" s="24" t="s">
        <v>347</v>
      </c>
      <c r="F266" s="24" t="s">
        <v>347</v>
      </c>
      <c r="G266" s="24" t="s">
        <v>347</v>
      </c>
      <c r="H266" s="24" t="s">
        <v>347</v>
      </c>
      <c r="I266" s="24">
        <v>15.69484726366629</v>
      </c>
      <c r="J266" s="24">
        <v>17.150172736025372</v>
      </c>
      <c r="K266" s="24">
        <v>18.172227284084915</v>
      </c>
      <c r="L266" s="24">
        <v>18.552191861608026</v>
      </c>
      <c r="M266" s="24">
        <v>19.206652126499453</v>
      </c>
      <c r="N266" s="24">
        <v>19.854193494786688</v>
      </c>
      <c r="O266" s="24">
        <v>15.328510436432641</v>
      </c>
      <c r="P266" s="24">
        <v>14.78957840597665</v>
      </c>
      <c r="Q266" s="24">
        <v>15.689549879656573</v>
      </c>
      <c r="R266" s="24" t="s">
        <v>347</v>
      </c>
    </row>
    <row r="267" spans="1:18" hidden="1">
      <c r="A267" s="23" t="s">
        <v>351</v>
      </c>
      <c r="B267" s="23" t="s">
        <v>1091</v>
      </c>
      <c r="C267" s="23" t="s">
        <v>1090</v>
      </c>
      <c r="D267" s="24" t="s">
        <v>347</v>
      </c>
      <c r="E267" s="24" t="s">
        <v>347</v>
      </c>
      <c r="F267" s="24" t="s">
        <v>347</v>
      </c>
      <c r="G267" s="24" t="s">
        <v>347</v>
      </c>
      <c r="H267" s="24" t="s">
        <v>347</v>
      </c>
      <c r="I267" s="24">
        <v>510192400</v>
      </c>
      <c r="J267" s="24">
        <v>605641200</v>
      </c>
      <c r="K267" s="24">
        <v>705600000</v>
      </c>
      <c r="L267" s="24">
        <v>755000000.00000012</v>
      </c>
      <c r="M267" s="24">
        <v>845400000</v>
      </c>
      <c r="N267" s="24">
        <v>955900000</v>
      </c>
      <c r="O267" s="24">
        <v>775500000</v>
      </c>
      <c r="P267" s="24">
        <v>787900000</v>
      </c>
      <c r="Q267" s="24">
        <v>873499999.99999988</v>
      </c>
      <c r="R267" s="24" t="s">
        <v>347</v>
      </c>
    </row>
    <row r="268" spans="1:18" hidden="1">
      <c r="A268" s="23" t="s">
        <v>351</v>
      </c>
      <c r="B268" s="23" t="s">
        <v>1089</v>
      </c>
      <c r="C268" s="23" t="s">
        <v>1088</v>
      </c>
      <c r="D268" s="24" t="s">
        <v>347</v>
      </c>
      <c r="E268" s="24" t="s">
        <v>347</v>
      </c>
      <c r="F268" s="24" t="s">
        <v>347</v>
      </c>
      <c r="G268" s="24" t="s">
        <v>347</v>
      </c>
      <c r="H268" s="24" t="s">
        <v>347</v>
      </c>
      <c r="I268" s="24">
        <v>135.1954963546313</v>
      </c>
      <c r="J268" s="24">
        <v>135.1811462875913</v>
      </c>
      <c r="K268" s="24">
        <v>138.58530961885145</v>
      </c>
      <c r="L268" s="24">
        <v>134.87621633575782</v>
      </c>
      <c r="M268" s="24">
        <v>135.56983824063974</v>
      </c>
      <c r="N268" s="24">
        <v>137.19901341752171</v>
      </c>
      <c r="O268" s="24">
        <v>134.12165955091717</v>
      </c>
      <c r="P268" s="24">
        <v>131.59864661936405</v>
      </c>
      <c r="Q268" s="24">
        <v>130.94263031217446</v>
      </c>
      <c r="R268" s="24" t="s">
        <v>347</v>
      </c>
    </row>
    <row r="269" spans="1:18" hidden="1">
      <c r="A269" s="23" t="s">
        <v>351</v>
      </c>
      <c r="B269" s="23" t="s">
        <v>1087</v>
      </c>
      <c r="C269" s="23" t="s">
        <v>1086</v>
      </c>
      <c r="D269" s="24" t="s">
        <v>347</v>
      </c>
      <c r="E269" s="24" t="s">
        <v>347</v>
      </c>
      <c r="F269" s="24" t="s">
        <v>347</v>
      </c>
      <c r="G269" s="24" t="s">
        <v>347</v>
      </c>
      <c r="H269" s="24" t="s">
        <v>347</v>
      </c>
      <c r="I269" s="24">
        <v>4793900000</v>
      </c>
      <c r="J269" s="24">
        <v>5098900000</v>
      </c>
      <c r="K269" s="24">
        <v>5390548199.999999</v>
      </c>
      <c r="L269" s="24">
        <v>5558500000</v>
      </c>
      <c r="M269" s="24">
        <v>5810300000</v>
      </c>
      <c r="N269" s="24">
        <v>6062200000</v>
      </c>
      <c r="O269" s="24">
        <v>5986700000</v>
      </c>
      <c r="P269" s="24">
        <v>6086500000</v>
      </c>
      <c r="Q269" s="24">
        <v>6198800000</v>
      </c>
      <c r="R269" s="24" t="s">
        <v>347</v>
      </c>
    </row>
    <row r="270" spans="1:18" hidden="1">
      <c r="A270" s="23" t="s">
        <v>351</v>
      </c>
      <c r="B270" s="23" t="s">
        <v>1085</v>
      </c>
      <c r="C270" s="23" t="s">
        <v>1084</v>
      </c>
      <c r="D270" s="24" t="s">
        <v>347</v>
      </c>
      <c r="E270" s="24" t="s">
        <v>347</v>
      </c>
      <c r="F270" s="24" t="s">
        <v>347</v>
      </c>
      <c r="G270" s="24" t="s">
        <v>347</v>
      </c>
      <c r="H270" s="24" t="s">
        <v>347</v>
      </c>
      <c r="I270" s="24">
        <v>4394800000</v>
      </c>
      <c r="J270" s="24">
        <v>4773787000</v>
      </c>
      <c r="K270" s="24">
        <v>5381057200</v>
      </c>
      <c r="L270" s="24">
        <v>5488922500</v>
      </c>
      <c r="M270" s="24">
        <v>5967242000</v>
      </c>
      <c r="N270" s="24">
        <v>6605583700</v>
      </c>
      <c r="O270" s="24">
        <v>6785482999.999999</v>
      </c>
      <c r="P270" s="24">
        <v>7010786300</v>
      </c>
      <c r="Q270" s="24">
        <v>7290099999.999999</v>
      </c>
      <c r="R270" s="24" t="s">
        <v>347</v>
      </c>
    </row>
    <row r="271" spans="1:18" hidden="1">
      <c r="A271" s="23" t="s">
        <v>351</v>
      </c>
      <c r="B271" s="23" t="s">
        <v>1083</v>
      </c>
      <c r="C271" s="23" t="s">
        <v>1082</v>
      </c>
      <c r="D271" s="24" t="s">
        <v>347</v>
      </c>
      <c r="E271" s="24" t="s">
        <v>347</v>
      </c>
      <c r="F271" s="24" t="s">
        <v>347</v>
      </c>
      <c r="G271" s="24" t="s">
        <v>347</v>
      </c>
      <c r="H271" s="24" t="s">
        <v>347</v>
      </c>
      <c r="I271" s="24">
        <v>5513486388.1570683</v>
      </c>
      <c r="J271" s="24">
        <v>6534063783.1918964</v>
      </c>
      <c r="K271" s="24">
        <v>7882023143.4012012</v>
      </c>
      <c r="L271" s="24">
        <v>7625621700.472353</v>
      </c>
      <c r="M271" s="24">
        <v>7903631788.0794716</v>
      </c>
      <c r="N271" s="24">
        <v>9182073533.5001373</v>
      </c>
      <c r="O271" s="24">
        <v>8718338686.8816643</v>
      </c>
      <c r="P271" s="24">
        <v>9308000929.3680305</v>
      </c>
      <c r="Q271" s="24">
        <v>9672416080.6686993</v>
      </c>
      <c r="R271" s="24" t="s">
        <v>347</v>
      </c>
    </row>
    <row r="272" spans="1:18" hidden="1">
      <c r="A272" s="23" t="s">
        <v>351</v>
      </c>
      <c r="B272" s="23" t="s">
        <v>1081</v>
      </c>
      <c r="C272" s="23" t="s">
        <v>1080</v>
      </c>
      <c r="D272" s="24" t="s">
        <v>347</v>
      </c>
      <c r="E272" s="24" t="s">
        <v>347</v>
      </c>
      <c r="F272" s="24" t="s">
        <v>347</v>
      </c>
      <c r="G272" s="24" t="s">
        <v>347</v>
      </c>
      <c r="H272" s="24" t="s">
        <v>347</v>
      </c>
      <c r="I272" s="24">
        <v>91.674836771730739</v>
      </c>
      <c r="J272" s="24">
        <v>93.623860048245703</v>
      </c>
      <c r="K272" s="24">
        <v>99.823932564038671</v>
      </c>
      <c r="L272" s="24">
        <v>98.748268417738601</v>
      </c>
      <c r="M272" s="24">
        <v>102.70109977109615</v>
      </c>
      <c r="N272" s="24">
        <v>108.96347365642836</v>
      </c>
      <c r="O272" s="24">
        <v>113.34262615464277</v>
      </c>
      <c r="P272" s="24">
        <v>115.18584243818286</v>
      </c>
      <c r="Q272" s="24">
        <v>117.60502032651479</v>
      </c>
      <c r="R272" s="24" t="s">
        <v>347</v>
      </c>
    </row>
    <row r="273" spans="1:18" hidden="1">
      <c r="A273" s="23" t="s">
        <v>351</v>
      </c>
      <c r="B273" s="23" t="s">
        <v>1079</v>
      </c>
      <c r="C273" s="23" t="s">
        <v>1078</v>
      </c>
      <c r="D273" s="24" t="s">
        <v>347</v>
      </c>
      <c r="E273" s="24" t="s">
        <v>347</v>
      </c>
      <c r="F273" s="24" t="s">
        <v>347</v>
      </c>
      <c r="G273" s="24" t="s">
        <v>347</v>
      </c>
      <c r="H273" s="24" t="s">
        <v>347</v>
      </c>
      <c r="I273" s="24">
        <v>16.298353584449227</v>
      </c>
      <c r="J273" s="24">
        <v>17.660893125751826</v>
      </c>
      <c r="K273" s="24">
        <v>17.226954304059582</v>
      </c>
      <c r="L273" s="24">
        <v>22.266712647356044</v>
      </c>
      <c r="M273" s="24">
        <v>20.803393238027077</v>
      </c>
      <c r="N273" s="24">
        <v>18.789182400947098</v>
      </c>
      <c r="O273" s="24">
        <v>21.472776138288665</v>
      </c>
      <c r="P273" s="24">
        <v>21.272381943176764</v>
      </c>
      <c r="Q273" s="24">
        <v>18.063642707913946</v>
      </c>
      <c r="R273" s="24" t="s">
        <v>347</v>
      </c>
    </row>
    <row r="274" spans="1:18" hidden="1">
      <c r="A274" s="23" t="s">
        <v>351</v>
      </c>
      <c r="B274" s="23" t="s">
        <v>1077</v>
      </c>
      <c r="C274" s="23" t="s">
        <v>1076</v>
      </c>
      <c r="D274" s="24" t="s">
        <v>347</v>
      </c>
      <c r="E274" s="24" t="s">
        <v>347</v>
      </c>
      <c r="F274" s="24" t="s">
        <v>347</v>
      </c>
      <c r="G274" s="24" t="s">
        <v>347</v>
      </c>
      <c r="H274" s="24" t="s">
        <v>347</v>
      </c>
      <c r="I274" s="24">
        <v>15.802504845935841</v>
      </c>
      <c r="J274" s="24">
        <v>16.766857000370997</v>
      </c>
      <c r="K274" s="24">
        <v>16.529022563754076</v>
      </c>
      <c r="L274" s="24">
        <v>21.933388310776049</v>
      </c>
      <c r="M274" s="24">
        <v>20.491018792154318</v>
      </c>
      <c r="N274" s="24">
        <v>18.355327811784743</v>
      </c>
      <c r="O274" s="24">
        <v>20.837662377494532</v>
      </c>
      <c r="P274" s="24">
        <v>20.798048700486323</v>
      </c>
      <c r="Q274" s="24">
        <v>17.702121844720228</v>
      </c>
      <c r="R274" s="24" t="s">
        <v>347</v>
      </c>
    </row>
    <row r="275" spans="1:18" hidden="1">
      <c r="A275" s="23" t="s">
        <v>351</v>
      </c>
      <c r="B275" s="23" t="s">
        <v>1075</v>
      </c>
      <c r="C275" s="23" t="s">
        <v>1074</v>
      </c>
      <c r="D275" s="24" t="s">
        <v>347</v>
      </c>
      <c r="E275" s="24" t="s">
        <v>347</v>
      </c>
      <c r="F275" s="24" t="s">
        <v>347</v>
      </c>
      <c r="G275" s="24" t="s">
        <v>347</v>
      </c>
      <c r="H275" s="24" t="s">
        <v>347</v>
      </c>
      <c r="I275" s="24">
        <v>529810579.96969092</v>
      </c>
      <c r="J275" s="24">
        <v>623676779.84280002</v>
      </c>
      <c r="K275" s="24">
        <v>668896485.11000001</v>
      </c>
      <c r="L275" s="24">
        <v>906166137.89680147</v>
      </c>
      <c r="M275" s="24">
        <v>915682156.76499999</v>
      </c>
      <c r="N275" s="24">
        <v>904623975.87599909</v>
      </c>
      <c r="O275" s="24">
        <v>1086350690.3882999</v>
      </c>
      <c r="P275" s="24">
        <v>1133264875.640799</v>
      </c>
      <c r="Q275" s="24">
        <v>1005675244.1204009</v>
      </c>
      <c r="R275" s="24" t="s">
        <v>347</v>
      </c>
    </row>
    <row r="276" spans="1:18" hidden="1">
      <c r="A276" s="23" t="s">
        <v>351</v>
      </c>
      <c r="B276" s="23" t="s">
        <v>1073</v>
      </c>
      <c r="C276" s="23" t="s">
        <v>1072</v>
      </c>
      <c r="D276" s="24" t="s">
        <v>347</v>
      </c>
      <c r="E276" s="24" t="s">
        <v>347</v>
      </c>
      <c r="F276" s="24" t="s">
        <v>347</v>
      </c>
      <c r="G276" s="24" t="s">
        <v>347</v>
      </c>
      <c r="H276" s="24" t="s">
        <v>347</v>
      </c>
      <c r="I276" s="24">
        <v>664672663.36681831</v>
      </c>
      <c r="J276" s="24">
        <v>853650122.97125649</v>
      </c>
      <c r="K276" s="24">
        <v>979780994.74146771</v>
      </c>
      <c r="L276" s="24">
        <v>1258913778.6840811</v>
      </c>
      <c r="M276" s="24">
        <v>1212824048.6953642</v>
      </c>
      <c r="N276" s="24">
        <v>1257470080.4503739</v>
      </c>
      <c r="O276" s="24">
        <v>1395799422.3156879</v>
      </c>
      <c r="P276" s="24">
        <v>1504600206.6394041</v>
      </c>
      <c r="Q276" s="24">
        <v>1334317691.5488932</v>
      </c>
      <c r="R276" s="24" t="s">
        <v>347</v>
      </c>
    </row>
    <row r="277" spans="1:18" hidden="1">
      <c r="A277" s="23" t="s">
        <v>351</v>
      </c>
      <c r="B277" s="23" t="s">
        <v>1071</v>
      </c>
      <c r="C277" s="23" t="s">
        <v>1070</v>
      </c>
      <c r="D277" s="24" t="s">
        <v>347</v>
      </c>
      <c r="E277" s="24" t="s">
        <v>347</v>
      </c>
      <c r="F277" s="24" t="s">
        <v>347</v>
      </c>
      <c r="G277" s="24" t="s">
        <v>347</v>
      </c>
      <c r="H277" s="24" t="s">
        <v>347</v>
      </c>
      <c r="I277" s="24">
        <v>2929800000.0000005</v>
      </c>
      <c r="J277" s="24">
        <v>3128700000</v>
      </c>
      <c r="K277" s="24">
        <v>3290900000</v>
      </c>
      <c r="L277" s="24">
        <v>3452699999.9999995</v>
      </c>
      <c r="M277" s="24">
        <v>3573200000</v>
      </c>
      <c r="N277" s="24">
        <v>3724300000.0000005</v>
      </c>
      <c r="O277" s="24">
        <v>3837400000</v>
      </c>
      <c r="P277" s="24">
        <v>4017699999.9999995</v>
      </c>
      <c r="Q277" s="24">
        <v>4087199999.9999995</v>
      </c>
      <c r="R277" s="24" t="s">
        <v>347</v>
      </c>
    </row>
    <row r="278" spans="1:18" hidden="1">
      <c r="A278" s="23" t="s">
        <v>351</v>
      </c>
      <c r="B278" s="23" t="s">
        <v>1069</v>
      </c>
      <c r="C278" s="23" t="s">
        <v>1068</v>
      </c>
      <c r="D278" s="24" t="s">
        <v>347</v>
      </c>
      <c r="E278" s="24" t="s">
        <v>347</v>
      </c>
      <c r="F278" s="24" t="s">
        <v>347</v>
      </c>
      <c r="G278" s="24" t="s">
        <v>347</v>
      </c>
      <c r="H278" s="24" t="s">
        <v>347</v>
      </c>
      <c r="I278" s="24">
        <v>2751589400</v>
      </c>
      <c r="J278" s="24">
        <v>2943039999.9999995</v>
      </c>
      <c r="K278" s="24">
        <v>3291036999.9999995</v>
      </c>
      <c r="L278" s="24">
        <v>3458880999.9999995</v>
      </c>
      <c r="M278" s="24">
        <v>3687117000</v>
      </c>
      <c r="N278" s="24">
        <v>3944864000.0000005</v>
      </c>
      <c r="O278" s="24">
        <v>4167015999.9999995</v>
      </c>
      <c r="P278" s="24">
        <v>4435609000.000001</v>
      </c>
      <c r="Q278" s="24">
        <v>4617500000</v>
      </c>
      <c r="R278" s="24" t="s">
        <v>347</v>
      </c>
    </row>
    <row r="279" spans="1:18" hidden="1">
      <c r="A279" s="23" t="s">
        <v>351</v>
      </c>
      <c r="B279" s="23" t="s">
        <v>1067</v>
      </c>
      <c r="C279" s="23" t="s">
        <v>1066</v>
      </c>
      <c r="D279" s="24" t="s">
        <v>347</v>
      </c>
      <c r="E279" s="24" t="s">
        <v>347</v>
      </c>
      <c r="F279" s="24" t="s">
        <v>347</v>
      </c>
      <c r="G279" s="24" t="s">
        <v>347</v>
      </c>
      <c r="H279" s="24" t="s">
        <v>347</v>
      </c>
      <c r="I279" s="24">
        <v>3452000250.9095469</v>
      </c>
      <c r="J279" s="24">
        <v>4028250752.805912</v>
      </c>
      <c r="K279" s="24">
        <v>4820619598.6524086</v>
      </c>
      <c r="L279" s="24">
        <v>4805336204.5012493</v>
      </c>
      <c r="M279" s="24">
        <v>4883598675.4966888</v>
      </c>
      <c r="N279" s="24">
        <v>5483547400.6116209</v>
      </c>
      <c r="O279" s="24">
        <v>5353997173.3264799</v>
      </c>
      <c r="P279" s="24">
        <v>5889018852.8943186</v>
      </c>
      <c r="Q279" s="24">
        <v>6126442881.7832022</v>
      </c>
      <c r="R279" s="24" t="s">
        <v>347</v>
      </c>
    </row>
    <row r="280" spans="1:18" hidden="1">
      <c r="A280" s="23" t="s">
        <v>351</v>
      </c>
      <c r="B280" s="23" t="s">
        <v>1065</v>
      </c>
      <c r="C280" s="23" t="s">
        <v>1064</v>
      </c>
      <c r="D280" s="24" t="s">
        <v>347</v>
      </c>
      <c r="E280" s="24" t="s">
        <v>347</v>
      </c>
      <c r="F280" s="24" t="s">
        <v>347</v>
      </c>
      <c r="G280" s="24" t="s">
        <v>347</v>
      </c>
      <c r="H280" s="24" t="s">
        <v>347</v>
      </c>
      <c r="I280" s="24" t="s">
        <v>347</v>
      </c>
      <c r="J280" s="24">
        <v>12.013615430821616</v>
      </c>
      <c r="K280" s="24">
        <v>3.9414884108919637</v>
      </c>
      <c r="L280" s="24">
        <v>2.2815213964286727</v>
      </c>
      <c r="M280" s="24">
        <v>3.4832562701415242</v>
      </c>
      <c r="N280" s="24">
        <v>3.4987001733102261</v>
      </c>
      <c r="O280" s="24">
        <v>2.9618001046572573</v>
      </c>
      <c r="P280" s="24">
        <v>1.964322016670053</v>
      </c>
      <c r="Q280" s="24">
        <v>5.3283489096573362</v>
      </c>
      <c r="R280" s="24" t="s">
        <v>347</v>
      </c>
    </row>
    <row r="281" spans="1:18" hidden="1">
      <c r="A281" s="23" t="s">
        <v>351</v>
      </c>
      <c r="B281" s="23" t="s">
        <v>1063</v>
      </c>
      <c r="C281" s="23" t="s">
        <v>1062</v>
      </c>
      <c r="D281" s="24" t="s">
        <v>347</v>
      </c>
      <c r="E281" s="24" t="s">
        <v>347</v>
      </c>
      <c r="F281" s="24" t="s">
        <v>347</v>
      </c>
      <c r="G281" s="24" t="s">
        <v>347</v>
      </c>
      <c r="H281" s="24" t="s">
        <v>347</v>
      </c>
      <c r="I281" s="24">
        <v>2996599999.9999995</v>
      </c>
      <c r="J281" s="24">
        <v>3356600000</v>
      </c>
      <c r="K281" s="24">
        <v>3488900000</v>
      </c>
      <c r="L281" s="24">
        <v>3568500000</v>
      </c>
      <c r="M281" s="24">
        <v>3692800000</v>
      </c>
      <c r="N281" s="24">
        <v>3821999999.9999995</v>
      </c>
      <c r="O281" s="24">
        <v>3935200000</v>
      </c>
      <c r="P281" s="24">
        <v>4012500000</v>
      </c>
      <c r="Q281" s="24">
        <v>4226300000.0000005</v>
      </c>
      <c r="R281" s="24" t="s">
        <v>347</v>
      </c>
    </row>
    <row r="282" spans="1:18" hidden="1">
      <c r="A282" s="23" t="s">
        <v>351</v>
      </c>
      <c r="B282" s="23" t="s">
        <v>1061</v>
      </c>
      <c r="C282" s="23" t="s">
        <v>1060</v>
      </c>
      <c r="D282" s="24" t="s">
        <v>347</v>
      </c>
      <c r="E282" s="24" t="s">
        <v>347</v>
      </c>
      <c r="F282" s="24" t="s">
        <v>347</v>
      </c>
      <c r="G282" s="24" t="s">
        <v>347</v>
      </c>
      <c r="H282" s="24" t="s">
        <v>347</v>
      </c>
      <c r="I282" s="24">
        <v>2795623999.9999995</v>
      </c>
      <c r="J282" s="24">
        <v>3169000000</v>
      </c>
      <c r="K282" s="24">
        <v>3539400000.0000005</v>
      </c>
      <c r="L282" s="24">
        <v>3553500000</v>
      </c>
      <c r="M282" s="24">
        <v>3794199999.9999995</v>
      </c>
      <c r="N282" s="24">
        <v>4157000000</v>
      </c>
      <c r="O282" s="24">
        <v>4478300000</v>
      </c>
      <c r="P282" s="24">
        <v>4649300000</v>
      </c>
      <c r="Q282" s="24">
        <v>4856700000</v>
      </c>
      <c r="R282" s="24" t="s">
        <v>347</v>
      </c>
    </row>
    <row r="283" spans="1:18" hidden="1">
      <c r="A283" s="23" t="s">
        <v>351</v>
      </c>
      <c r="B283" s="23" t="s">
        <v>1059</v>
      </c>
      <c r="C283" s="23" t="s">
        <v>1058</v>
      </c>
      <c r="D283" s="24" t="s">
        <v>347</v>
      </c>
      <c r="E283" s="24" t="s">
        <v>347</v>
      </c>
      <c r="F283" s="24" t="s">
        <v>347</v>
      </c>
      <c r="G283" s="24" t="s">
        <v>347</v>
      </c>
      <c r="H283" s="24" t="s">
        <v>347</v>
      </c>
      <c r="I283" s="24">
        <v>3507243758.6250148</v>
      </c>
      <c r="J283" s="24">
        <v>4337530796.6055298</v>
      </c>
      <c r="K283" s="24">
        <v>5184414823.4949474</v>
      </c>
      <c r="L283" s="24">
        <v>4936787996.665741</v>
      </c>
      <c r="M283" s="24">
        <v>5025430463.5761585</v>
      </c>
      <c r="N283" s="24">
        <v>5778426466.4998608</v>
      </c>
      <c r="O283" s="24">
        <v>5753950918.6688938</v>
      </c>
      <c r="P283" s="24">
        <v>6172729686.670207</v>
      </c>
      <c r="Q283" s="24">
        <v>6443810534.6955023</v>
      </c>
      <c r="R283" s="24" t="s">
        <v>347</v>
      </c>
    </row>
    <row r="284" spans="1:18" hidden="1">
      <c r="A284" s="23" t="s">
        <v>351</v>
      </c>
      <c r="B284" s="23" t="s">
        <v>1057</v>
      </c>
      <c r="C284" s="23" t="s">
        <v>1056</v>
      </c>
      <c r="D284" s="24" t="s">
        <v>347</v>
      </c>
      <c r="E284" s="24" t="s">
        <v>347</v>
      </c>
      <c r="F284" s="24" t="s">
        <v>347</v>
      </c>
      <c r="G284" s="24" t="s">
        <v>347</v>
      </c>
      <c r="H284" s="24" t="s">
        <v>347</v>
      </c>
      <c r="I284" s="24">
        <v>87.743562924908474</v>
      </c>
      <c r="J284" s="24">
        <v>89.680778161635615</v>
      </c>
      <c r="K284" s="24">
        <v>90.463340802249249</v>
      </c>
      <c r="L284" s="24">
        <v>87.315792706899941</v>
      </c>
      <c r="M284" s="24">
        <v>86.204084878226098</v>
      </c>
      <c r="N284" s="24">
        <v>86.634065135213717</v>
      </c>
      <c r="O284" s="24">
        <v>88.5176114800759</v>
      </c>
      <c r="P284" s="24">
        <v>87.764881555730753</v>
      </c>
      <c r="Q284" s="24">
        <v>88.824226748572045</v>
      </c>
      <c r="R284" s="24" t="s">
        <v>347</v>
      </c>
    </row>
    <row r="285" spans="1:18" hidden="1">
      <c r="A285" s="23" t="s">
        <v>351</v>
      </c>
      <c r="B285" s="23" t="s">
        <v>1055</v>
      </c>
      <c r="C285" s="23" t="s">
        <v>1054</v>
      </c>
      <c r="D285" s="24" t="s">
        <v>347</v>
      </c>
      <c r="E285" s="24" t="s">
        <v>347</v>
      </c>
      <c r="F285" s="24" t="s">
        <v>347</v>
      </c>
      <c r="G285" s="24" t="s">
        <v>347</v>
      </c>
      <c r="H285" s="24" t="s">
        <v>347</v>
      </c>
      <c r="I285" s="24" t="s">
        <v>347</v>
      </c>
      <c r="J285" s="24">
        <v>11.837666203611818</v>
      </c>
      <c r="K285" s="24">
        <v>3.8801644337976455</v>
      </c>
      <c r="L285" s="24">
        <v>2.3145907473309535</v>
      </c>
      <c r="M285" s="24">
        <v>3.4642996271356168</v>
      </c>
      <c r="N285" s="24">
        <v>3.5607670171852561</v>
      </c>
      <c r="O285" s="24">
        <v>2.6566598280832068</v>
      </c>
      <c r="P285" s="24">
        <v>2.008601062484189</v>
      </c>
      <c r="Q285" s="24">
        <v>4.8085507390140094</v>
      </c>
      <c r="R285" s="24" t="s">
        <v>347</v>
      </c>
    </row>
    <row r="286" spans="1:18" hidden="1">
      <c r="A286" s="23" t="s">
        <v>351</v>
      </c>
      <c r="B286" s="23" t="s">
        <v>1053</v>
      </c>
      <c r="C286" s="23" t="s">
        <v>1052</v>
      </c>
      <c r="D286" s="24" t="s">
        <v>347</v>
      </c>
      <c r="E286" s="24" t="s">
        <v>347</v>
      </c>
      <c r="F286" s="24" t="s">
        <v>347</v>
      </c>
      <c r="G286" s="24" t="s">
        <v>347</v>
      </c>
      <c r="H286" s="24" t="s">
        <v>347</v>
      </c>
      <c r="I286" s="24">
        <v>3023400000.0000005</v>
      </c>
      <c r="J286" s="24">
        <v>3381300000.0000005</v>
      </c>
      <c r="K286" s="24">
        <v>3512500000</v>
      </c>
      <c r="L286" s="24">
        <v>3593800000</v>
      </c>
      <c r="M286" s="24">
        <v>3718300000</v>
      </c>
      <c r="N286" s="24">
        <v>3850699999.9999995</v>
      </c>
      <c r="O286" s="24">
        <v>3953000000</v>
      </c>
      <c r="P286" s="24">
        <v>4032400000</v>
      </c>
      <c r="Q286" s="24">
        <v>4226300000.0000005</v>
      </c>
      <c r="R286" s="24" t="s">
        <v>347</v>
      </c>
    </row>
    <row r="287" spans="1:18" hidden="1">
      <c r="A287" s="23" t="s">
        <v>351</v>
      </c>
      <c r="B287" s="23" t="s">
        <v>1051</v>
      </c>
      <c r="C287" s="23" t="s">
        <v>1050</v>
      </c>
      <c r="D287" s="24" t="s">
        <v>347</v>
      </c>
      <c r="E287" s="24" t="s">
        <v>347</v>
      </c>
      <c r="F287" s="24" t="s">
        <v>347</v>
      </c>
      <c r="G287" s="24" t="s">
        <v>347</v>
      </c>
      <c r="H287" s="24" t="s">
        <v>347</v>
      </c>
      <c r="I287" s="24">
        <v>2852279999.999999</v>
      </c>
      <c r="J287" s="24">
        <v>3166987000.0000005</v>
      </c>
      <c r="K287" s="24">
        <v>3512554200</v>
      </c>
      <c r="L287" s="24">
        <v>3553403499.9999995</v>
      </c>
      <c r="M287" s="24">
        <v>3794359000.0000005</v>
      </c>
      <c r="N287" s="24">
        <v>4171083700</v>
      </c>
      <c r="O287" s="24">
        <v>4478282999.999999</v>
      </c>
      <c r="P287" s="24">
        <v>4675586300</v>
      </c>
      <c r="Q287" s="24">
        <v>4945199999.999999</v>
      </c>
      <c r="R287" s="24" t="s">
        <v>347</v>
      </c>
    </row>
    <row r="288" spans="1:18" hidden="1">
      <c r="A288" s="23" t="s">
        <v>351</v>
      </c>
      <c r="B288" s="23" t="s">
        <v>1049</v>
      </c>
      <c r="C288" s="23" t="s">
        <v>1048</v>
      </c>
      <c r="D288" s="24" t="s">
        <v>347</v>
      </c>
      <c r="E288" s="24" t="s">
        <v>347</v>
      </c>
      <c r="F288" s="24" t="s">
        <v>347</v>
      </c>
      <c r="G288" s="24" t="s">
        <v>347</v>
      </c>
      <c r="H288" s="24" t="s">
        <v>347</v>
      </c>
      <c r="I288" s="24">
        <v>3578321415.1298442</v>
      </c>
      <c r="J288" s="24">
        <v>4334775526.9641399</v>
      </c>
      <c r="K288" s="24">
        <v>5145091841.2186909</v>
      </c>
      <c r="L288" s="24">
        <v>4936653931.6476793</v>
      </c>
      <c r="M288" s="24">
        <v>5025641059.6026497</v>
      </c>
      <c r="N288" s="24">
        <v>5798003475.1181536</v>
      </c>
      <c r="O288" s="24">
        <v>5753929076.191699</v>
      </c>
      <c r="P288" s="24">
        <v>6207629182.1561337</v>
      </c>
      <c r="Q288" s="24">
        <v>6561231259.121665</v>
      </c>
      <c r="R288" s="24" t="s">
        <v>347</v>
      </c>
    </row>
    <row r="289" spans="1:18" hidden="1">
      <c r="A289" s="23" t="s">
        <v>351</v>
      </c>
      <c r="B289" s="23" t="s">
        <v>1047</v>
      </c>
      <c r="C289" s="23" t="s">
        <v>1046</v>
      </c>
      <c r="D289" s="24" t="s">
        <v>347</v>
      </c>
      <c r="E289" s="24" t="s">
        <v>347</v>
      </c>
      <c r="F289" s="24" t="s">
        <v>347</v>
      </c>
      <c r="G289" s="24" t="s">
        <v>347</v>
      </c>
      <c r="H289" s="24" t="s">
        <v>347</v>
      </c>
      <c r="I289" s="24">
        <v>9364147448.6264839</v>
      </c>
      <c r="J289" s="24">
        <v>10489120111.479565</v>
      </c>
      <c r="K289" s="24">
        <v>10902547565.07807</v>
      </c>
      <c r="L289" s="24">
        <v>11151291520.531139</v>
      </c>
      <c r="M289" s="24">
        <v>11539719581.621799</v>
      </c>
      <c r="N289" s="24">
        <v>11943459770.623514</v>
      </c>
      <c r="O289" s="24">
        <v>12297201174.609539</v>
      </c>
      <c r="P289" s="24">
        <v>12538757804.716602</v>
      </c>
      <c r="Q289" s="24">
        <v>13206866569.488792</v>
      </c>
      <c r="R289" s="24" t="s">
        <v>347</v>
      </c>
    </row>
    <row r="290" spans="1:18" hidden="1">
      <c r="A290" s="23" t="s">
        <v>351</v>
      </c>
      <c r="B290" s="23" t="s">
        <v>1045</v>
      </c>
      <c r="C290" s="23" t="s">
        <v>1044</v>
      </c>
      <c r="D290" s="24" t="s">
        <v>347</v>
      </c>
      <c r="E290" s="24" t="s">
        <v>347</v>
      </c>
      <c r="F290" s="24" t="s">
        <v>347</v>
      </c>
      <c r="G290" s="24" t="s">
        <v>347</v>
      </c>
      <c r="H290" s="24" t="s">
        <v>347</v>
      </c>
      <c r="I290" s="24">
        <v>8904190282.4517117</v>
      </c>
      <c r="J290" s="24">
        <v>9947768650.3399944</v>
      </c>
      <c r="K290" s="24">
        <v>10550512452.54649</v>
      </c>
      <c r="L290" s="24">
        <v>10815565086.938416</v>
      </c>
      <c r="M290" s="24">
        <v>11342777331.303787</v>
      </c>
      <c r="N290" s="24">
        <v>11943459770.623514</v>
      </c>
      <c r="O290" s="24">
        <v>12815433843.485878</v>
      </c>
      <c r="P290" s="24">
        <v>13265850914.032755</v>
      </c>
      <c r="Q290" s="24">
        <v>14021711084.811409</v>
      </c>
      <c r="R290" s="24" t="s">
        <v>347</v>
      </c>
    </row>
    <row r="291" spans="1:18" hidden="1">
      <c r="A291" s="23" t="s">
        <v>351</v>
      </c>
      <c r="B291" s="23" t="s">
        <v>1043</v>
      </c>
      <c r="C291" s="23" t="s">
        <v>1042</v>
      </c>
      <c r="D291" s="24" t="s">
        <v>347</v>
      </c>
      <c r="E291" s="24" t="s">
        <v>347</v>
      </c>
      <c r="F291" s="24" t="s">
        <v>347</v>
      </c>
      <c r="G291" s="24" t="s">
        <v>347</v>
      </c>
      <c r="H291" s="24" t="s">
        <v>347</v>
      </c>
      <c r="I291" s="24" t="s">
        <v>347</v>
      </c>
      <c r="J291" s="24" t="s">
        <v>347</v>
      </c>
      <c r="K291" s="24" t="s">
        <v>347</v>
      </c>
      <c r="L291" s="24">
        <v>358529000</v>
      </c>
      <c r="M291" s="24">
        <v>318968000</v>
      </c>
      <c r="N291" s="24">
        <v>299378000</v>
      </c>
      <c r="O291" s="24">
        <v>294523000</v>
      </c>
      <c r="P291" s="24">
        <v>297421000</v>
      </c>
      <c r="Q291" s="24">
        <v>259082000</v>
      </c>
      <c r="R291" s="24" t="s">
        <v>347</v>
      </c>
    </row>
    <row r="292" spans="1:18" hidden="1">
      <c r="A292" s="23" t="s">
        <v>351</v>
      </c>
      <c r="B292" s="23" t="s">
        <v>1041</v>
      </c>
      <c r="C292" s="23" t="s">
        <v>1040</v>
      </c>
      <c r="D292" s="24" t="s">
        <v>347</v>
      </c>
      <c r="E292" s="24" t="s">
        <v>347</v>
      </c>
      <c r="F292" s="24" t="s">
        <v>347</v>
      </c>
      <c r="G292" s="24" t="s">
        <v>347</v>
      </c>
      <c r="H292" s="24">
        <v>4.6712649920999212</v>
      </c>
      <c r="I292" s="24">
        <v>8.0108258831322949</v>
      </c>
      <c r="J292" s="24">
        <v>25.514630067254668</v>
      </c>
      <c r="K292" s="24">
        <v>16.731882379131509</v>
      </c>
      <c r="L292" s="24">
        <v>18.916966081538277</v>
      </c>
      <c r="M292" s="24">
        <v>22.869127063844559</v>
      </c>
      <c r="N292" s="24">
        <v>27.133749748312681</v>
      </c>
      <c r="O292" s="24">
        <v>20.741390653216481</v>
      </c>
      <c r="P292" s="24">
        <v>7.5660585359043937</v>
      </c>
      <c r="Q292" s="24">
        <v>19.901992699723252</v>
      </c>
      <c r="R292" s="24" t="s">
        <v>347</v>
      </c>
    </row>
    <row r="293" spans="1:18" hidden="1">
      <c r="A293" s="23" t="s">
        <v>351</v>
      </c>
      <c r="B293" s="23" t="s">
        <v>1039</v>
      </c>
      <c r="C293" s="23" t="s">
        <v>1038</v>
      </c>
      <c r="D293" s="24" t="s">
        <v>347</v>
      </c>
      <c r="E293" s="24" t="s">
        <v>347</v>
      </c>
      <c r="F293" s="24" t="s">
        <v>347</v>
      </c>
      <c r="G293" s="24" t="s">
        <v>347</v>
      </c>
      <c r="H293" s="24">
        <v>15564664.085999999</v>
      </c>
      <c r="I293" s="24">
        <v>31342331.289999999</v>
      </c>
      <c r="J293" s="24">
        <v>124127310.27</v>
      </c>
      <c r="K293" s="24">
        <v>103784318.72</v>
      </c>
      <c r="L293" s="24">
        <v>127313787.73</v>
      </c>
      <c r="M293" s="24">
        <v>160984384.39999998</v>
      </c>
      <c r="N293" s="24">
        <v>242321468.20000002</v>
      </c>
      <c r="O293" s="24">
        <v>169792670.12</v>
      </c>
      <c r="P293" s="24">
        <v>62842805.346000001</v>
      </c>
      <c r="Q293" s="24">
        <v>202038951.62</v>
      </c>
      <c r="R293" s="24" t="s">
        <v>347</v>
      </c>
    </row>
    <row r="294" spans="1:18" hidden="1">
      <c r="A294" s="23" t="s">
        <v>351</v>
      </c>
      <c r="B294" s="23" t="s">
        <v>1037</v>
      </c>
      <c r="C294" s="23" t="s">
        <v>1036</v>
      </c>
      <c r="D294" s="24">
        <v>0</v>
      </c>
      <c r="E294" s="24">
        <v>0</v>
      </c>
      <c r="F294" s="24">
        <v>116770</v>
      </c>
      <c r="G294" s="24">
        <v>8090015.4000000004</v>
      </c>
      <c r="H294" s="24">
        <v>4478342</v>
      </c>
      <c r="I294" s="24">
        <v>3614145.01</v>
      </c>
      <c r="J294" s="24">
        <v>5934839.71</v>
      </c>
      <c r="K294" s="24">
        <v>7891883.9500000002</v>
      </c>
      <c r="L294" s="24">
        <v>6502353.3099999996</v>
      </c>
      <c r="M294" s="24">
        <v>8272267.8399999999</v>
      </c>
      <c r="N294" s="24">
        <v>8007134.79</v>
      </c>
      <c r="O294" s="24">
        <v>9444700.3699999992</v>
      </c>
      <c r="P294" s="24">
        <v>4450986.72</v>
      </c>
      <c r="Q294" s="24">
        <v>3522842.18</v>
      </c>
      <c r="R294" s="24" t="s">
        <v>347</v>
      </c>
    </row>
    <row r="295" spans="1:18" hidden="1">
      <c r="A295" s="23" t="s">
        <v>351</v>
      </c>
      <c r="B295" s="23" t="s">
        <v>1035</v>
      </c>
      <c r="C295" s="23" t="s">
        <v>1034</v>
      </c>
      <c r="D295" s="24" t="s">
        <v>347</v>
      </c>
      <c r="E295" s="24" t="s">
        <v>347</v>
      </c>
      <c r="F295" s="24" t="s">
        <v>347</v>
      </c>
      <c r="G295" s="24" t="s">
        <v>347</v>
      </c>
      <c r="H295" s="24" t="s">
        <v>347</v>
      </c>
      <c r="I295" s="24" t="s">
        <v>347</v>
      </c>
      <c r="J295" s="24" t="s">
        <v>347</v>
      </c>
      <c r="K295" s="24" t="s">
        <v>347</v>
      </c>
      <c r="L295" s="24">
        <v>3.4333333333333336</v>
      </c>
      <c r="M295" s="24">
        <v>3.4333333333333336</v>
      </c>
      <c r="N295" s="24">
        <v>3.4333333333333336</v>
      </c>
      <c r="O295" s="24">
        <v>3.5083333333333302</v>
      </c>
      <c r="P295" s="24">
        <v>3.5916666666666699</v>
      </c>
      <c r="Q295" s="24">
        <v>3.55</v>
      </c>
      <c r="R295" s="24" t="s">
        <v>347</v>
      </c>
    </row>
    <row r="296" spans="1:18" hidden="1">
      <c r="A296" s="23" t="s">
        <v>351</v>
      </c>
      <c r="B296" s="23" t="s">
        <v>1033</v>
      </c>
      <c r="C296" s="23" t="s">
        <v>1032</v>
      </c>
      <c r="D296" s="24" t="s">
        <v>347</v>
      </c>
      <c r="E296" s="24" t="s">
        <v>347</v>
      </c>
      <c r="F296" s="24" t="s">
        <v>347</v>
      </c>
      <c r="G296" s="24" t="s">
        <v>347</v>
      </c>
      <c r="H296" s="24" t="s">
        <v>347</v>
      </c>
      <c r="I296" s="24" t="s">
        <v>347</v>
      </c>
      <c r="J296" s="24" t="s">
        <v>347</v>
      </c>
      <c r="K296" s="24" t="s">
        <v>347</v>
      </c>
      <c r="L296" s="24">
        <v>0</v>
      </c>
      <c r="M296" s="24">
        <v>6823377.5</v>
      </c>
      <c r="N296" s="24">
        <v>0</v>
      </c>
      <c r="O296" s="24">
        <v>-503259.95</v>
      </c>
      <c r="P296" s="24">
        <v>-1355250</v>
      </c>
      <c r="Q296" s="24">
        <v>-803380</v>
      </c>
      <c r="R296" s="24" t="s">
        <v>347</v>
      </c>
    </row>
    <row r="297" spans="1:18" hidden="1">
      <c r="A297" s="23" t="s">
        <v>351</v>
      </c>
      <c r="B297" s="23" t="s">
        <v>1031</v>
      </c>
      <c r="C297" s="23" t="s">
        <v>1030</v>
      </c>
      <c r="D297" s="24">
        <v>1572000</v>
      </c>
      <c r="E297" s="24">
        <v>1369000</v>
      </c>
      <c r="F297" s="24">
        <v>1216000</v>
      </c>
      <c r="G297" s="24">
        <v>1822000</v>
      </c>
      <c r="H297" s="24">
        <v>2478000</v>
      </c>
      <c r="I297" s="24">
        <v>3316000</v>
      </c>
      <c r="J297" s="24">
        <v>2899000</v>
      </c>
      <c r="K297" s="24">
        <v>718000</v>
      </c>
      <c r="L297" s="24">
        <v>200000</v>
      </c>
      <c r="M297" s="24">
        <v>349000</v>
      </c>
      <c r="N297" s="24">
        <v>517000</v>
      </c>
      <c r="O297" s="24">
        <v>575000</v>
      </c>
      <c r="P297" s="24">
        <v>1623000</v>
      </c>
      <c r="Q297" s="24">
        <v>1570000</v>
      </c>
      <c r="R297" s="24" t="s">
        <v>347</v>
      </c>
    </row>
    <row r="298" spans="1:18" hidden="1">
      <c r="A298" s="23" t="s">
        <v>351</v>
      </c>
      <c r="B298" s="23" t="s">
        <v>1029</v>
      </c>
      <c r="C298" s="23" t="s">
        <v>1028</v>
      </c>
      <c r="D298" s="24" t="s">
        <v>347</v>
      </c>
      <c r="E298" s="24" t="s">
        <v>347</v>
      </c>
      <c r="F298" s="24" t="s">
        <v>347</v>
      </c>
      <c r="G298" s="24" t="s">
        <v>347</v>
      </c>
      <c r="H298" s="24" t="s">
        <v>347</v>
      </c>
      <c r="I298" s="24" t="s">
        <v>347</v>
      </c>
      <c r="J298" s="24" t="s">
        <v>347</v>
      </c>
      <c r="K298" s="24" t="s">
        <v>347</v>
      </c>
      <c r="L298" s="24">
        <v>0</v>
      </c>
      <c r="M298" s="24">
        <v>28626000</v>
      </c>
      <c r="N298" s="24">
        <v>0</v>
      </c>
      <c r="O298" s="24">
        <v>119481000</v>
      </c>
      <c r="P298" s="24">
        <v>0</v>
      </c>
      <c r="Q298" s="24">
        <v>0</v>
      </c>
      <c r="R298" s="24" t="s">
        <v>347</v>
      </c>
    </row>
    <row r="299" spans="1:18" hidden="1">
      <c r="A299" s="23" t="s">
        <v>351</v>
      </c>
      <c r="B299" s="23" t="s">
        <v>1027</v>
      </c>
      <c r="C299" s="23" t="s">
        <v>1026</v>
      </c>
      <c r="D299" s="24" t="s">
        <v>347</v>
      </c>
      <c r="E299" s="24" t="s">
        <v>347</v>
      </c>
      <c r="F299" s="24" t="s">
        <v>347</v>
      </c>
      <c r="G299" s="24" t="s">
        <v>347</v>
      </c>
      <c r="H299" s="24" t="s">
        <v>347</v>
      </c>
      <c r="I299" s="24" t="s">
        <v>347</v>
      </c>
      <c r="J299" s="24" t="s">
        <v>347</v>
      </c>
      <c r="K299" s="24" t="s">
        <v>347</v>
      </c>
      <c r="L299" s="24">
        <v>0</v>
      </c>
      <c r="M299" s="24">
        <v>0</v>
      </c>
      <c r="N299" s="24">
        <v>0</v>
      </c>
      <c r="O299" s="24">
        <v>0</v>
      </c>
      <c r="P299" s="24">
        <v>3577000</v>
      </c>
      <c r="Q299" s="24">
        <v>14251000</v>
      </c>
      <c r="R299" s="24" t="s">
        <v>347</v>
      </c>
    </row>
    <row r="300" spans="1:18" hidden="1">
      <c r="A300" s="23" t="s">
        <v>351</v>
      </c>
      <c r="B300" s="23" t="s">
        <v>1025</v>
      </c>
      <c r="C300" s="23" t="s">
        <v>1024</v>
      </c>
      <c r="D300" s="24">
        <v>1572000</v>
      </c>
      <c r="E300" s="24">
        <v>1369000</v>
      </c>
      <c r="F300" s="24">
        <v>1216000</v>
      </c>
      <c r="G300" s="24">
        <v>1822000</v>
      </c>
      <c r="H300" s="24">
        <v>2478000</v>
      </c>
      <c r="I300" s="24">
        <v>3316000</v>
      </c>
      <c r="J300" s="24">
        <v>2899000</v>
      </c>
      <c r="K300" s="24">
        <v>718000</v>
      </c>
      <c r="L300" s="24">
        <v>200000</v>
      </c>
      <c r="M300" s="24">
        <v>349000</v>
      </c>
      <c r="N300" s="24">
        <v>517000</v>
      </c>
      <c r="O300" s="24">
        <v>575000</v>
      </c>
      <c r="P300" s="24">
        <v>5200000</v>
      </c>
      <c r="Q300" s="24">
        <v>15821000</v>
      </c>
      <c r="R300" s="24" t="s">
        <v>347</v>
      </c>
    </row>
    <row r="301" spans="1:18" hidden="1">
      <c r="A301" s="23" t="s">
        <v>351</v>
      </c>
      <c r="B301" s="23" t="s">
        <v>1023</v>
      </c>
      <c r="C301" s="23" t="s">
        <v>1022</v>
      </c>
      <c r="D301" s="24" t="s">
        <v>347</v>
      </c>
      <c r="E301" s="24" t="s">
        <v>347</v>
      </c>
      <c r="F301" s="24" t="s">
        <v>347</v>
      </c>
      <c r="G301" s="24" t="s">
        <v>347</v>
      </c>
      <c r="H301" s="24" t="s">
        <v>347</v>
      </c>
      <c r="I301" s="24">
        <v>47.820469437351967</v>
      </c>
      <c r="J301" s="24">
        <v>50.659794982160037</v>
      </c>
      <c r="K301" s="24">
        <v>54.246493591997769</v>
      </c>
      <c r="L301" s="24">
        <v>51.934403872616471</v>
      </c>
      <c r="M301" s="24">
        <v>55.414894583787685</v>
      </c>
      <c r="N301" s="24">
        <v>56.758422298841026</v>
      </c>
      <c r="O301" s="24">
        <v>52.371916508538909</v>
      </c>
      <c r="P301" s="24">
        <v>48.943199309231524</v>
      </c>
      <c r="Q301" s="24">
        <v>50.547832022128823</v>
      </c>
      <c r="R301" s="24" t="s">
        <v>347</v>
      </c>
    </row>
    <row r="302" spans="1:18" hidden="1">
      <c r="A302" s="23" t="s">
        <v>351</v>
      </c>
      <c r="B302" s="23" t="s">
        <v>1021</v>
      </c>
      <c r="C302" s="23" t="s">
        <v>1020</v>
      </c>
      <c r="D302" s="24" t="s">
        <v>347</v>
      </c>
      <c r="E302" s="24" t="s">
        <v>347</v>
      </c>
      <c r="F302" s="24" t="s">
        <v>347</v>
      </c>
      <c r="G302" s="24" t="s">
        <v>347</v>
      </c>
      <c r="H302" s="24" t="s">
        <v>347</v>
      </c>
      <c r="I302" s="24" t="s">
        <v>347</v>
      </c>
      <c r="J302" s="24">
        <v>10.009145992911854</v>
      </c>
      <c r="K302" s="24">
        <v>9.9818134580410316</v>
      </c>
      <c r="L302" s="24">
        <v>5.3907209675895302</v>
      </c>
      <c r="M302" s="24">
        <v>9.1720087864796085</v>
      </c>
      <c r="N302" s="24">
        <v>3.6956432472385501</v>
      </c>
      <c r="O302" s="24">
        <v>-7.5911772858670474</v>
      </c>
      <c r="P302" s="24">
        <v>-1.4998285910181721</v>
      </c>
      <c r="Q302" s="24">
        <v>8.5660837031236383</v>
      </c>
      <c r="R302" s="24" t="s">
        <v>347</v>
      </c>
    </row>
    <row r="303" spans="1:18" hidden="1">
      <c r="A303" s="23" t="s">
        <v>351</v>
      </c>
      <c r="B303" s="23" t="s">
        <v>1019</v>
      </c>
      <c r="C303" s="23" t="s">
        <v>1018</v>
      </c>
      <c r="D303" s="24" t="s">
        <v>347</v>
      </c>
      <c r="E303" s="24" t="s">
        <v>347</v>
      </c>
      <c r="F303" s="24" t="s">
        <v>347</v>
      </c>
      <c r="G303" s="24" t="s">
        <v>347</v>
      </c>
      <c r="H303" s="24">
        <v>1764441259</v>
      </c>
      <c r="I303" s="24">
        <v>1950089733</v>
      </c>
      <c r="J303" s="24">
        <v>2460224986</v>
      </c>
      <c r="K303" s="24">
        <v>3120807925</v>
      </c>
      <c r="L303" s="24">
        <v>2961600262</v>
      </c>
      <c r="M303" s="24">
        <v>3223527064</v>
      </c>
      <c r="N303" s="24">
        <v>3824728319</v>
      </c>
      <c r="O303" s="24">
        <v>3397240939</v>
      </c>
      <c r="P303" s="24">
        <v>3455820611</v>
      </c>
      <c r="Q303" s="24">
        <v>3726289046</v>
      </c>
      <c r="R303" s="24" t="s">
        <v>347</v>
      </c>
    </row>
    <row r="304" spans="1:18" hidden="1">
      <c r="A304" s="23" t="s">
        <v>351</v>
      </c>
      <c r="B304" s="23" t="s">
        <v>1017</v>
      </c>
      <c r="C304" s="23" t="s">
        <v>1016</v>
      </c>
      <c r="D304" s="24" t="s">
        <v>347</v>
      </c>
      <c r="E304" s="24" t="s">
        <v>347</v>
      </c>
      <c r="F304" s="24" t="s">
        <v>347</v>
      </c>
      <c r="G304" s="24" t="s">
        <v>347</v>
      </c>
      <c r="H304" s="24" t="s">
        <v>347</v>
      </c>
      <c r="I304" s="24">
        <v>1749400000</v>
      </c>
      <c r="J304" s="24">
        <v>1924500000</v>
      </c>
      <c r="K304" s="24">
        <v>2116599999.9999998</v>
      </c>
      <c r="L304" s="24">
        <v>2230699999.9999995</v>
      </c>
      <c r="M304" s="24">
        <v>2435300000</v>
      </c>
      <c r="N304" s="24">
        <v>2525300000.0000005</v>
      </c>
      <c r="O304" s="24">
        <v>2333600000</v>
      </c>
      <c r="P304" s="24">
        <v>2298600000</v>
      </c>
      <c r="Q304" s="24">
        <v>2495500000</v>
      </c>
      <c r="R304" s="24" t="s">
        <v>347</v>
      </c>
    </row>
    <row r="305" spans="1:20" hidden="1">
      <c r="A305" s="23" t="s">
        <v>351</v>
      </c>
      <c r="B305" s="23" t="s">
        <v>1015</v>
      </c>
      <c r="C305" s="23" t="s">
        <v>1014</v>
      </c>
      <c r="D305" s="24" t="s">
        <v>347</v>
      </c>
      <c r="E305" s="24" t="s">
        <v>347</v>
      </c>
      <c r="F305" s="24" t="s">
        <v>347</v>
      </c>
      <c r="G305" s="24" t="s">
        <v>347</v>
      </c>
      <c r="H305" s="24" t="s">
        <v>347</v>
      </c>
      <c r="I305" s="24">
        <v>1554500000</v>
      </c>
      <c r="J305" s="24">
        <v>1788999999.9999998</v>
      </c>
      <c r="K305" s="24">
        <v>2106309000.0000002</v>
      </c>
      <c r="L305" s="24">
        <v>2113522500</v>
      </c>
      <c r="M305" s="24">
        <v>2439141999.9999995</v>
      </c>
      <c r="N305" s="24">
        <v>2732691000</v>
      </c>
      <c r="O305" s="24">
        <v>2649600000</v>
      </c>
      <c r="P305" s="24">
        <v>2607400000</v>
      </c>
      <c r="Q305" s="24">
        <v>2814200000</v>
      </c>
      <c r="R305" s="24" t="s">
        <v>347</v>
      </c>
    </row>
    <row r="306" spans="1:20" hidden="1">
      <c r="A306" s="23" t="s">
        <v>351</v>
      </c>
      <c r="B306" s="23" t="s">
        <v>1013</v>
      </c>
      <c r="C306" s="23" t="s">
        <v>1012</v>
      </c>
      <c r="D306" s="24" t="s">
        <v>347</v>
      </c>
      <c r="E306" s="24" t="s">
        <v>347</v>
      </c>
      <c r="F306" s="24" t="s">
        <v>347</v>
      </c>
      <c r="G306" s="24" t="s">
        <v>347</v>
      </c>
      <c r="H306" s="24" t="s">
        <v>347</v>
      </c>
      <c r="I306" s="24">
        <v>1950194454.8990088</v>
      </c>
      <c r="J306" s="24">
        <v>2448672324.1171637</v>
      </c>
      <c r="K306" s="24">
        <v>3085262926.614912</v>
      </c>
      <c r="L306" s="24">
        <v>2936263545.429286</v>
      </c>
      <c r="M306" s="24">
        <v>3230651655.6291385</v>
      </c>
      <c r="N306" s="24">
        <v>3798569641.3678064</v>
      </c>
      <c r="O306" s="24">
        <v>3404342798.4067841</v>
      </c>
      <c r="P306" s="24">
        <v>3461763143.9192777</v>
      </c>
      <c r="Q306" s="24">
        <v>3733846357.967361</v>
      </c>
      <c r="R306" s="24" t="s">
        <v>347</v>
      </c>
    </row>
    <row r="307" spans="1:20" hidden="1">
      <c r="A307" s="23" t="s">
        <v>351</v>
      </c>
      <c r="B307" s="23" t="s">
        <v>1011</v>
      </c>
      <c r="C307" s="23" t="s">
        <v>1010</v>
      </c>
      <c r="D307" s="24" t="s">
        <v>347</v>
      </c>
      <c r="E307" s="24" t="s">
        <v>347</v>
      </c>
      <c r="F307" s="24" t="s">
        <v>347</v>
      </c>
      <c r="G307" s="24" t="s">
        <v>347</v>
      </c>
      <c r="H307" s="24">
        <v>1803465630.2</v>
      </c>
      <c r="I307" s="24">
        <v>1986507842.25</v>
      </c>
      <c r="J307" s="24">
        <v>2527857406.3899999</v>
      </c>
      <c r="K307" s="24">
        <v>3222345398.8000002</v>
      </c>
      <c r="L307" s="24">
        <v>3100831879.4000001</v>
      </c>
      <c r="M307" s="24">
        <v>3377407623.6999998</v>
      </c>
      <c r="N307" s="24">
        <v>4018385148.8000002</v>
      </c>
      <c r="O307" s="24">
        <v>3494787494.3400002</v>
      </c>
      <c r="P307" s="24">
        <v>3596234357</v>
      </c>
      <c r="Q307" s="24">
        <v>3861234464.8000002</v>
      </c>
      <c r="R307" s="24" t="s">
        <v>347</v>
      </c>
    </row>
    <row r="308" spans="1:20" hidden="1">
      <c r="A308" s="23" t="s">
        <v>351</v>
      </c>
      <c r="B308" s="23" t="s">
        <v>1009</v>
      </c>
      <c r="C308" s="23" t="s">
        <v>1008</v>
      </c>
      <c r="D308" s="24" t="s">
        <v>347</v>
      </c>
      <c r="E308" s="24" t="s">
        <v>347</v>
      </c>
      <c r="F308" s="24">
        <v>22.63</v>
      </c>
      <c r="G308" s="24" t="s">
        <v>347</v>
      </c>
      <c r="H308" s="24">
        <v>22.69</v>
      </c>
      <c r="I308" s="24">
        <v>22.47</v>
      </c>
      <c r="J308" s="24" t="s">
        <v>347</v>
      </c>
      <c r="K308" s="24" t="s">
        <v>347</v>
      </c>
      <c r="L308" s="24">
        <v>22.28</v>
      </c>
      <c r="M308" s="24">
        <v>22.37</v>
      </c>
      <c r="N308" s="24">
        <v>22.76</v>
      </c>
      <c r="O308" s="24">
        <v>22.37</v>
      </c>
      <c r="P308" s="24">
        <v>22.37</v>
      </c>
      <c r="Q308" s="24" t="s">
        <v>347</v>
      </c>
      <c r="R308" s="24" t="s">
        <v>347</v>
      </c>
    </row>
    <row r="309" spans="1:20" hidden="1">
      <c r="A309" s="23" t="s">
        <v>351</v>
      </c>
      <c r="B309" s="23" t="s">
        <v>1007</v>
      </c>
      <c r="C309" s="23" t="s">
        <v>1006</v>
      </c>
      <c r="D309" s="24" t="s">
        <v>347</v>
      </c>
      <c r="E309" s="24" t="s">
        <v>347</v>
      </c>
      <c r="F309" s="24">
        <v>23.21</v>
      </c>
      <c r="G309" s="24" t="s">
        <v>347</v>
      </c>
      <c r="H309" s="24">
        <v>24.18</v>
      </c>
      <c r="I309" s="24">
        <v>24.05</v>
      </c>
      <c r="J309" s="24" t="s">
        <v>347</v>
      </c>
      <c r="K309" s="24" t="s">
        <v>347</v>
      </c>
      <c r="L309" s="24">
        <v>24.97</v>
      </c>
      <c r="M309" s="24">
        <v>25.71</v>
      </c>
      <c r="N309" s="24">
        <v>22.28</v>
      </c>
      <c r="O309" s="24">
        <v>23.87</v>
      </c>
      <c r="P309" s="24">
        <v>22.01</v>
      </c>
      <c r="Q309" s="24" t="s">
        <v>347</v>
      </c>
      <c r="R309" s="24" t="s">
        <v>347</v>
      </c>
    </row>
    <row r="310" spans="1:20" hidden="1">
      <c r="A310" s="23" t="s">
        <v>351</v>
      </c>
      <c r="B310" s="23" t="s">
        <v>1005</v>
      </c>
      <c r="C310" s="23" t="s">
        <v>1004</v>
      </c>
      <c r="D310" s="24" t="s">
        <v>347</v>
      </c>
      <c r="E310" s="24" t="s">
        <v>347</v>
      </c>
      <c r="F310" s="24">
        <v>38.11</v>
      </c>
      <c r="G310" s="24" t="s">
        <v>347</v>
      </c>
      <c r="H310" s="24">
        <v>39.74</v>
      </c>
      <c r="I310" s="24">
        <v>39.159999999999997</v>
      </c>
      <c r="J310" s="24" t="s">
        <v>347</v>
      </c>
      <c r="K310" s="24" t="s">
        <v>347</v>
      </c>
      <c r="L310" s="24">
        <v>40.24</v>
      </c>
      <c r="M310" s="24">
        <v>41.5</v>
      </c>
      <c r="N310" s="24">
        <v>37.07</v>
      </c>
      <c r="O310" s="24">
        <v>38.31</v>
      </c>
      <c r="P310" s="24">
        <v>36.36</v>
      </c>
      <c r="Q310" s="24" t="s">
        <v>347</v>
      </c>
      <c r="R310" s="24" t="s">
        <v>347</v>
      </c>
    </row>
    <row r="311" spans="1:20">
      <c r="A311" s="27" t="s">
        <v>351</v>
      </c>
      <c r="B311" s="27" t="s">
        <v>1003</v>
      </c>
      <c r="C311" s="27" t="s">
        <v>1002</v>
      </c>
      <c r="D311" s="28" t="s">
        <v>347</v>
      </c>
      <c r="E311" s="28" t="s">
        <v>347</v>
      </c>
      <c r="F311" s="28">
        <v>3.83</v>
      </c>
      <c r="G311" s="28" t="s">
        <v>347</v>
      </c>
      <c r="H311" s="28">
        <v>3.33</v>
      </c>
      <c r="I311" s="28">
        <v>3.52</v>
      </c>
      <c r="J311" s="28" t="s">
        <v>347</v>
      </c>
      <c r="K311" s="28" t="s">
        <v>347</v>
      </c>
      <c r="L311" s="28">
        <v>3.24</v>
      </c>
      <c r="M311" s="28">
        <v>3.23</v>
      </c>
      <c r="N311" s="28">
        <v>3.71</v>
      </c>
      <c r="O311" s="28">
        <v>3.59</v>
      </c>
      <c r="P311" s="28">
        <v>3.84</v>
      </c>
      <c r="Q311" s="28" t="s">
        <v>347</v>
      </c>
      <c r="R311" s="28" t="s">
        <v>347</v>
      </c>
      <c r="S311" s="31">
        <v>1</v>
      </c>
      <c r="T311" s="31" t="s">
        <v>1631</v>
      </c>
    </row>
    <row r="312" spans="1:20">
      <c r="A312" s="27" t="s">
        <v>351</v>
      </c>
      <c r="B312" s="27" t="s">
        <v>1001</v>
      </c>
      <c r="C312" s="27" t="s">
        <v>1000</v>
      </c>
      <c r="D312" s="28" t="s">
        <v>347</v>
      </c>
      <c r="E312" s="28" t="s">
        <v>347</v>
      </c>
      <c r="F312" s="28">
        <v>9.0399999999999991</v>
      </c>
      <c r="G312" s="28" t="s">
        <v>347</v>
      </c>
      <c r="H312" s="28">
        <v>8.16</v>
      </c>
      <c r="I312" s="28">
        <v>8.52</v>
      </c>
      <c r="J312" s="28" t="s">
        <v>347</v>
      </c>
      <c r="K312" s="28" t="s">
        <v>347</v>
      </c>
      <c r="L312" s="28">
        <v>7.99</v>
      </c>
      <c r="M312" s="28">
        <v>7.78</v>
      </c>
      <c r="N312" s="28">
        <v>9.0299999999999994</v>
      </c>
      <c r="O312" s="28">
        <v>8.74</v>
      </c>
      <c r="P312" s="28">
        <v>9.39</v>
      </c>
      <c r="Q312" s="28" t="s">
        <v>347</v>
      </c>
      <c r="R312" s="28" t="s">
        <v>347</v>
      </c>
      <c r="S312" s="31">
        <v>1</v>
      </c>
      <c r="T312" s="31" t="s">
        <v>1631</v>
      </c>
    </row>
    <row r="313" spans="1:20" hidden="1">
      <c r="A313" s="23" t="s">
        <v>351</v>
      </c>
      <c r="B313" s="23" t="s">
        <v>999</v>
      </c>
      <c r="C313" s="23" t="s">
        <v>998</v>
      </c>
      <c r="D313" s="24" t="s">
        <v>347</v>
      </c>
      <c r="E313" s="24" t="s">
        <v>347</v>
      </c>
      <c r="F313" s="24">
        <v>13.05</v>
      </c>
      <c r="G313" s="24" t="s">
        <v>347</v>
      </c>
      <c r="H313" s="24">
        <v>12.68</v>
      </c>
      <c r="I313" s="24">
        <v>13</v>
      </c>
      <c r="J313" s="24" t="s">
        <v>347</v>
      </c>
      <c r="K313" s="24" t="s">
        <v>347</v>
      </c>
      <c r="L313" s="24">
        <v>12.66</v>
      </c>
      <c r="M313" s="24">
        <v>12.14</v>
      </c>
      <c r="N313" s="24">
        <v>13.74</v>
      </c>
      <c r="O313" s="24">
        <v>13.34</v>
      </c>
      <c r="P313" s="24">
        <v>14.2</v>
      </c>
      <c r="Q313" s="24" t="s">
        <v>347</v>
      </c>
      <c r="R313" s="24" t="s">
        <v>347</v>
      </c>
    </row>
    <row r="314" spans="1:20" hidden="1">
      <c r="A314" s="23" t="s">
        <v>351</v>
      </c>
      <c r="B314" s="23" t="s">
        <v>997</v>
      </c>
      <c r="C314" s="23" t="s">
        <v>996</v>
      </c>
      <c r="D314" s="24" t="s">
        <v>347</v>
      </c>
      <c r="E314" s="24" t="s">
        <v>347</v>
      </c>
      <c r="F314" s="24">
        <v>17.170000000000002</v>
      </c>
      <c r="G314" s="24" t="s">
        <v>347</v>
      </c>
      <c r="H314" s="24">
        <v>16.73</v>
      </c>
      <c r="I314" s="24">
        <v>16.850000000000001</v>
      </c>
      <c r="J314" s="24" t="s">
        <v>347</v>
      </c>
      <c r="K314" s="24" t="s">
        <v>347</v>
      </c>
      <c r="L314" s="24">
        <v>16.82</v>
      </c>
      <c r="M314" s="24">
        <v>16.21</v>
      </c>
      <c r="N314" s="24">
        <v>17.38</v>
      </c>
      <c r="O314" s="24">
        <v>17.239999999999998</v>
      </c>
      <c r="P314" s="24">
        <v>17.68</v>
      </c>
      <c r="Q314" s="24" t="s">
        <v>347</v>
      </c>
      <c r="R314" s="24" t="s">
        <v>347</v>
      </c>
    </row>
    <row r="315" spans="1:20" hidden="1">
      <c r="A315" s="23" t="s">
        <v>351</v>
      </c>
      <c r="B315" s="23" t="s">
        <v>995</v>
      </c>
      <c r="C315" s="23" t="s">
        <v>994</v>
      </c>
      <c r="D315" s="24" t="s">
        <v>347</v>
      </c>
      <c r="E315" s="24" t="s">
        <v>347</v>
      </c>
      <c r="F315" s="24" t="s">
        <v>347</v>
      </c>
      <c r="G315" s="24" t="s">
        <v>347</v>
      </c>
      <c r="H315" s="24" t="s">
        <v>347</v>
      </c>
      <c r="I315" s="24">
        <v>27.104334680167035</v>
      </c>
      <c r="J315" s="24">
        <v>24.692155050559968</v>
      </c>
      <c r="K315" s="24">
        <v>27.632627648975078</v>
      </c>
      <c r="L315" s="24">
        <v>28.014840637766959</v>
      </c>
      <c r="M315" s="24">
        <v>28.398881836404975</v>
      </c>
      <c r="N315" s="24">
        <v>28.840030987126546</v>
      </c>
      <c r="O315" s="24">
        <v>28.063247177356654</v>
      </c>
      <c r="P315" s="24">
        <v>28.230621770313835</v>
      </c>
      <c r="Q315" s="24">
        <v>26.663779101245261</v>
      </c>
      <c r="R315" s="24" t="s">
        <v>347</v>
      </c>
    </row>
    <row r="316" spans="1:20" hidden="1">
      <c r="A316" s="23" t="s">
        <v>351</v>
      </c>
      <c r="B316" s="23" t="s">
        <v>993</v>
      </c>
      <c r="C316" s="23" t="s">
        <v>992</v>
      </c>
      <c r="D316" s="24" t="s">
        <v>347</v>
      </c>
      <c r="E316" s="24" t="s">
        <v>347</v>
      </c>
      <c r="F316" s="24" t="s">
        <v>347</v>
      </c>
      <c r="G316" s="24" t="s">
        <v>347</v>
      </c>
      <c r="H316" s="24" t="s">
        <v>347</v>
      </c>
      <c r="I316" s="24" t="s">
        <v>347</v>
      </c>
      <c r="J316" s="24">
        <v>-3.2975175991108046</v>
      </c>
      <c r="K316" s="24">
        <v>16.143039591315471</v>
      </c>
      <c r="L316" s="24">
        <v>12.029909830657587</v>
      </c>
      <c r="M316" s="24">
        <v>2.8955634079308936</v>
      </c>
      <c r="N316" s="24">
        <v>4.1495755031956634</v>
      </c>
      <c r="O316" s="24">
        <v>6.5488184649203305</v>
      </c>
      <c r="P316" s="24">
        <v>7.3927619702570269</v>
      </c>
      <c r="Q316" s="24">
        <v>-1.5848875370207338</v>
      </c>
      <c r="R316" s="24" t="s">
        <v>347</v>
      </c>
    </row>
    <row r="317" spans="1:20" hidden="1">
      <c r="A317" s="23" t="s">
        <v>351</v>
      </c>
      <c r="B317" s="23" t="s">
        <v>991</v>
      </c>
      <c r="C317" s="23" t="s">
        <v>990</v>
      </c>
      <c r="D317" s="24" t="s">
        <v>347</v>
      </c>
      <c r="E317" s="24" t="s">
        <v>347</v>
      </c>
      <c r="F317" s="24" t="s">
        <v>347</v>
      </c>
      <c r="G317" s="24" t="s">
        <v>347</v>
      </c>
      <c r="H317" s="24" t="s">
        <v>347</v>
      </c>
      <c r="I317" s="24">
        <v>809700000</v>
      </c>
      <c r="J317" s="24">
        <v>782999999.99999988</v>
      </c>
      <c r="K317" s="24">
        <v>909399999.99999988</v>
      </c>
      <c r="L317" s="24">
        <v>1018800000</v>
      </c>
      <c r="M317" s="24">
        <v>1048300000</v>
      </c>
      <c r="N317" s="24">
        <v>1091800000</v>
      </c>
      <c r="O317" s="24">
        <v>1163300000</v>
      </c>
      <c r="P317" s="24">
        <v>1249300000</v>
      </c>
      <c r="Q317" s="24">
        <v>1229500000</v>
      </c>
      <c r="R317" s="24" t="s">
        <v>347</v>
      </c>
    </row>
    <row r="318" spans="1:20" hidden="1">
      <c r="A318" s="23" t="s">
        <v>351</v>
      </c>
      <c r="B318" s="23" t="s">
        <v>989</v>
      </c>
      <c r="C318" s="23" t="s">
        <v>988</v>
      </c>
      <c r="D318" s="24" t="s">
        <v>347</v>
      </c>
      <c r="E318" s="24" t="s">
        <v>347</v>
      </c>
      <c r="F318" s="24" t="s">
        <v>347</v>
      </c>
      <c r="G318" s="24" t="s">
        <v>347</v>
      </c>
      <c r="H318" s="24" t="s">
        <v>347</v>
      </c>
      <c r="I318" s="24">
        <v>745800000</v>
      </c>
      <c r="J318" s="24">
        <v>726700000</v>
      </c>
      <c r="K318" s="24">
        <v>909399999.99999988</v>
      </c>
      <c r="L318" s="24">
        <v>969000000</v>
      </c>
      <c r="M318" s="24">
        <v>1047100000</v>
      </c>
      <c r="N318" s="24">
        <v>1137700000</v>
      </c>
      <c r="O318" s="24">
        <v>1169400000</v>
      </c>
      <c r="P318" s="24">
        <v>1252200000</v>
      </c>
      <c r="Q318" s="24">
        <v>1231200000</v>
      </c>
      <c r="R318" s="24" t="s">
        <v>347</v>
      </c>
    </row>
    <row r="319" spans="1:20" hidden="1">
      <c r="A319" s="23" t="s">
        <v>351</v>
      </c>
      <c r="B319" s="23" t="s">
        <v>987</v>
      </c>
      <c r="C319" s="23" t="s">
        <v>986</v>
      </c>
      <c r="D319" s="24" t="s">
        <v>347</v>
      </c>
      <c r="E319" s="24" t="s">
        <v>347</v>
      </c>
      <c r="F319" s="24" t="s">
        <v>347</v>
      </c>
      <c r="G319" s="24" t="s">
        <v>347</v>
      </c>
      <c r="H319" s="24" t="s">
        <v>347</v>
      </c>
      <c r="I319" s="24">
        <v>935641701.16672933</v>
      </c>
      <c r="J319" s="24">
        <v>994661921.70818496</v>
      </c>
      <c r="K319" s="24">
        <v>1332063864.0691371</v>
      </c>
      <c r="L319" s="24">
        <v>1346207279.7999444</v>
      </c>
      <c r="M319" s="24">
        <v>1386887417.2185431</v>
      </c>
      <c r="N319" s="24">
        <v>1581456769.530164</v>
      </c>
      <c r="O319" s="24">
        <v>1502505460.6192985</v>
      </c>
      <c r="P319" s="24">
        <v>1662506638.3430696</v>
      </c>
      <c r="Q319" s="24">
        <v>1633541196.7626376</v>
      </c>
      <c r="R319" s="24" t="s">
        <v>347</v>
      </c>
    </row>
    <row r="320" spans="1:20" hidden="1">
      <c r="A320" s="23" t="s">
        <v>351</v>
      </c>
      <c r="B320" s="23" t="s">
        <v>985</v>
      </c>
      <c r="C320" s="23" t="s">
        <v>984</v>
      </c>
      <c r="D320" s="24" t="s">
        <v>347</v>
      </c>
      <c r="E320" s="24" t="s">
        <v>347</v>
      </c>
      <c r="F320" s="24">
        <v>-1.0848126232741606</v>
      </c>
      <c r="G320" s="24">
        <v>-1.0551678298437253</v>
      </c>
      <c r="H320" s="24">
        <v>-1.3939037702578645</v>
      </c>
      <c r="I320" s="24">
        <v>0.62164693860171383</v>
      </c>
      <c r="J320" s="24">
        <v>4.3584969532837476</v>
      </c>
      <c r="K320" s="24">
        <v>9.3504176465818034</v>
      </c>
      <c r="L320" s="24">
        <v>-2.4102640166126008</v>
      </c>
      <c r="M320" s="24">
        <v>3.4805076373587696</v>
      </c>
      <c r="N320" s="24">
        <v>7.3364177131529829</v>
      </c>
      <c r="O320" s="24">
        <v>2.4767378215643845</v>
      </c>
      <c r="P320" s="24">
        <v>1.7625851248510287</v>
      </c>
      <c r="Q320" s="24">
        <v>0.43301404015186051</v>
      </c>
      <c r="R320" s="24" t="s">
        <v>347</v>
      </c>
    </row>
    <row r="321" spans="1:18" hidden="1">
      <c r="A321" s="23" t="s">
        <v>351</v>
      </c>
      <c r="B321" s="23" t="s">
        <v>983</v>
      </c>
      <c r="C321" s="23" t="s">
        <v>982</v>
      </c>
      <c r="D321" s="24">
        <v>11.400933619169479</v>
      </c>
      <c r="E321" s="24">
        <v>1.8052046235852828</v>
      </c>
      <c r="F321" s="24">
        <v>-2.1705820533783253</v>
      </c>
      <c r="G321" s="24">
        <v>-3.8365267344750151</v>
      </c>
      <c r="H321" s="24">
        <v>-3.2094552121077413</v>
      </c>
      <c r="I321" s="24">
        <v>3.5288377080250086</v>
      </c>
      <c r="J321" s="24">
        <v>1.2573673991119563</v>
      </c>
      <c r="K321" s="24">
        <v>7.1189896358384601</v>
      </c>
      <c r="L321" s="24">
        <v>1.42052534516273</v>
      </c>
      <c r="M321" s="24">
        <v>4.6931517233371807</v>
      </c>
      <c r="N321" s="24">
        <v>4.5530419853488695</v>
      </c>
      <c r="O321" s="24">
        <v>2.2098598763573989</v>
      </c>
      <c r="P321" s="24">
        <v>1.7988788936387152</v>
      </c>
      <c r="Q321" s="24">
        <v>3.2469132320348137</v>
      </c>
      <c r="R321" s="24" t="s">
        <v>347</v>
      </c>
    </row>
    <row r="322" spans="1:18" hidden="1">
      <c r="A322" s="23" t="s">
        <v>351</v>
      </c>
      <c r="B322" s="23" t="s">
        <v>981</v>
      </c>
      <c r="C322" s="23" t="s">
        <v>980</v>
      </c>
      <c r="D322" s="24" t="s">
        <v>347</v>
      </c>
      <c r="E322" s="24" t="s">
        <v>347</v>
      </c>
      <c r="F322" s="24" t="s">
        <v>347</v>
      </c>
      <c r="G322" s="24" t="s">
        <v>347</v>
      </c>
      <c r="H322" s="24" t="s">
        <v>347</v>
      </c>
      <c r="I322" s="24" t="s">
        <v>347</v>
      </c>
      <c r="J322" s="24" t="s">
        <v>347</v>
      </c>
      <c r="K322" s="24" t="s">
        <v>347</v>
      </c>
      <c r="L322" s="24">
        <v>7.5</v>
      </c>
      <c r="M322" s="24" t="s">
        <v>347</v>
      </c>
      <c r="N322" s="24" t="s">
        <v>347</v>
      </c>
      <c r="O322" s="24" t="s">
        <v>347</v>
      </c>
      <c r="P322" s="24">
        <v>22.4</v>
      </c>
      <c r="Q322" s="24" t="s">
        <v>347</v>
      </c>
      <c r="R322" s="24" t="s">
        <v>347</v>
      </c>
    </row>
    <row r="323" spans="1:18" hidden="1">
      <c r="A323" s="23" t="s">
        <v>351</v>
      </c>
      <c r="B323" s="23" t="s">
        <v>979</v>
      </c>
      <c r="C323" s="23" t="s">
        <v>978</v>
      </c>
      <c r="D323" s="24" t="s">
        <v>347</v>
      </c>
      <c r="E323" s="24" t="s">
        <v>347</v>
      </c>
      <c r="F323" s="24" t="s">
        <v>347</v>
      </c>
      <c r="G323" s="24" t="s">
        <v>347</v>
      </c>
      <c r="H323" s="24">
        <v>5.1350919938735524</v>
      </c>
      <c r="I323" s="24">
        <v>5.4403817015157374</v>
      </c>
      <c r="J323" s="24">
        <v>4.7964827823484466</v>
      </c>
      <c r="K323" s="24">
        <v>4.4204513604833791</v>
      </c>
      <c r="L323" s="24">
        <v>4.97518994866725</v>
      </c>
      <c r="M323" s="24">
        <v>4.0679231702659857</v>
      </c>
      <c r="N323" s="24">
        <v>2.4051799294398752</v>
      </c>
      <c r="O323" s="24">
        <v>4.3614307185758898</v>
      </c>
      <c r="P323" s="24">
        <v>4.1947831795658974</v>
      </c>
      <c r="Q323" s="24" t="s">
        <v>347</v>
      </c>
      <c r="R323" s="24" t="s">
        <v>347</v>
      </c>
    </row>
    <row r="324" spans="1:18" hidden="1">
      <c r="A324" s="23" t="s">
        <v>351</v>
      </c>
      <c r="B324" s="23" t="s">
        <v>977</v>
      </c>
      <c r="C324" s="23" t="s">
        <v>976</v>
      </c>
      <c r="D324" s="24" t="s">
        <v>347</v>
      </c>
      <c r="E324" s="24" t="s">
        <v>347</v>
      </c>
      <c r="F324" s="24" t="s">
        <v>347</v>
      </c>
      <c r="G324" s="24" t="s">
        <v>347</v>
      </c>
      <c r="H324" s="24">
        <v>6.8128672932455991</v>
      </c>
      <c r="I324" s="24">
        <v>7.0360863991682159</v>
      </c>
      <c r="J324" s="24">
        <v>9.3952696283451793</v>
      </c>
      <c r="K324" s="24">
        <v>9.714419069711024</v>
      </c>
      <c r="L324" s="24">
        <v>8.9482089381706409</v>
      </c>
      <c r="M324" s="24">
        <v>7.3434664810465149</v>
      </c>
      <c r="N324" s="24">
        <v>8.3383165739280223</v>
      </c>
      <c r="O324" s="24">
        <v>10.228647974325096</v>
      </c>
      <c r="P324" s="24">
        <v>11.681016047171479</v>
      </c>
      <c r="Q324" s="24" t="s">
        <v>347</v>
      </c>
      <c r="R324" s="24" t="s">
        <v>347</v>
      </c>
    </row>
    <row r="325" spans="1:18" hidden="1">
      <c r="A325" s="23" t="s">
        <v>351</v>
      </c>
      <c r="B325" s="23" t="s">
        <v>975</v>
      </c>
      <c r="C325" s="23" t="s">
        <v>974</v>
      </c>
      <c r="D325" s="24" t="s">
        <v>347</v>
      </c>
      <c r="E325" s="24" t="s">
        <v>347</v>
      </c>
      <c r="F325" s="24" t="s">
        <v>347</v>
      </c>
      <c r="G325" s="24" t="s">
        <v>347</v>
      </c>
      <c r="H325" s="24">
        <v>3.4876885496905414</v>
      </c>
      <c r="I325" s="24">
        <v>3.9513745848909791</v>
      </c>
      <c r="J325" s="24">
        <v>3.6532917047179674</v>
      </c>
      <c r="K325" s="24">
        <v>3.4813834696466963</v>
      </c>
      <c r="L325" s="24">
        <v>4.1393113962053576</v>
      </c>
      <c r="M325" s="24">
        <v>3.5877789306481125</v>
      </c>
      <c r="N325" s="24">
        <v>2.2118303942424302</v>
      </c>
      <c r="O325" s="24">
        <v>4.0674100827931223</v>
      </c>
      <c r="P325" s="24">
        <v>3.9331396814781003</v>
      </c>
      <c r="Q325" s="24">
        <v>2.8611886201552874</v>
      </c>
      <c r="R325" s="24" t="s">
        <v>347</v>
      </c>
    </row>
    <row r="326" spans="1:18" hidden="1">
      <c r="A326" s="23" t="s">
        <v>351</v>
      </c>
      <c r="B326" s="23" t="s">
        <v>973</v>
      </c>
      <c r="C326" s="23" t="s">
        <v>972</v>
      </c>
      <c r="D326" s="24" t="s">
        <v>347</v>
      </c>
      <c r="E326" s="24" t="s">
        <v>347</v>
      </c>
      <c r="F326" s="24" t="s">
        <v>347</v>
      </c>
      <c r="G326" s="24" t="s">
        <v>347</v>
      </c>
      <c r="H326" s="24">
        <v>6.7412751063181648</v>
      </c>
      <c r="I326" s="24">
        <v>6.9641575955767001</v>
      </c>
      <c r="J326" s="24">
        <v>9.2772036978240369</v>
      </c>
      <c r="K326" s="24">
        <v>9.6308606938728367</v>
      </c>
      <c r="L326" s="24">
        <v>8.8970448776683728</v>
      </c>
      <c r="M326" s="24">
        <v>7.2255614171521874</v>
      </c>
      <c r="N326" s="24">
        <v>8.3383165743028407</v>
      </c>
      <c r="O326" s="24">
        <v>9.8398705071867827</v>
      </c>
      <c r="P326" s="24">
        <v>11.091159736280863</v>
      </c>
      <c r="Q326" s="24">
        <v>8.9125468747038887</v>
      </c>
      <c r="R326" s="24" t="s">
        <v>347</v>
      </c>
    </row>
    <row r="327" spans="1:18" hidden="1">
      <c r="A327" s="23" t="s">
        <v>351</v>
      </c>
      <c r="B327" s="23" t="s">
        <v>971</v>
      </c>
      <c r="C327" s="23" t="s">
        <v>970</v>
      </c>
      <c r="D327" s="24" t="s">
        <v>347</v>
      </c>
      <c r="E327" s="24" t="s">
        <v>347</v>
      </c>
      <c r="F327" s="24" t="s">
        <v>347</v>
      </c>
      <c r="G327" s="24" t="s">
        <v>347</v>
      </c>
      <c r="H327" s="24" t="s">
        <v>347</v>
      </c>
      <c r="I327" s="24" t="s">
        <v>347</v>
      </c>
      <c r="J327" s="24" t="s">
        <v>347</v>
      </c>
      <c r="K327" s="24">
        <v>6.2953207382349898</v>
      </c>
      <c r="L327" s="24">
        <v>4.0446843428606902</v>
      </c>
      <c r="M327" s="24">
        <v>5.84006593765013</v>
      </c>
      <c r="N327" s="24">
        <v>3.3960842053601201</v>
      </c>
      <c r="O327" s="24">
        <v>4.9005488070158396</v>
      </c>
      <c r="P327" s="24">
        <v>2.2189653343493698</v>
      </c>
      <c r="Q327" s="24" t="s">
        <v>347</v>
      </c>
      <c r="R327" s="24" t="s">
        <v>347</v>
      </c>
    </row>
    <row r="328" spans="1:18" hidden="1">
      <c r="A328" s="23" t="s">
        <v>351</v>
      </c>
      <c r="B328" s="23" t="s">
        <v>969</v>
      </c>
      <c r="C328" s="23" t="s">
        <v>968</v>
      </c>
      <c r="D328" s="24" t="s">
        <v>347</v>
      </c>
      <c r="E328" s="24" t="s">
        <v>347</v>
      </c>
      <c r="F328" s="24" t="s">
        <v>347</v>
      </c>
      <c r="G328" s="24" t="s">
        <v>347</v>
      </c>
      <c r="H328" s="24" t="s">
        <v>347</v>
      </c>
      <c r="I328" s="24" t="s">
        <v>347</v>
      </c>
      <c r="J328" s="24" t="s">
        <v>347</v>
      </c>
      <c r="K328" s="24" t="s">
        <v>347</v>
      </c>
      <c r="L328" s="24">
        <v>3.7836614053255571</v>
      </c>
      <c r="M328" s="24">
        <v>2.6027791013272283</v>
      </c>
      <c r="N328" s="24">
        <v>2.2982850558701498</v>
      </c>
      <c r="O328" s="24">
        <v>2.2632975177241428</v>
      </c>
      <c r="P328" s="24">
        <v>2.851996238532239</v>
      </c>
      <c r="Q328" s="24">
        <v>2.6051330511553443</v>
      </c>
      <c r="R328" s="24" t="s">
        <v>347</v>
      </c>
    </row>
    <row r="329" spans="1:18" hidden="1">
      <c r="A329" s="23" t="s">
        <v>351</v>
      </c>
      <c r="B329" s="23" t="s">
        <v>967</v>
      </c>
      <c r="C329" s="23" t="s">
        <v>966</v>
      </c>
      <c r="D329" s="24" t="s">
        <v>347</v>
      </c>
      <c r="E329" s="24" t="s">
        <v>347</v>
      </c>
      <c r="F329" s="24" t="s">
        <v>347</v>
      </c>
      <c r="G329" s="24" t="s">
        <v>347</v>
      </c>
      <c r="H329" s="24" t="s">
        <v>347</v>
      </c>
      <c r="I329" s="24" t="s">
        <v>347</v>
      </c>
      <c r="J329" s="24" t="s">
        <v>347</v>
      </c>
      <c r="K329" s="24" t="s">
        <v>347</v>
      </c>
      <c r="L329" s="24">
        <v>0.77115339417950024</v>
      </c>
      <c r="M329" s="24">
        <v>0.58623678877798036</v>
      </c>
      <c r="N329" s="24">
        <v>0.56011043420065276</v>
      </c>
      <c r="O329" s="24">
        <v>0.49906810880091357</v>
      </c>
      <c r="P329" s="24">
        <v>0.59920003453024961</v>
      </c>
      <c r="Q329" s="24">
        <v>0.60822238664424044</v>
      </c>
      <c r="R329" s="24" t="s">
        <v>347</v>
      </c>
    </row>
    <row r="330" spans="1:18" hidden="1">
      <c r="A330" s="23" t="s">
        <v>351</v>
      </c>
      <c r="B330" s="23" t="s">
        <v>965</v>
      </c>
      <c r="C330" s="23" t="s">
        <v>964</v>
      </c>
      <c r="D330" s="24">
        <v>0</v>
      </c>
      <c r="E330" s="24">
        <v>0</v>
      </c>
      <c r="F330" s="24">
        <v>0</v>
      </c>
      <c r="G330" s="24">
        <v>0</v>
      </c>
      <c r="H330" s="24">
        <v>0</v>
      </c>
      <c r="I330" s="24">
        <v>0</v>
      </c>
      <c r="J330" s="24">
        <v>0</v>
      </c>
      <c r="K330" s="24">
        <v>15329000</v>
      </c>
      <c r="L330" s="24">
        <v>44062000</v>
      </c>
      <c r="M330" s="24">
        <v>34351000</v>
      </c>
      <c r="N330" s="24">
        <v>37874000</v>
      </c>
      <c r="O330" s="24">
        <v>32855000</v>
      </c>
      <c r="P330" s="24">
        <v>41727000</v>
      </c>
      <c r="Q330" s="24">
        <v>43529000</v>
      </c>
      <c r="R330" s="24">
        <v>5478000</v>
      </c>
    </row>
    <row r="331" spans="1:18" hidden="1">
      <c r="A331" s="23" t="s">
        <v>351</v>
      </c>
      <c r="B331" s="23" t="s">
        <v>963</v>
      </c>
      <c r="C331" s="23" t="s">
        <v>962</v>
      </c>
      <c r="D331" s="24">
        <v>0</v>
      </c>
      <c r="E331" s="24">
        <v>0</v>
      </c>
      <c r="F331" s="24">
        <v>0</v>
      </c>
      <c r="G331" s="24">
        <v>0</v>
      </c>
      <c r="H331" s="24">
        <v>0</v>
      </c>
      <c r="I331" s="24">
        <v>0</v>
      </c>
      <c r="J331" s="24">
        <v>0</v>
      </c>
      <c r="K331" s="24">
        <v>15329000</v>
      </c>
      <c r="L331" s="24">
        <v>21517000</v>
      </c>
      <c r="M331" s="24">
        <v>22963000</v>
      </c>
      <c r="N331" s="24">
        <v>26239000</v>
      </c>
      <c r="O331" s="24">
        <v>21814000</v>
      </c>
      <c r="P331" s="24">
        <v>29375000</v>
      </c>
      <c r="Q331" s="24">
        <v>31655000</v>
      </c>
      <c r="R331" s="24">
        <v>0</v>
      </c>
    </row>
    <row r="332" spans="1:18" hidden="1">
      <c r="A332" s="23" t="s">
        <v>351</v>
      </c>
      <c r="B332" s="23" t="s">
        <v>961</v>
      </c>
      <c r="C332" s="23" t="s">
        <v>960</v>
      </c>
      <c r="D332" s="24" t="s">
        <v>347</v>
      </c>
      <c r="E332" s="24" t="s">
        <v>347</v>
      </c>
      <c r="F332" s="24" t="s">
        <v>347</v>
      </c>
      <c r="G332" s="24" t="s">
        <v>347</v>
      </c>
      <c r="H332" s="24" t="s">
        <v>347</v>
      </c>
      <c r="I332" s="24" t="s">
        <v>347</v>
      </c>
      <c r="J332" s="24" t="s">
        <v>347</v>
      </c>
      <c r="K332" s="24" t="s">
        <v>347</v>
      </c>
      <c r="L332" s="24">
        <v>22545000</v>
      </c>
      <c r="M332" s="24">
        <v>11388000</v>
      </c>
      <c r="N332" s="24">
        <v>11635000</v>
      </c>
      <c r="O332" s="24">
        <v>11041000</v>
      </c>
      <c r="P332" s="24">
        <v>12352000</v>
      </c>
      <c r="Q332" s="24">
        <v>11874000</v>
      </c>
      <c r="R332" s="24" t="s">
        <v>347</v>
      </c>
    </row>
    <row r="333" spans="1:18" hidden="1">
      <c r="A333" s="23" t="s">
        <v>351</v>
      </c>
      <c r="B333" s="23" t="s">
        <v>959</v>
      </c>
      <c r="C333" s="23" t="s">
        <v>958</v>
      </c>
      <c r="D333" s="24">
        <v>1572000</v>
      </c>
      <c r="E333" s="24">
        <v>1369000</v>
      </c>
      <c r="F333" s="24">
        <v>1216000</v>
      </c>
      <c r="G333" s="24">
        <v>1822000</v>
      </c>
      <c r="H333" s="24">
        <v>2478000</v>
      </c>
      <c r="I333" s="24">
        <v>3316000</v>
      </c>
      <c r="J333" s="24">
        <v>2899000</v>
      </c>
      <c r="K333" s="24">
        <v>16047000</v>
      </c>
      <c r="L333" s="24">
        <v>44262000</v>
      </c>
      <c r="M333" s="24">
        <v>34700000</v>
      </c>
      <c r="N333" s="24">
        <v>38391000</v>
      </c>
      <c r="O333" s="24">
        <v>33430000</v>
      </c>
      <c r="P333" s="24">
        <v>43350000</v>
      </c>
      <c r="Q333" s="24">
        <v>45099000</v>
      </c>
      <c r="R333" s="24" t="s">
        <v>347</v>
      </c>
    </row>
    <row r="334" spans="1:18" hidden="1">
      <c r="A334" s="23" t="s">
        <v>351</v>
      </c>
      <c r="B334" s="23" t="s">
        <v>957</v>
      </c>
      <c r="C334" s="23" t="s">
        <v>956</v>
      </c>
      <c r="D334" s="24" t="s">
        <v>347</v>
      </c>
      <c r="E334" s="24" t="s">
        <v>347</v>
      </c>
      <c r="F334" s="24" t="s">
        <v>347</v>
      </c>
      <c r="G334" s="24">
        <v>12.017932765454409</v>
      </c>
      <c r="H334" s="24">
        <v>10.88771791580589</v>
      </c>
      <c r="I334" s="24">
        <v>11.45844719035947</v>
      </c>
      <c r="J334" s="24">
        <v>10.058495974234312</v>
      </c>
      <c r="K334" s="24">
        <v>9.3645775431158</v>
      </c>
      <c r="L334" s="24">
        <v>10.109300000000001</v>
      </c>
      <c r="M334" s="24">
        <v>10.92805796986762</v>
      </c>
      <c r="N334" s="24">
        <v>10.2439055018258</v>
      </c>
      <c r="O334" s="24">
        <v>9.1232276975479891</v>
      </c>
      <c r="P334" s="24">
        <v>8.6823999999999995</v>
      </c>
      <c r="Q334" s="24">
        <v>8.133620414405609</v>
      </c>
      <c r="R334" s="24" t="s">
        <v>347</v>
      </c>
    </row>
    <row r="335" spans="1:18" hidden="1">
      <c r="A335" s="23" t="s">
        <v>351</v>
      </c>
      <c r="B335" s="23" t="s">
        <v>955</v>
      </c>
      <c r="C335" s="23" t="s">
        <v>954</v>
      </c>
      <c r="D335" s="24" t="s">
        <v>347</v>
      </c>
      <c r="E335" s="24" t="s">
        <v>347</v>
      </c>
      <c r="F335" s="24" t="s">
        <v>347</v>
      </c>
      <c r="G335" s="24" t="s">
        <v>347</v>
      </c>
      <c r="H335" s="24" t="s">
        <v>347</v>
      </c>
      <c r="I335" s="24" t="s">
        <v>347</v>
      </c>
      <c r="J335" s="24" t="s">
        <v>347</v>
      </c>
      <c r="K335" s="24">
        <v>20000</v>
      </c>
      <c r="L335" s="24">
        <v>19700</v>
      </c>
      <c r="M335" s="24">
        <v>18300</v>
      </c>
      <c r="N335" s="24">
        <v>18000</v>
      </c>
      <c r="O335" s="24">
        <v>18000</v>
      </c>
      <c r="P335" s="24">
        <v>17300</v>
      </c>
      <c r="Q335" s="24" t="s">
        <v>347</v>
      </c>
      <c r="R335" s="24" t="s">
        <v>347</v>
      </c>
    </row>
    <row r="336" spans="1:18" hidden="1">
      <c r="A336" s="23" t="s">
        <v>351</v>
      </c>
      <c r="B336" s="23" t="s">
        <v>953</v>
      </c>
      <c r="C336" s="23" t="s">
        <v>952</v>
      </c>
      <c r="D336" s="24" t="s">
        <v>347</v>
      </c>
      <c r="E336" s="24" t="s">
        <v>347</v>
      </c>
      <c r="F336" s="24" t="s">
        <v>347</v>
      </c>
      <c r="G336" s="24" t="s">
        <v>347</v>
      </c>
      <c r="H336" s="24" t="s">
        <v>347</v>
      </c>
      <c r="I336" s="24" t="s">
        <v>347</v>
      </c>
      <c r="J336" s="24" t="s">
        <v>347</v>
      </c>
      <c r="K336" s="24" t="s">
        <v>347</v>
      </c>
      <c r="L336" s="24">
        <v>7.9</v>
      </c>
      <c r="M336" s="24" t="s">
        <v>347</v>
      </c>
      <c r="N336" s="24" t="s">
        <v>347</v>
      </c>
      <c r="O336" s="24" t="s">
        <v>347</v>
      </c>
      <c r="P336" s="24">
        <v>32.5</v>
      </c>
      <c r="Q336" s="24" t="s">
        <v>347</v>
      </c>
      <c r="R336" s="24" t="s">
        <v>347</v>
      </c>
    </row>
    <row r="337" spans="1:20" hidden="1">
      <c r="A337" s="23" t="s">
        <v>351</v>
      </c>
      <c r="B337" s="23" t="s">
        <v>951</v>
      </c>
      <c r="C337" s="23" t="s">
        <v>950</v>
      </c>
      <c r="D337" s="24" t="s">
        <v>347</v>
      </c>
      <c r="E337" s="24" t="s">
        <v>347</v>
      </c>
      <c r="F337" s="24" t="s">
        <v>347</v>
      </c>
      <c r="G337" s="24" t="s">
        <v>347</v>
      </c>
      <c r="H337" s="24" t="s">
        <v>347</v>
      </c>
      <c r="I337" s="24" t="s">
        <v>347</v>
      </c>
      <c r="J337" s="24" t="s">
        <v>347</v>
      </c>
      <c r="K337" s="24" t="s">
        <v>347</v>
      </c>
      <c r="L337" s="24" t="s">
        <v>347</v>
      </c>
      <c r="M337" s="24" t="s">
        <v>347</v>
      </c>
      <c r="N337" s="24" t="s">
        <v>347</v>
      </c>
      <c r="O337" s="24">
        <v>424100000</v>
      </c>
      <c r="P337" s="24" t="s">
        <v>347</v>
      </c>
      <c r="Q337" s="24" t="s">
        <v>347</v>
      </c>
      <c r="R337" s="24" t="s">
        <v>347</v>
      </c>
    </row>
    <row r="338" spans="1:20" hidden="1">
      <c r="A338" s="23" t="s">
        <v>351</v>
      </c>
      <c r="B338" s="23" t="s">
        <v>949</v>
      </c>
      <c r="C338" s="23" t="s">
        <v>948</v>
      </c>
      <c r="D338" s="24" t="s">
        <v>347</v>
      </c>
      <c r="E338" s="24" t="s">
        <v>347</v>
      </c>
      <c r="F338" s="24" t="s">
        <v>347</v>
      </c>
      <c r="G338" s="24" t="s">
        <v>347</v>
      </c>
      <c r="H338" s="24" t="s">
        <v>347</v>
      </c>
      <c r="I338" s="24" t="s">
        <v>347</v>
      </c>
      <c r="J338" s="24">
        <v>275000000</v>
      </c>
      <c r="K338" s="24">
        <v>64000000</v>
      </c>
      <c r="L338" s="24">
        <v>41000000</v>
      </c>
      <c r="M338" s="24">
        <v>5100000</v>
      </c>
      <c r="N338" s="24">
        <v>16200000</v>
      </c>
      <c r="O338" s="24">
        <v>22000000</v>
      </c>
      <c r="P338" s="24">
        <v>17800000</v>
      </c>
      <c r="Q338" s="24" t="s">
        <v>347</v>
      </c>
      <c r="R338" s="24" t="s">
        <v>347</v>
      </c>
    </row>
    <row r="339" spans="1:20" hidden="1">
      <c r="A339" s="23" t="s">
        <v>351</v>
      </c>
      <c r="B339" s="23" t="s">
        <v>947</v>
      </c>
      <c r="C339" s="23" t="s">
        <v>946</v>
      </c>
      <c r="D339" s="24" t="s">
        <v>347</v>
      </c>
      <c r="E339" s="24" t="s">
        <v>347</v>
      </c>
      <c r="F339" s="24" t="s">
        <v>347</v>
      </c>
      <c r="G339" s="24" t="s">
        <v>347</v>
      </c>
      <c r="H339" s="24" t="s">
        <v>347</v>
      </c>
      <c r="I339" s="24" t="s">
        <v>347</v>
      </c>
      <c r="J339" s="24" t="s">
        <v>347</v>
      </c>
      <c r="K339" s="24" t="s">
        <v>347</v>
      </c>
      <c r="L339" s="24" t="s">
        <v>347</v>
      </c>
      <c r="M339" s="24" t="s">
        <v>347</v>
      </c>
      <c r="N339" s="24">
        <v>127000000</v>
      </c>
      <c r="O339" s="24" t="s">
        <v>347</v>
      </c>
      <c r="P339" s="24">
        <v>63000000</v>
      </c>
      <c r="Q339" s="24" t="s">
        <v>347</v>
      </c>
      <c r="R339" s="24" t="s">
        <v>347</v>
      </c>
    </row>
    <row r="340" spans="1:20" hidden="1">
      <c r="A340" s="23" t="s">
        <v>351</v>
      </c>
      <c r="B340" s="23" t="s">
        <v>945</v>
      </c>
      <c r="C340" s="23" t="s">
        <v>944</v>
      </c>
      <c r="D340" s="24" t="s">
        <v>347</v>
      </c>
      <c r="E340" s="24" t="s">
        <v>347</v>
      </c>
      <c r="F340" s="24" t="s">
        <v>347</v>
      </c>
      <c r="G340" s="24" t="s">
        <v>347</v>
      </c>
      <c r="H340" s="24" t="s">
        <v>347</v>
      </c>
      <c r="I340" s="24" t="s">
        <v>347</v>
      </c>
      <c r="J340" s="24" t="s">
        <v>347</v>
      </c>
      <c r="K340" s="24" t="s">
        <v>347</v>
      </c>
      <c r="L340" s="24" t="s">
        <v>347</v>
      </c>
      <c r="M340" s="24" t="s">
        <v>347</v>
      </c>
      <c r="N340" s="24" t="s">
        <v>347</v>
      </c>
      <c r="O340" s="24">
        <v>12.699999809265099</v>
      </c>
      <c r="P340" s="24" t="s">
        <v>347</v>
      </c>
      <c r="Q340" s="24" t="s">
        <v>347</v>
      </c>
      <c r="R340" s="24" t="s">
        <v>347</v>
      </c>
    </row>
    <row r="341" spans="1:20" hidden="1">
      <c r="A341" s="23" t="s">
        <v>351</v>
      </c>
      <c r="B341" s="23" t="s">
        <v>943</v>
      </c>
      <c r="C341" s="23" t="s">
        <v>942</v>
      </c>
      <c r="D341" s="24" t="s">
        <v>347</v>
      </c>
      <c r="E341" s="24" t="s">
        <v>347</v>
      </c>
      <c r="F341" s="24" t="s">
        <v>347</v>
      </c>
      <c r="G341" s="24" t="s">
        <v>347</v>
      </c>
      <c r="H341" s="24" t="s">
        <v>347</v>
      </c>
      <c r="I341" s="24" t="s">
        <v>347</v>
      </c>
      <c r="J341" s="24" t="s">
        <v>347</v>
      </c>
      <c r="K341" s="24" t="s">
        <v>347</v>
      </c>
      <c r="L341" s="24" t="s">
        <v>347</v>
      </c>
      <c r="M341" s="24" t="s">
        <v>347</v>
      </c>
      <c r="N341" s="24" t="s">
        <v>347</v>
      </c>
      <c r="O341" s="24">
        <v>30</v>
      </c>
      <c r="P341" s="24" t="s">
        <v>347</v>
      </c>
      <c r="Q341" s="24" t="s">
        <v>347</v>
      </c>
      <c r="R341" s="24" t="s">
        <v>347</v>
      </c>
    </row>
    <row r="342" spans="1:20" hidden="1">
      <c r="A342" s="23" t="s">
        <v>351</v>
      </c>
      <c r="B342" s="23" t="s">
        <v>941</v>
      </c>
      <c r="C342" s="23" t="s">
        <v>940</v>
      </c>
      <c r="D342" s="24" t="s">
        <v>347</v>
      </c>
      <c r="E342" s="24" t="s">
        <v>347</v>
      </c>
      <c r="F342" s="24" t="s">
        <v>347</v>
      </c>
      <c r="G342" s="24" t="s">
        <v>347</v>
      </c>
      <c r="H342" s="24" t="s">
        <v>347</v>
      </c>
      <c r="I342" s="24" t="s">
        <v>347</v>
      </c>
      <c r="J342" s="24" t="s">
        <v>347</v>
      </c>
      <c r="K342" s="24" t="s">
        <v>347</v>
      </c>
      <c r="L342" s="24" t="s">
        <v>347</v>
      </c>
      <c r="M342" s="24" t="s">
        <v>347</v>
      </c>
      <c r="N342" s="24" t="s">
        <v>347</v>
      </c>
      <c r="O342" s="24">
        <v>21.899999618530298</v>
      </c>
      <c r="P342" s="24" t="s">
        <v>347</v>
      </c>
      <c r="Q342" s="24" t="s">
        <v>347</v>
      </c>
      <c r="R342" s="24" t="s">
        <v>347</v>
      </c>
    </row>
    <row r="343" spans="1:20">
      <c r="A343" s="86" t="s">
        <v>351</v>
      </c>
      <c r="B343" s="86" t="s">
        <v>939</v>
      </c>
      <c r="C343" s="86" t="s">
        <v>938</v>
      </c>
      <c r="D343" s="87" t="s">
        <v>347</v>
      </c>
      <c r="E343" s="87">
        <v>34.5</v>
      </c>
      <c r="F343" s="87">
        <v>29.5</v>
      </c>
      <c r="G343" s="87">
        <v>25.200000762939499</v>
      </c>
      <c r="H343" s="87">
        <v>29.700000762939499</v>
      </c>
      <c r="I343" s="87">
        <v>30.600000381469702</v>
      </c>
      <c r="J343" s="87">
        <v>28.299999237060501</v>
      </c>
      <c r="K343" s="87">
        <v>26.100000381469702</v>
      </c>
      <c r="L343" s="87">
        <v>28.700000762939499</v>
      </c>
      <c r="M343" s="87" t="s">
        <v>347</v>
      </c>
      <c r="N343" s="87" t="s">
        <v>347</v>
      </c>
      <c r="O343" s="87">
        <v>17.899999618530298</v>
      </c>
      <c r="P343" s="87">
        <v>21.100000381469702</v>
      </c>
      <c r="Q343" s="87" t="s">
        <v>347</v>
      </c>
      <c r="R343" s="87" t="s">
        <v>347</v>
      </c>
      <c r="S343" s="88">
        <v>1</v>
      </c>
      <c r="T343" s="88" t="s">
        <v>2287</v>
      </c>
    </row>
    <row r="344" spans="1:20">
      <c r="A344" s="86" t="s">
        <v>351</v>
      </c>
      <c r="B344" s="86" t="s">
        <v>937</v>
      </c>
      <c r="C344" s="86" t="s">
        <v>936</v>
      </c>
      <c r="D344" s="87" t="s">
        <v>347</v>
      </c>
      <c r="E344" s="87">
        <v>71.900001525878906</v>
      </c>
      <c r="F344" s="87">
        <v>71.699996948242202</v>
      </c>
      <c r="G344" s="87">
        <v>67.800003051757798</v>
      </c>
      <c r="H344" s="87">
        <v>68.300003051757798</v>
      </c>
      <c r="I344" s="87">
        <v>69.599998474121094</v>
      </c>
      <c r="J344" s="87">
        <v>65.199996948242202</v>
      </c>
      <c r="K344" s="87">
        <v>65.800003051757798</v>
      </c>
      <c r="L344" s="87">
        <v>66.900001525878906</v>
      </c>
      <c r="M344" s="87" t="s">
        <v>347</v>
      </c>
      <c r="N344" s="87" t="s">
        <v>347</v>
      </c>
      <c r="O344" s="87">
        <v>55.5</v>
      </c>
      <c r="P344" s="87">
        <v>60.200000762939503</v>
      </c>
      <c r="Q344" s="87" t="s">
        <v>347</v>
      </c>
      <c r="R344" s="87" t="s">
        <v>347</v>
      </c>
      <c r="S344" s="88">
        <v>1</v>
      </c>
      <c r="T344" s="88" t="s">
        <v>2287</v>
      </c>
    </row>
    <row r="345" spans="1:20">
      <c r="A345" s="86" t="s">
        <v>351</v>
      </c>
      <c r="B345" s="86" t="s">
        <v>935</v>
      </c>
      <c r="C345" s="86" t="s">
        <v>934</v>
      </c>
      <c r="D345" s="87" t="s">
        <v>347</v>
      </c>
      <c r="E345" s="87">
        <v>52.799999237060497</v>
      </c>
      <c r="F345" s="87">
        <v>50.299999237060497</v>
      </c>
      <c r="G345" s="87">
        <v>49.5</v>
      </c>
      <c r="H345" s="87">
        <v>48.700000762939503</v>
      </c>
      <c r="I345" s="87">
        <v>52.5</v>
      </c>
      <c r="J345" s="87">
        <v>46.5</v>
      </c>
      <c r="K345" s="87">
        <v>46</v>
      </c>
      <c r="L345" s="87">
        <v>47.700000762939503</v>
      </c>
      <c r="M345" s="87" t="s">
        <v>347</v>
      </c>
      <c r="N345" s="87" t="s">
        <v>347</v>
      </c>
      <c r="O345" s="87">
        <v>37.099998474121101</v>
      </c>
      <c r="P345" s="87">
        <v>40.599998474121101</v>
      </c>
      <c r="Q345" s="87" t="s">
        <v>347</v>
      </c>
      <c r="R345" s="87" t="s">
        <v>347</v>
      </c>
      <c r="S345" s="88">
        <v>1</v>
      </c>
      <c r="T345" s="88" t="s">
        <v>2287</v>
      </c>
    </row>
    <row r="346" spans="1:20" hidden="1">
      <c r="A346" s="23" t="s">
        <v>351</v>
      </c>
      <c r="B346" s="23" t="s">
        <v>933</v>
      </c>
      <c r="C346" s="23" t="s">
        <v>932</v>
      </c>
      <c r="D346" s="24" t="s">
        <v>347</v>
      </c>
      <c r="E346" s="24" t="s">
        <v>347</v>
      </c>
      <c r="F346" s="24" t="s">
        <v>347</v>
      </c>
      <c r="G346" s="24" t="s">
        <v>347</v>
      </c>
      <c r="H346" s="24" t="s">
        <v>347</v>
      </c>
      <c r="I346" s="24" t="s">
        <v>347</v>
      </c>
      <c r="J346" s="24" t="s">
        <v>347</v>
      </c>
      <c r="K346" s="24" t="s">
        <v>347</v>
      </c>
      <c r="L346" s="24" t="s">
        <v>347</v>
      </c>
      <c r="M346" s="24" t="s">
        <v>347</v>
      </c>
      <c r="N346" s="24" t="s">
        <v>347</v>
      </c>
      <c r="O346" s="24">
        <v>20.799999237060501</v>
      </c>
      <c r="P346" s="24" t="s">
        <v>347</v>
      </c>
      <c r="Q346" s="24" t="s">
        <v>347</v>
      </c>
      <c r="R346" s="24" t="s">
        <v>347</v>
      </c>
    </row>
    <row r="347" spans="1:20" hidden="1">
      <c r="A347" s="23" t="s">
        <v>351</v>
      </c>
      <c r="B347" s="23" t="s">
        <v>931</v>
      </c>
      <c r="C347" s="23" t="s">
        <v>930</v>
      </c>
      <c r="D347" s="24" t="s">
        <v>347</v>
      </c>
      <c r="E347" s="24" t="s">
        <v>347</v>
      </c>
      <c r="F347" s="24" t="s">
        <v>347</v>
      </c>
      <c r="G347" s="24" t="s">
        <v>347</v>
      </c>
      <c r="H347" s="24" t="s">
        <v>347</v>
      </c>
      <c r="I347" s="24" t="s">
        <v>347</v>
      </c>
      <c r="J347" s="24" t="s">
        <v>347</v>
      </c>
      <c r="K347" s="24" t="s">
        <v>347</v>
      </c>
      <c r="L347" s="24" t="s">
        <v>347</v>
      </c>
      <c r="M347" s="24" t="s">
        <v>347</v>
      </c>
      <c r="N347" s="24" t="s">
        <v>347</v>
      </c>
      <c r="O347" s="24">
        <v>57.299999237060497</v>
      </c>
      <c r="P347" s="24" t="s">
        <v>347</v>
      </c>
      <c r="Q347" s="24" t="s">
        <v>347</v>
      </c>
      <c r="R347" s="24" t="s">
        <v>347</v>
      </c>
    </row>
    <row r="348" spans="1:20" hidden="1">
      <c r="A348" s="23" t="s">
        <v>351</v>
      </c>
      <c r="B348" s="23" t="s">
        <v>929</v>
      </c>
      <c r="C348" s="23" t="s">
        <v>928</v>
      </c>
      <c r="D348" s="24" t="s">
        <v>347</v>
      </c>
      <c r="E348" s="24" t="s">
        <v>347</v>
      </c>
      <c r="F348" s="24" t="s">
        <v>347</v>
      </c>
      <c r="G348" s="24" t="s">
        <v>347</v>
      </c>
      <c r="H348" s="24" t="s">
        <v>347</v>
      </c>
      <c r="I348" s="24" t="s">
        <v>347</v>
      </c>
      <c r="J348" s="24" t="s">
        <v>347</v>
      </c>
      <c r="K348" s="24" t="s">
        <v>347</v>
      </c>
      <c r="L348" s="24" t="s">
        <v>347</v>
      </c>
      <c r="M348" s="24" t="s">
        <v>347</v>
      </c>
      <c r="N348" s="24" t="s">
        <v>347</v>
      </c>
      <c r="O348" s="24">
        <v>21</v>
      </c>
      <c r="P348" s="24" t="s">
        <v>347</v>
      </c>
      <c r="Q348" s="24" t="s">
        <v>347</v>
      </c>
      <c r="R348" s="24" t="s">
        <v>347</v>
      </c>
    </row>
    <row r="349" spans="1:20" hidden="1">
      <c r="A349" s="23" t="s">
        <v>351</v>
      </c>
      <c r="B349" s="23" t="s">
        <v>927</v>
      </c>
      <c r="C349" s="23" t="s">
        <v>926</v>
      </c>
      <c r="D349" s="24" t="s">
        <v>347</v>
      </c>
      <c r="E349" s="24" t="s">
        <v>347</v>
      </c>
      <c r="F349" s="24" t="s">
        <v>347</v>
      </c>
      <c r="G349" s="24" t="s">
        <v>347</v>
      </c>
      <c r="H349" s="24" t="s">
        <v>347</v>
      </c>
      <c r="I349" s="24" t="s">
        <v>347</v>
      </c>
      <c r="J349" s="24" t="s">
        <v>347</v>
      </c>
      <c r="K349" s="24" t="s">
        <v>347</v>
      </c>
      <c r="L349" s="24" t="s">
        <v>347</v>
      </c>
      <c r="M349" s="24" t="s">
        <v>347</v>
      </c>
      <c r="N349" s="24" t="s">
        <v>347</v>
      </c>
      <c r="O349" s="24" t="s">
        <v>347</v>
      </c>
      <c r="P349" s="24">
        <v>5.6</v>
      </c>
      <c r="Q349" s="24">
        <v>5.6</v>
      </c>
      <c r="R349" s="24">
        <v>5.6</v>
      </c>
    </row>
    <row r="350" spans="1:20" hidden="1">
      <c r="A350" s="23" t="s">
        <v>351</v>
      </c>
      <c r="B350" s="23" t="s">
        <v>925</v>
      </c>
      <c r="C350" s="23" t="s">
        <v>924</v>
      </c>
      <c r="D350" s="24">
        <v>10887</v>
      </c>
      <c r="E350" s="24">
        <v>10887</v>
      </c>
      <c r="F350" s="24">
        <v>10887</v>
      </c>
      <c r="G350" s="24">
        <v>10887</v>
      </c>
      <c r="H350" s="24">
        <v>10887</v>
      </c>
      <c r="I350" s="24">
        <v>10887</v>
      </c>
      <c r="J350" s="24">
        <v>10887</v>
      </c>
      <c r="K350" s="24">
        <v>10887</v>
      </c>
      <c r="L350" s="24">
        <v>10887</v>
      </c>
      <c r="M350" s="24">
        <v>10887</v>
      </c>
      <c r="N350" s="24">
        <v>10887</v>
      </c>
      <c r="O350" s="24">
        <v>10887</v>
      </c>
      <c r="P350" s="24">
        <v>10887</v>
      </c>
      <c r="Q350" s="24">
        <v>10887</v>
      </c>
      <c r="R350" s="24" t="s">
        <v>347</v>
      </c>
    </row>
    <row r="351" spans="1:20" hidden="1">
      <c r="A351" s="23" t="s">
        <v>351</v>
      </c>
      <c r="B351" s="23" t="s">
        <v>923</v>
      </c>
      <c r="C351" s="23" t="s">
        <v>922</v>
      </c>
      <c r="D351" s="24" t="s">
        <v>347</v>
      </c>
      <c r="E351" s="24" t="s">
        <v>347</v>
      </c>
      <c r="F351" s="24" t="s">
        <v>347</v>
      </c>
      <c r="G351" s="24">
        <v>14.770592563535899</v>
      </c>
      <c r="H351" s="24">
        <v>14.003666271678</v>
      </c>
      <c r="I351" s="24">
        <v>14.5675700569283</v>
      </c>
      <c r="J351" s="24">
        <v>14.056037133551801</v>
      </c>
      <c r="K351" s="24">
        <v>13.785339177708501</v>
      </c>
      <c r="L351" s="24">
        <v>14.0869</v>
      </c>
      <c r="M351" s="24">
        <v>14.307397055204699</v>
      </c>
      <c r="N351" s="24">
        <v>13.8628788882954</v>
      </c>
      <c r="O351" s="24">
        <v>12.860160374287</v>
      </c>
      <c r="P351" s="24">
        <v>11.069699999999999</v>
      </c>
      <c r="Q351" s="24">
        <v>9.2390163337619597</v>
      </c>
      <c r="R351" s="24" t="s">
        <v>347</v>
      </c>
    </row>
    <row r="352" spans="1:20">
      <c r="A352" s="86" t="s">
        <v>351</v>
      </c>
      <c r="B352" s="86" t="s">
        <v>921</v>
      </c>
      <c r="C352" s="86" t="s">
        <v>920</v>
      </c>
      <c r="D352" s="87">
        <v>70.2</v>
      </c>
      <c r="E352" s="87">
        <v>70.3</v>
      </c>
      <c r="F352" s="87">
        <v>70.5</v>
      </c>
      <c r="G352" s="87">
        <v>70.7</v>
      </c>
      <c r="H352" s="87">
        <v>71</v>
      </c>
      <c r="I352" s="87">
        <v>71.2</v>
      </c>
      <c r="J352" s="87">
        <v>71.400000000000006</v>
      </c>
      <c r="K352" s="87">
        <v>71.599999999999994</v>
      </c>
      <c r="L352" s="87">
        <v>71.8</v>
      </c>
      <c r="M352" s="87">
        <v>72</v>
      </c>
      <c r="N352" s="87">
        <v>72.3</v>
      </c>
      <c r="O352" s="87">
        <v>72.7</v>
      </c>
      <c r="P352" s="87">
        <v>73</v>
      </c>
      <c r="Q352" s="87" t="s">
        <v>347</v>
      </c>
      <c r="R352" s="87" t="s">
        <v>347</v>
      </c>
      <c r="S352" s="88">
        <v>1</v>
      </c>
      <c r="T352" s="88" t="s">
        <v>2287</v>
      </c>
    </row>
    <row r="353" spans="1:20">
      <c r="A353" s="86" t="s">
        <v>351</v>
      </c>
      <c r="B353" s="86" t="s">
        <v>919</v>
      </c>
      <c r="C353" s="86" t="s">
        <v>918</v>
      </c>
      <c r="D353" s="87">
        <v>65.900000000000006</v>
      </c>
      <c r="E353" s="87">
        <v>65.7</v>
      </c>
      <c r="F353" s="87">
        <v>66</v>
      </c>
      <c r="G353" s="87">
        <v>66.3</v>
      </c>
      <c r="H353" s="87">
        <v>66.5</v>
      </c>
      <c r="I353" s="87">
        <v>66.8</v>
      </c>
      <c r="J353" s="87">
        <v>67.099999999999994</v>
      </c>
      <c r="K353" s="87">
        <v>67.3</v>
      </c>
      <c r="L353" s="87">
        <v>67.599999999999994</v>
      </c>
      <c r="M353" s="87">
        <v>67.900000000000006</v>
      </c>
      <c r="N353" s="87">
        <v>68.099999999999994</v>
      </c>
      <c r="O353" s="87">
        <v>68.400000000000006</v>
      </c>
      <c r="P353" s="87">
        <v>68.7</v>
      </c>
      <c r="Q353" s="87" t="s">
        <v>347</v>
      </c>
      <c r="R353" s="87" t="s">
        <v>347</v>
      </c>
      <c r="S353" s="88">
        <v>1</v>
      </c>
      <c r="T353" s="88" t="s">
        <v>2287</v>
      </c>
    </row>
    <row r="354" spans="1:20">
      <c r="A354" s="86" t="s">
        <v>351</v>
      </c>
      <c r="B354" s="86" t="s">
        <v>917</v>
      </c>
      <c r="C354" s="86" t="s">
        <v>916</v>
      </c>
      <c r="D354" s="87">
        <v>67.997560975609773</v>
      </c>
      <c r="E354" s="87">
        <v>67.943902439024399</v>
      </c>
      <c r="F354" s="87">
        <v>68.195121951219519</v>
      </c>
      <c r="G354" s="87">
        <v>68.44634146341464</v>
      </c>
      <c r="H354" s="87">
        <v>68.695121951219519</v>
      </c>
      <c r="I354" s="87">
        <v>68.94634146341464</v>
      </c>
      <c r="J354" s="87">
        <v>69.197560975609775</v>
      </c>
      <c r="K354" s="87">
        <v>69.39756097560975</v>
      </c>
      <c r="L354" s="87">
        <v>69.648780487804885</v>
      </c>
      <c r="M354" s="87">
        <v>69.90000000000002</v>
      </c>
      <c r="N354" s="87">
        <v>70.148780487804885</v>
      </c>
      <c r="O354" s="87">
        <v>70.497560975609773</v>
      </c>
      <c r="P354" s="87">
        <v>70.797560975609755</v>
      </c>
      <c r="Q354" s="87" t="s">
        <v>347</v>
      </c>
      <c r="R354" s="87" t="s">
        <v>347</v>
      </c>
      <c r="S354" s="88">
        <v>1</v>
      </c>
      <c r="T354" s="88" t="s">
        <v>2287</v>
      </c>
    </row>
    <row r="355" spans="1:20" hidden="1">
      <c r="A355" s="23" t="s">
        <v>351</v>
      </c>
      <c r="B355" s="23" t="s">
        <v>915</v>
      </c>
      <c r="C355" s="23" t="s">
        <v>914</v>
      </c>
      <c r="D355" s="24" t="s">
        <v>347</v>
      </c>
      <c r="E355" s="24" t="s">
        <v>347</v>
      </c>
      <c r="F355" s="24" t="s">
        <v>347</v>
      </c>
      <c r="G355" s="24" t="s">
        <v>347</v>
      </c>
      <c r="H355" s="24" t="s">
        <v>347</v>
      </c>
      <c r="I355" s="24" t="s">
        <v>347</v>
      </c>
      <c r="J355" s="24" t="s">
        <v>347</v>
      </c>
      <c r="K355" s="24" t="s">
        <v>347</v>
      </c>
      <c r="L355" s="24">
        <v>0.3</v>
      </c>
      <c r="M355" s="24" t="s">
        <v>347</v>
      </c>
      <c r="N355" s="24" t="s">
        <v>347</v>
      </c>
      <c r="O355" s="24" t="s">
        <v>347</v>
      </c>
      <c r="P355" s="24">
        <v>0.5</v>
      </c>
      <c r="Q355" s="24" t="s">
        <v>347</v>
      </c>
      <c r="R355" s="24" t="s">
        <v>347</v>
      </c>
    </row>
    <row r="356" spans="1:20" hidden="1">
      <c r="A356" s="23" t="s">
        <v>351</v>
      </c>
      <c r="B356" s="23" t="s">
        <v>913</v>
      </c>
      <c r="C356" s="23" t="s">
        <v>912</v>
      </c>
      <c r="D356" s="24" t="s">
        <v>347</v>
      </c>
      <c r="E356" s="24" t="s">
        <v>347</v>
      </c>
      <c r="F356" s="24" t="s">
        <v>347</v>
      </c>
      <c r="G356" s="24" t="s">
        <v>347</v>
      </c>
      <c r="H356" s="24" t="s">
        <v>347</v>
      </c>
      <c r="I356" s="24">
        <v>11.302558441313955</v>
      </c>
      <c r="J356" s="24">
        <v>11.960421876698925</v>
      </c>
      <c r="K356" s="24">
        <v>13.050992741801446</v>
      </c>
      <c r="L356" s="24">
        <v>14.202599048651866</v>
      </c>
      <c r="M356" s="24">
        <v>13.270639364034285</v>
      </c>
      <c r="N356" s="24">
        <v>12.521217461489165</v>
      </c>
      <c r="O356" s="24">
        <v>13.181254883590562</v>
      </c>
      <c r="P356" s="24">
        <v>13.183398266168183</v>
      </c>
      <c r="Q356" s="24">
        <v>12.47060097455333</v>
      </c>
      <c r="R356" s="24" t="s">
        <v>347</v>
      </c>
    </row>
    <row r="357" spans="1:20" hidden="1">
      <c r="A357" s="23" t="s">
        <v>351</v>
      </c>
      <c r="B357" s="23" t="s">
        <v>911</v>
      </c>
      <c r="C357" s="23" t="s">
        <v>910</v>
      </c>
      <c r="D357" s="24" t="s">
        <v>347</v>
      </c>
      <c r="E357" s="24" t="s">
        <v>347</v>
      </c>
      <c r="F357" s="24" t="s">
        <v>347</v>
      </c>
      <c r="G357" s="24" t="s">
        <v>347</v>
      </c>
      <c r="H357" s="24" t="s">
        <v>347</v>
      </c>
      <c r="I357" s="24" t="s">
        <v>347</v>
      </c>
      <c r="J357" s="24">
        <v>9.6935769004125092</v>
      </c>
      <c r="K357" s="24">
        <v>15.363953800698368</v>
      </c>
      <c r="L357" s="24">
        <v>11.478463329452865</v>
      </c>
      <c r="M357" s="24">
        <v>1.7543859649122879</v>
      </c>
      <c r="N357" s="24">
        <v>-5.7266009852216797</v>
      </c>
      <c r="O357" s="24">
        <v>14.935771826692786</v>
      </c>
      <c r="P357" s="24">
        <v>6.5163856791058805</v>
      </c>
      <c r="Q357" s="24">
        <v>-1.2804552729859466</v>
      </c>
      <c r="R357" s="24" t="s">
        <v>347</v>
      </c>
    </row>
    <row r="358" spans="1:20" hidden="1">
      <c r="A358" s="23" t="s">
        <v>351</v>
      </c>
      <c r="B358" s="23" t="s">
        <v>909</v>
      </c>
      <c r="C358" s="23" t="s">
        <v>908</v>
      </c>
      <c r="D358" s="24" t="s">
        <v>347</v>
      </c>
      <c r="E358" s="24" t="s">
        <v>347</v>
      </c>
      <c r="F358" s="24" t="s">
        <v>347</v>
      </c>
      <c r="G358" s="24" t="s">
        <v>347</v>
      </c>
      <c r="H358" s="24" t="s">
        <v>347</v>
      </c>
      <c r="I358" s="24">
        <v>339399999.99999994</v>
      </c>
      <c r="J358" s="24">
        <v>372300000</v>
      </c>
      <c r="K358" s="24">
        <v>429500000</v>
      </c>
      <c r="L358" s="24">
        <v>478800000</v>
      </c>
      <c r="M358" s="24">
        <v>487200000</v>
      </c>
      <c r="N358" s="24">
        <v>459300000</v>
      </c>
      <c r="O358" s="24">
        <v>527900000</v>
      </c>
      <c r="P358" s="24">
        <v>562300000</v>
      </c>
      <c r="Q358" s="24">
        <v>555100000</v>
      </c>
      <c r="R358" s="24" t="s">
        <v>347</v>
      </c>
    </row>
    <row r="359" spans="1:20" hidden="1">
      <c r="A359" s="23" t="s">
        <v>351</v>
      </c>
      <c r="B359" s="23" t="s">
        <v>907</v>
      </c>
      <c r="C359" s="23" t="s">
        <v>906</v>
      </c>
      <c r="D359" s="24" t="s">
        <v>347</v>
      </c>
      <c r="E359" s="24" t="s">
        <v>347</v>
      </c>
      <c r="F359" s="24" t="s">
        <v>347</v>
      </c>
      <c r="G359" s="24" t="s">
        <v>347</v>
      </c>
      <c r="H359" s="24" t="s">
        <v>347</v>
      </c>
      <c r="I359" s="24">
        <v>311000000</v>
      </c>
      <c r="J359" s="24">
        <v>352000000</v>
      </c>
      <c r="K359" s="24">
        <v>429512999.99999994</v>
      </c>
      <c r="L359" s="24">
        <v>491251000</v>
      </c>
      <c r="M359" s="24">
        <v>489304000</v>
      </c>
      <c r="N359" s="24">
        <v>493944999.99999994</v>
      </c>
      <c r="O359" s="24">
        <v>549265000</v>
      </c>
      <c r="P359" s="24">
        <v>584764000</v>
      </c>
      <c r="Q359" s="24">
        <v>575830000</v>
      </c>
      <c r="R359" s="24" t="s">
        <v>347</v>
      </c>
    </row>
    <row r="360" spans="1:20" hidden="1">
      <c r="A360" s="23" t="s">
        <v>351</v>
      </c>
      <c r="B360" s="23" t="s">
        <v>905</v>
      </c>
      <c r="C360" s="23" t="s">
        <v>904</v>
      </c>
      <c r="D360" s="24" t="s">
        <v>347</v>
      </c>
      <c r="E360" s="24" t="s">
        <v>347</v>
      </c>
      <c r="F360" s="24" t="s">
        <v>347</v>
      </c>
      <c r="G360" s="24" t="s">
        <v>347</v>
      </c>
      <c r="H360" s="24" t="s">
        <v>347</v>
      </c>
      <c r="I360" s="24">
        <v>390164345.75335592</v>
      </c>
      <c r="J360" s="24">
        <v>481795784.28688747</v>
      </c>
      <c r="K360" s="24">
        <v>629138713.92998385</v>
      </c>
      <c r="L360" s="24">
        <v>682482634.06501806</v>
      </c>
      <c r="M360" s="24">
        <v>648084768.2119205</v>
      </c>
      <c r="N360" s="24">
        <v>686606894.63441741</v>
      </c>
      <c r="O360" s="24">
        <v>705724013.87639725</v>
      </c>
      <c r="P360" s="24">
        <v>776372809.3467871</v>
      </c>
      <c r="Q360" s="24">
        <v>764004245.72110915</v>
      </c>
      <c r="R360" s="24" t="s">
        <v>347</v>
      </c>
    </row>
    <row r="361" spans="1:20" hidden="1">
      <c r="A361" s="23" t="s">
        <v>351</v>
      </c>
      <c r="B361" s="23" t="s">
        <v>903</v>
      </c>
      <c r="C361" s="23" t="s">
        <v>902</v>
      </c>
      <c r="D361" s="24" t="s">
        <v>347</v>
      </c>
      <c r="E361" s="24" t="s">
        <v>347</v>
      </c>
      <c r="F361" s="24" t="s">
        <v>347</v>
      </c>
      <c r="G361" s="24" t="s">
        <v>347</v>
      </c>
      <c r="H361" s="24">
        <v>5501636.3640000001</v>
      </c>
      <c r="I361" s="24">
        <v>31348926.330000002</v>
      </c>
      <c r="J361" s="24">
        <v>59931718.699999996</v>
      </c>
      <c r="K361" s="24">
        <v>149498037.09999999</v>
      </c>
      <c r="L361" s="24">
        <v>139508589.19999999</v>
      </c>
      <c r="M361" s="24">
        <v>221493449.90000001</v>
      </c>
      <c r="N361" s="24">
        <v>223893349.40000001</v>
      </c>
      <c r="O361" s="24">
        <v>190942563.29999998</v>
      </c>
      <c r="P361" s="24">
        <v>204455811</v>
      </c>
      <c r="Q361" s="24">
        <v>176081411</v>
      </c>
      <c r="R361" s="24" t="s">
        <v>347</v>
      </c>
    </row>
    <row r="362" spans="1:20" hidden="1">
      <c r="A362" s="23" t="s">
        <v>351</v>
      </c>
      <c r="B362" s="23" t="s">
        <v>901</v>
      </c>
      <c r="C362" s="23" t="s">
        <v>900</v>
      </c>
      <c r="D362" s="24" t="s">
        <v>347</v>
      </c>
      <c r="E362" s="24" t="s">
        <v>347</v>
      </c>
      <c r="F362" s="24" t="s">
        <v>347</v>
      </c>
      <c r="G362" s="24" t="s">
        <v>347</v>
      </c>
      <c r="H362" s="24">
        <v>-2.5537902840767561E-9</v>
      </c>
      <c r="I362" s="24">
        <v>7.8056951943728319E-9</v>
      </c>
      <c r="J362" s="24">
        <v>11.286328912873303</v>
      </c>
      <c r="K362" s="24">
        <v>30.292127282625035</v>
      </c>
      <c r="L362" s="24">
        <v>31.476453612720068</v>
      </c>
      <c r="M362" s="24">
        <v>24.691282552840846</v>
      </c>
      <c r="N362" s="24">
        <v>23.015228784129317</v>
      </c>
      <c r="O362" s="24">
        <v>29.930593385121373</v>
      </c>
      <c r="P362" s="24">
        <v>27.519224681933835</v>
      </c>
      <c r="Q362" s="24">
        <v>37.15049077144549</v>
      </c>
      <c r="R362" s="24" t="s">
        <v>347</v>
      </c>
    </row>
    <row r="363" spans="1:20" hidden="1">
      <c r="A363" s="23" t="s">
        <v>351</v>
      </c>
      <c r="B363" s="23" t="s">
        <v>899</v>
      </c>
      <c r="C363" s="23" t="s">
        <v>898</v>
      </c>
      <c r="D363" s="24" t="s">
        <v>347</v>
      </c>
      <c r="E363" s="24" t="s">
        <v>347</v>
      </c>
      <c r="F363" s="24" t="s">
        <v>347</v>
      </c>
      <c r="G363" s="24" t="s">
        <v>347</v>
      </c>
      <c r="H363" s="24">
        <v>100.00000000255378</v>
      </c>
      <c r="I363" s="24">
        <v>99.999999992194304</v>
      </c>
      <c r="J363" s="24">
        <v>88.713671087126698</v>
      </c>
      <c r="K363" s="24">
        <v>69.707872717374968</v>
      </c>
      <c r="L363" s="24">
        <v>68.523546387279936</v>
      </c>
      <c r="M363" s="24">
        <v>75.308717447159154</v>
      </c>
      <c r="N363" s="24">
        <v>76.98477121587068</v>
      </c>
      <c r="O363" s="24">
        <v>70.069406614878631</v>
      </c>
      <c r="P363" s="24">
        <v>72.480775318066165</v>
      </c>
      <c r="Q363" s="24">
        <v>62.84950922855451</v>
      </c>
      <c r="R363" s="24" t="s">
        <v>347</v>
      </c>
    </row>
    <row r="364" spans="1:20" hidden="1">
      <c r="A364" s="23" t="s">
        <v>351</v>
      </c>
      <c r="B364" s="23" t="s">
        <v>897</v>
      </c>
      <c r="C364" s="23" t="s">
        <v>896</v>
      </c>
      <c r="D364" s="24" t="s">
        <v>347</v>
      </c>
      <c r="E364" s="24" t="s">
        <v>347</v>
      </c>
      <c r="F364" s="24" t="s">
        <v>347</v>
      </c>
      <c r="G364" s="24" t="s">
        <v>347</v>
      </c>
      <c r="H364" s="24">
        <v>151948170</v>
      </c>
      <c r="I364" s="24">
        <v>386914626</v>
      </c>
      <c r="J364" s="24">
        <v>644841880.60000002</v>
      </c>
      <c r="K364" s="24">
        <v>1271113451</v>
      </c>
      <c r="L364" s="24">
        <v>1364333841</v>
      </c>
      <c r="M364" s="24">
        <v>1319278773</v>
      </c>
      <c r="N364" s="24">
        <v>1472141580</v>
      </c>
      <c r="O364" s="24">
        <v>1352005584</v>
      </c>
      <c r="P364" s="24">
        <v>1417238228</v>
      </c>
      <c r="Q364" s="24">
        <v>1419229595</v>
      </c>
      <c r="R364" s="24" t="s">
        <v>347</v>
      </c>
    </row>
    <row r="365" spans="1:20" hidden="1">
      <c r="A365" s="23" t="s">
        <v>351</v>
      </c>
      <c r="B365" s="23" t="s">
        <v>895</v>
      </c>
      <c r="C365" s="23" t="s">
        <v>894</v>
      </c>
      <c r="D365" s="24" t="s">
        <v>347</v>
      </c>
      <c r="E365" s="24" t="s">
        <v>347</v>
      </c>
      <c r="F365" s="24" t="s">
        <v>347</v>
      </c>
      <c r="G365" s="24" t="s">
        <v>347</v>
      </c>
      <c r="H365" s="24">
        <v>0</v>
      </c>
      <c r="I365" s="24">
        <v>1.3333693412766068E-2</v>
      </c>
      <c r="J365" s="24">
        <v>9.7569701833662155</v>
      </c>
      <c r="K365" s="24">
        <v>38.743055488286238</v>
      </c>
      <c r="L365" s="24">
        <v>34.965882792443317</v>
      </c>
      <c r="M365" s="24">
        <v>39.289834231093174</v>
      </c>
      <c r="N365" s="24">
        <v>39.879932014473773</v>
      </c>
      <c r="O365" s="24">
        <v>40.27602887282157</v>
      </c>
      <c r="P365" s="24">
        <v>42.11507487894265</v>
      </c>
      <c r="Q365" s="24">
        <v>42.574408041674182</v>
      </c>
      <c r="R365" s="24" t="s">
        <v>347</v>
      </c>
    </row>
    <row r="366" spans="1:20" hidden="1">
      <c r="A366" s="23" t="s">
        <v>351</v>
      </c>
      <c r="B366" s="23" t="s">
        <v>893</v>
      </c>
      <c r="C366" s="23" t="s">
        <v>892</v>
      </c>
      <c r="D366" s="24" t="s">
        <v>347</v>
      </c>
      <c r="E366" s="24" t="s">
        <v>347</v>
      </c>
      <c r="F366" s="24" t="s">
        <v>347</v>
      </c>
      <c r="G366" s="24" t="s">
        <v>347</v>
      </c>
      <c r="H366" s="24">
        <v>100</v>
      </c>
      <c r="I366" s="24">
        <v>99.986666306587239</v>
      </c>
      <c r="J366" s="24">
        <v>90.243029816633779</v>
      </c>
      <c r="K366" s="24">
        <v>61.256944511713762</v>
      </c>
      <c r="L366" s="24">
        <v>65.03411720755669</v>
      </c>
      <c r="M366" s="24">
        <v>60.710165768906819</v>
      </c>
      <c r="N366" s="24">
        <v>60.120067985526227</v>
      </c>
      <c r="O366" s="24">
        <v>59.723971127178423</v>
      </c>
      <c r="P366" s="24">
        <v>57.88492512105735</v>
      </c>
      <c r="Q366" s="24">
        <v>57.425591958325818</v>
      </c>
      <c r="R366" s="24" t="s">
        <v>347</v>
      </c>
    </row>
    <row r="367" spans="1:20" hidden="1">
      <c r="A367" s="23" t="s">
        <v>351</v>
      </c>
      <c r="B367" s="23" t="s">
        <v>891</v>
      </c>
      <c r="C367" s="23" t="s">
        <v>890</v>
      </c>
      <c r="D367" s="24" t="s">
        <v>347</v>
      </c>
      <c r="E367" s="24" t="s">
        <v>347</v>
      </c>
      <c r="F367" s="24" t="s">
        <v>347</v>
      </c>
      <c r="G367" s="24" t="s">
        <v>347</v>
      </c>
      <c r="H367" s="24" t="s">
        <v>347</v>
      </c>
      <c r="I367" s="24" t="s">
        <v>347</v>
      </c>
      <c r="J367" s="24" t="s">
        <v>347</v>
      </c>
      <c r="K367" s="24" t="s">
        <v>347</v>
      </c>
      <c r="L367" s="24" t="s">
        <v>347</v>
      </c>
      <c r="M367" s="24" t="s">
        <v>347</v>
      </c>
      <c r="N367" s="24" t="s">
        <v>347</v>
      </c>
      <c r="O367" s="24" t="s">
        <v>347</v>
      </c>
      <c r="P367" s="24">
        <v>40</v>
      </c>
      <c r="Q367" s="24">
        <v>50</v>
      </c>
      <c r="R367" s="24">
        <v>50</v>
      </c>
    </row>
    <row r="368" spans="1:20" hidden="1">
      <c r="A368" s="23" t="s">
        <v>351</v>
      </c>
      <c r="B368" s="23" t="s">
        <v>889</v>
      </c>
      <c r="C368" s="23" t="s">
        <v>888</v>
      </c>
      <c r="D368" s="24">
        <v>0</v>
      </c>
      <c r="E368" s="24">
        <v>0</v>
      </c>
      <c r="F368" s="24">
        <v>0</v>
      </c>
      <c r="G368" s="24">
        <v>0</v>
      </c>
      <c r="H368" s="24">
        <v>2.9368913133697798E-3</v>
      </c>
      <c r="I368" s="24">
        <v>0.115961004897879</v>
      </c>
      <c r="J368" s="24">
        <v>1.2426665792693401</v>
      </c>
      <c r="K368" s="24">
        <v>0.92408596593085401</v>
      </c>
      <c r="L368" s="24">
        <v>1.4555587953873299</v>
      </c>
      <c r="M368" s="24">
        <v>2.3923511377247002</v>
      </c>
      <c r="N368" s="24">
        <v>1.8000876738045599</v>
      </c>
      <c r="O368" s="24">
        <v>1.36755938623217</v>
      </c>
      <c r="P368" s="24">
        <v>1.07099908795663</v>
      </c>
      <c r="Q368" s="24" t="s">
        <v>347</v>
      </c>
      <c r="R368" s="24" t="s">
        <v>347</v>
      </c>
    </row>
    <row r="369" spans="1:18" hidden="1">
      <c r="A369" s="23" t="s">
        <v>351</v>
      </c>
      <c r="B369" s="23" t="s">
        <v>887</v>
      </c>
      <c r="C369" s="23" t="s">
        <v>886</v>
      </c>
      <c r="D369" s="24" t="s">
        <v>347</v>
      </c>
      <c r="E369" s="24" t="s">
        <v>347</v>
      </c>
      <c r="F369" s="24" t="s">
        <v>347</v>
      </c>
      <c r="G369" s="24" t="s">
        <v>347</v>
      </c>
      <c r="H369" s="24" t="s">
        <v>347</v>
      </c>
      <c r="I369" s="24" t="s">
        <v>347</v>
      </c>
      <c r="J369" s="24" t="s">
        <v>347</v>
      </c>
      <c r="K369" s="24" t="s">
        <v>347</v>
      </c>
      <c r="L369" s="24">
        <v>20.775600000000001</v>
      </c>
      <c r="M369" s="24">
        <v>21.913900000000002</v>
      </c>
      <c r="N369" s="24">
        <v>17.612200000000001</v>
      </c>
      <c r="O369" s="24">
        <v>14.708500000000001</v>
      </c>
      <c r="P369" s="24">
        <v>13.3925</v>
      </c>
      <c r="Q369" s="24">
        <v>11.554500000000001</v>
      </c>
      <c r="R369" s="24" t="s">
        <v>347</v>
      </c>
    </row>
    <row r="370" spans="1:18" hidden="1">
      <c r="A370" s="23" t="s">
        <v>351</v>
      </c>
      <c r="B370" s="23" t="s">
        <v>885</v>
      </c>
      <c r="C370" s="23" t="s">
        <v>884</v>
      </c>
      <c r="D370" s="24" t="s">
        <v>347</v>
      </c>
      <c r="E370" s="24" t="s">
        <v>347</v>
      </c>
      <c r="F370" s="24" t="s">
        <v>347</v>
      </c>
      <c r="G370" s="24" t="s">
        <v>347</v>
      </c>
      <c r="H370" s="24" t="s">
        <v>347</v>
      </c>
      <c r="I370" s="24" t="s">
        <v>347</v>
      </c>
      <c r="J370" s="24" t="s">
        <v>347</v>
      </c>
      <c r="K370" s="24" t="s">
        <v>347</v>
      </c>
      <c r="L370" s="24">
        <v>100</v>
      </c>
      <c r="M370" s="24">
        <v>100</v>
      </c>
      <c r="N370" s="24">
        <v>99.847701352978675</v>
      </c>
      <c r="O370" s="24">
        <v>98.572975481475751</v>
      </c>
      <c r="P370" s="24">
        <v>99.450814501465729</v>
      </c>
      <c r="Q370" s="24" t="s">
        <v>347</v>
      </c>
      <c r="R370" s="24" t="s">
        <v>347</v>
      </c>
    </row>
    <row r="371" spans="1:18" hidden="1">
      <c r="A371" s="23" t="s">
        <v>351</v>
      </c>
      <c r="B371" s="23" t="s">
        <v>883</v>
      </c>
      <c r="C371" s="23" t="s">
        <v>882</v>
      </c>
      <c r="D371" s="24" t="s">
        <v>347</v>
      </c>
      <c r="E371" s="24" t="s">
        <v>347</v>
      </c>
      <c r="F371" s="24" t="s">
        <v>347</v>
      </c>
      <c r="G371" s="24" t="s">
        <v>347</v>
      </c>
      <c r="H371" s="24" t="s">
        <v>347</v>
      </c>
      <c r="I371" s="24" t="s">
        <v>347</v>
      </c>
      <c r="J371" s="24" t="s">
        <v>347</v>
      </c>
      <c r="K371" s="24" t="s">
        <v>347</v>
      </c>
      <c r="L371" s="24">
        <v>230281000</v>
      </c>
      <c r="M371" s="24">
        <v>25658000</v>
      </c>
      <c r="N371" s="24">
        <v>28191000</v>
      </c>
      <c r="O371" s="24">
        <v>25489000</v>
      </c>
      <c r="P371" s="24">
        <v>26801000</v>
      </c>
      <c r="Q371" s="24">
        <v>26681000</v>
      </c>
      <c r="R371" s="24" t="s">
        <v>347</v>
      </c>
    </row>
    <row r="372" spans="1:18" hidden="1">
      <c r="A372" s="23" t="s">
        <v>351</v>
      </c>
      <c r="B372" s="23" t="s">
        <v>881</v>
      </c>
      <c r="C372" s="23" t="s">
        <v>880</v>
      </c>
      <c r="D372" s="24" t="s">
        <v>347</v>
      </c>
      <c r="E372" s="24" t="s">
        <v>347</v>
      </c>
      <c r="F372" s="24" t="s">
        <v>347</v>
      </c>
      <c r="G372" s="24" t="s">
        <v>347</v>
      </c>
      <c r="H372" s="24" t="s">
        <v>347</v>
      </c>
      <c r="I372" s="24" t="s">
        <v>347</v>
      </c>
      <c r="J372" s="24" t="s">
        <v>347</v>
      </c>
      <c r="K372" s="24" t="s">
        <v>347</v>
      </c>
      <c r="L372" s="24">
        <v>21400000</v>
      </c>
      <c r="M372" s="24">
        <v>16739999.999999998</v>
      </c>
      <c r="N372" s="24">
        <v>12740000</v>
      </c>
      <c r="O372" s="24">
        <v>11280000</v>
      </c>
      <c r="P372" s="24">
        <v>12540000</v>
      </c>
      <c r="Q372" s="24" t="s">
        <v>347</v>
      </c>
      <c r="R372" s="24" t="s">
        <v>347</v>
      </c>
    </row>
    <row r="373" spans="1:18" hidden="1">
      <c r="A373" s="23" t="s">
        <v>351</v>
      </c>
      <c r="B373" s="23" t="s">
        <v>879</v>
      </c>
      <c r="C373" s="23" t="s">
        <v>878</v>
      </c>
      <c r="D373" s="24" t="s">
        <v>347</v>
      </c>
      <c r="E373" s="24" t="s">
        <v>347</v>
      </c>
      <c r="F373" s="24" t="s">
        <v>347</v>
      </c>
      <c r="G373" s="24" t="s">
        <v>347</v>
      </c>
      <c r="H373" s="24" t="s">
        <v>347</v>
      </c>
      <c r="I373" s="24" t="s">
        <v>347</v>
      </c>
      <c r="J373" s="24" t="s">
        <v>347</v>
      </c>
      <c r="K373" s="24" t="s">
        <v>347</v>
      </c>
      <c r="L373" s="24" t="s">
        <v>347</v>
      </c>
      <c r="M373" s="24" t="s">
        <v>347</v>
      </c>
      <c r="N373" s="24">
        <v>110000</v>
      </c>
      <c r="O373" s="24">
        <v>100000</v>
      </c>
      <c r="P373" s="24" t="s">
        <v>347</v>
      </c>
      <c r="Q373" s="24" t="s">
        <v>347</v>
      </c>
      <c r="R373" s="24" t="s">
        <v>347</v>
      </c>
    </row>
    <row r="374" spans="1:18" hidden="1">
      <c r="A374" s="23" t="s">
        <v>351</v>
      </c>
      <c r="B374" s="23" t="s">
        <v>877</v>
      </c>
      <c r="C374" s="23" t="s">
        <v>876</v>
      </c>
      <c r="D374" s="24" t="s">
        <v>347</v>
      </c>
      <c r="E374" s="24" t="s">
        <v>347</v>
      </c>
      <c r="F374" s="24" t="s">
        <v>347</v>
      </c>
      <c r="G374" s="24" t="s">
        <v>347</v>
      </c>
      <c r="H374" s="24" t="s">
        <v>347</v>
      </c>
      <c r="I374" s="24" t="s">
        <v>347</v>
      </c>
      <c r="J374" s="24" t="s">
        <v>347</v>
      </c>
      <c r="K374" s="24" t="s">
        <v>347</v>
      </c>
      <c r="L374" s="24" t="s">
        <v>347</v>
      </c>
      <c r="M374" s="24" t="s">
        <v>347</v>
      </c>
      <c r="N374" s="24" t="s">
        <v>347</v>
      </c>
      <c r="O374" s="24">
        <v>-10000</v>
      </c>
      <c r="P374" s="24">
        <v>230000</v>
      </c>
      <c r="Q374" s="24" t="s">
        <v>347</v>
      </c>
      <c r="R374" s="24" t="s">
        <v>347</v>
      </c>
    </row>
    <row r="375" spans="1:18" hidden="1">
      <c r="A375" s="23" t="s">
        <v>351</v>
      </c>
      <c r="B375" s="23" t="s">
        <v>875</v>
      </c>
      <c r="C375" s="23" t="s">
        <v>874</v>
      </c>
      <c r="D375" s="24" t="s">
        <v>347</v>
      </c>
      <c r="E375" s="24" t="s">
        <v>347</v>
      </c>
      <c r="F375" s="24" t="s">
        <v>347</v>
      </c>
      <c r="G375" s="24" t="s">
        <v>347</v>
      </c>
      <c r="H375" s="24" t="s">
        <v>347</v>
      </c>
      <c r="I375" s="24" t="s">
        <v>347</v>
      </c>
      <c r="J375" s="24" t="s">
        <v>347</v>
      </c>
      <c r="K375" s="24" t="s">
        <v>347</v>
      </c>
      <c r="L375" s="24">
        <v>3440000</v>
      </c>
      <c r="M375" s="24">
        <v>3520000</v>
      </c>
      <c r="N375" s="24">
        <v>1060000</v>
      </c>
      <c r="O375" s="24">
        <v>2260000</v>
      </c>
      <c r="P375" s="24">
        <v>1320000</v>
      </c>
      <c r="Q375" s="24" t="s">
        <v>347</v>
      </c>
      <c r="R375" s="24" t="s">
        <v>347</v>
      </c>
    </row>
    <row r="376" spans="1:18" hidden="1">
      <c r="A376" s="23" t="s">
        <v>351</v>
      </c>
      <c r="B376" s="23" t="s">
        <v>873</v>
      </c>
      <c r="C376" s="23" t="s">
        <v>872</v>
      </c>
      <c r="D376" s="24" t="s">
        <v>347</v>
      </c>
      <c r="E376" s="24" t="s">
        <v>347</v>
      </c>
      <c r="F376" s="24" t="s">
        <v>347</v>
      </c>
      <c r="G376" s="24" t="s">
        <v>347</v>
      </c>
      <c r="H376" s="24" t="s">
        <v>347</v>
      </c>
      <c r="I376" s="24" t="s">
        <v>347</v>
      </c>
      <c r="J376" s="24" t="s">
        <v>347</v>
      </c>
      <c r="K376" s="24" t="s">
        <v>347</v>
      </c>
      <c r="L376" s="24">
        <v>6220000</v>
      </c>
      <c r="M376" s="24">
        <v>4740000</v>
      </c>
      <c r="N376" s="24">
        <v>5120000</v>
      </c>
      <c r="O376" s="24">
        <v>4990000</v>
      </c>
      <c r="P376" s="24">
        <v>7000000</v>
      </c>
      <c r="Q376" s="24" t="s">
        <v>347</v>
      </c>
      <c r="R376" s="24" t="s">
        <v>347</v>
      </c>
    </row>
    <row r="377" spans="1:18" hidden="1">
      <c r="A377" s="23" t="s">
        <v>351</v>
      </c>
      <c r="B377" s="23" t="s">
        <v>871</v>
      </c>
      <c r="C377" s="23" t="s">
        <v>870</v>
      </c>
      <c r="D377" s="24" t="s">
        <v>347</v>
      </c>
      <c r="E377" s="24" t="s">
        <v>347</v>
      </c>
      <c r="F377" s="24" t="s">
        <v>347</v>
      </c>
      <c r="G377" s="24" t="s">
        <v>347</v>
      </c>
      <c r="H377" s="24" t="s">
        <v>347</v>
      </c>
      <c r="I377" s="24" t="s">
        <v>347</v>
      </c>
      <c r="J377" s="24" t="s">
        <v>347</v>
      </c>
      <c r="K377" s="24" t="s">
        <v>347</v>
      </c>
      <c r="L377" s="24">
        <v>315910000</v>
      </c>
      <c r="M377" s="24">
        <v>279320000</v>
      </c>
      <c r="N377" s="24">
        <v>304830000</v>
      </c>
      <c r="O377" s="24">
        <v>200960000</v>
      </c>
      <c r="P377" s="24">
        <v>231380000</v>
      </c>
      <c r="Q377" s="24" t="s">
        <v>347</v>
      </c>
      <c r="R377" s="24" t="s">
        <v>347</v>
      </c>
    </row>
    <row r="378" spans="1:18" hidden="1">
      <c r="A378" s="23" t="s">
        <v>351</v>
      </c>
      <c r="B378" s="23" t="s">
        <v>869</v>
      </c>
      <c r="C378" s="23" t="s">
        <v>868</v>
      </c>
      <c r="D378" s="24" t="s">
        <v>347</v>
      </c>
      <c r="E378" s="24" t="s">
        <v>347</v>
      </c>
      <c r="F378" s="24" t="s">
        <v>347</v>
      </c>
      <c r="G378" s="24" t="s">
        <v>347</v>
      </c>
      <c r="H378" s="24" t="s">
        <v>347</v>
      </c>
      <c r="I378" s="24" t="s">
        <v>347</v>
      </c>
      <c r="J378" s="24" t="s">
        <v>347</v>
      </c>
      <c r="K378" s="24" t="s">
        <v>347</v>
      </c>
      <c r="L378" s="24">
        <v>13050000</v>
      </c>
      <c r="M378" s="24">
        <v>3270000</v>
      </c>
      <c r="N378" s="24">
        <v>2360000</v>
      </c>
      <c r="O378" s="24">
        <v>3610000</v>
      </c>
      <c r="P378" s="24">
        <v>9960000</v>
      </c>
      <c r="Q378" s="24" t="s">
        <v>347</v>
      </c>
      <c r="R378" s="24" t="s">
        <v>347</v>
      </c>
    </row>
    <row r="379" spans="1:18" hidden="1">
      <c r="A379" s="23" t="s">
        <v>351</v>
      </c>
      <c r="B379" s="23" t="s">
        <v>867</v>
      </c>
      <c r="C379" s="23" t="s">
        <v>866</v>
      </c>
      <c r="D379" s="24" t="s">
        <v>347</v>
      </c>
      <c r="E379" s="24" t="s">
        <v>347</v>
      </c>
      <c r="F379" s="24" t="s">
        <v>347</v>
      </c>
      <c r="G379" s="24" t="s">
        <v>347</v>
      </c>
      <c r="H379" s="24" t="s">
        <v>347</v>
      </c>
      <c r="I379" s="24" t="s">
        <v>347</v>
      </c>
      <c r="J379" s="24" t="s">
        <v>347</v>
      </c>
      <c r="K379" s="24" t="s">
        <v>347</v>
      </c>
      <c r="L379" s="24">
        <v>960000</v>
      </c>
      <c r="M379" s="24">
        <v>1730000</v>
      </c>
      <c r="N379" s="24">
        <v>1120000</v>
      </c>
      <c r="O379" s="24">
        <v>690000</v>
      </c>
      <c r="P379" s="24">
        <v>26640000</v>
      </c>
      <c r="Q379" s="24" t="s">
        <v>347</v>
      </c>
      <c r="R379" s="24" t="s">
        <v>347</v>
      </c>
    </row>
    <row r="380" spans="1:18" hidden="1">
      <c r="A380" s="23" t="s">
        <v>351</v>
      </c>
      <c r="B380" s="23" t="s">
        <v>865</v>
      </c>
      <c r="C380" s="23" t="s">
        <v>864</v>
      </c>
      <c r="D380" s="24" t="s">
        <v>347</v>
      </c>
      <c r="E380" s="24" t="s">
        <v>347</v>
      </c>
      <c r="F380" s="24" t="s">
        <v>347</v>
      </c>
      <c r="G380" s="24" t="s">
        <v>347</v>
      </c>
      <c r="H380" s="24" t="s">
        <v>347</v>
      </c>
      <c r="I380" s="24" t="s">
        <v>347</v>
      </c>
      <c r="J380" s="24" t="s">
        <v>347</v>
      </c>
      <c r="K380" s="24" t="s">
        <v>347</v>
      </c>
      <c r="L380" s="24">
        <v>32549999.999999996</v>
      </c>
      <c r="M380" s="24">
        <v>30580000</v>
      </c>
      <c r="N380" s="24">
        <v>34180000</v>
      </c>
      <c r="O380" s="24">
        <v>28380000</v>
      </c>
      <c r="P380" s="24">
        <v>31990000</v>
      </c>
      <c r="Q380" s="24" t="s">
        <v>347</v>
      </c>
      <c r="R380" s="24" t="s">
        <v>347</v>
      </c>
    </row>
    <row r="381" spans="1:18" hidden="1">
      <c r="A381" s="23" t="s">
        <v>351</v>
      </c>
      <c r="B381" s="23" t="s">
        <v>863</v>
      </c>
      <c r="C381" s="23" t="s">
        <v>862</v>
      </c>
      <c r="D381" s="24" t="s">
        <v>347</v>
      </c>
      <c r="E381" s="24" t="s">
        <v>347</v>
      </c>
      <c r="F381" s="24" t="s">
        <v>347</v>
      </c>
      <c r="G381" s="24" t="s">
        <v>347</v>
      </c>
      <c r="H381" s="24" t="s">
        <v>347</v>
      </c>
      <c r="I381" s="24" t="s">
        <v>347</v>
      </c>
      <c r="J381" s="24" t="s">
        <v>347</v>
      </c>
      <c r="K381" s="24" t="s">
        <v>347</v>
      </c>
      <c r="L381" s="24">
        <v>32759999.999999996</v>
      </c>
      <c r="M381" s="24">
        <v>30000</v>
      </c>
      <c r="N381" s="24">
        <v>30000</v>
      </c>
      <c r="O381" s="24">
        <v>310000</v>
      </c>
      <c r="P381" s="24">
        <v>240000</v>
      </c>
      <c r="Q381" s="24" t="s">
        <v>347</v>
      </c>
      <c r="R381" s="24" t="s">
        <v>347</v>
      </c>
    </row>
    <row r="382" spans="1:18" hidden="1">
      <c r="A382" s="23" t="s">
        <v>351</v>
      </c>
      <c r="B382" s="23" t="s">
        <v>861</v>
      </c>
      <c r="C382" s="23" t="s">
        <v>860</v>
      </c>
      <c r="D382" s="24" t="s">
        <v>347</v>
      </c>
      <c r="E382" s="24" t="s">
        <v>347</v>
      </c>
      <c r="F382" s="24" t="s">
        <v>347</v>
      </c>
      <c r="G382" s="24" t="s">
        <v>347</v>
      </c>
      <c r="H382" s="24" t="s">
        <v>347</v>
      </c>
      <c r="I382" s="24" t="s">
        <v>347</v>
      </c>
      <c r="J382" s="24" t="s">
        <v>347</v>
      </c>
      <c r="K382" s="24" t="s">
        <v>347</v>
      </c>
      <c r="L382" s="24">
        <v>120000</v>
      </c>
      <c r="M382" s="24" t="s">
        <v>347</v>
      </c>
      <c r="N382" s="24" t="s">
        <v>347</v>
      </c>
      <c r="O382" s="24" t="s">
        <v>347</v>
      </c>
      <c r="P382" s="24" t="s">
        <v>347</v>
      </c>
      <c r="Q382" s="24" t="s">
        <v>347</v>
      </c>
      <c r="R382" s="24" t="s">
        <v>347</v>
      </c>
    </row>
    <row r="383" spans="1:18" hidden="1">
      <c r="A383" s="23" t="s">
        <v>351</v>
      </c>
      <c r="B383" s="23" t="s">
        <v>859</v>
      </c>
      <c r="C383" s="23" t="s">
        <v>858</v>
      </c>
      <c r="D383" s="24" t="s">
        <v>347</v>
      </c>
      <c r="E383" s="24" t="s">
        <v>347</v>
      </c>
      <c r="F383" s="24" t="s">
        <v>347</v>
      </c>
      <c r="G383" s="24" t="s">
        <v>347</v>
      </c>
      <c r="H383" s="24" t="s">
        <v>347</v>
      </c>
      <c r="I383" s="24" t="s">
        <v>347</v>
      </c>
      <c r="J383" s="24" t="s">
        <v>347</v>
      </c>
      <c r="K383" s="24" t="s">
        <v>347</v>
      </c>
      <c r="L383" s="24">
        <v>500000</v>
      </c>
      <c r="M383" s="24">
        <v>100000</v>
      </c>
      <c r="N383" s="24" t="s">
        <v>347</v>
      </c>
      <c r="O383" s="24" t="s">
        <v>347</v>
      </c>
      <c r="P383" s="24" t="s">
        <v>347</v>
      </c>
      <c r="Q383" s="24" t="s">
        <v>347</v>
      </c>
      <c r="R383" s="24" t="s">
        <v>347</v>
      </c>
    </row>
    <row r="384" spans="1:18" hidden="1">
      <c r="A384" s="23" t="s">
        <v>351</v>
      </c>
      <c r="B384" s="23" t="s">
        <v>857</v>
      </c>
      <c r="C384" s="23" t="s">
        <v>856</v>
      </c>
      <c r="D384" s="24" t="s">
        <v>347</v>
      </c>
      <c r="E384" s="24" t="s">
        <v>347</v>
      </c>
      <c r="F384" s="24" t="s">
        <v>347</v>
      </c>
      <c r="G384" s="24" t="s">
        <v>347</v>
      </c>
      <c r="H384" s="24" t="s">
        <v>347</v>
      </c>
      <c r="I384" s="24" t="s">
        <v>347</v>
      </c>
      <c r="J384" s="24" t="s">
        <v>347</v>
      </c>
      <c r="K384" s="24" t="s">
        <v>347</v>
      </c>
      <c r="L384" s="24">
        <v>3280000</v>
      </c>
      <c r="M384" s="24">
        <v>1990000</v>
      </c>
      <c r="N384" s="24">
        <v>3050000</v>
      </c>
      <c r="O384" s="24">
        <v>460000</v>
      </c>
      <c r="P384" s="24">
        <v>440000</v>
      </c>
      <c r="Q384" s="24" t="s">
        <v>347</v>
      </c>
      <c r="R384" s="24" t="s">
        <v>347</v>
      </c>
    </row>
    <row r="385" spans="1:18" hidden="1">
      <c r="A385" s="23" t="s">
        <v>351</v>
      </c>
      <c r="B385" s="23" t="s">
        <v>855</v>
      </c>
      <c r="C385" s="23" t="s">
        <v>854</v>
      </c>
      <c r="D385" s="24" t="s">
        <v>347</v>
      </c>
      <c r="E385" s="24" t="s">
        <v>347</v>
      </c>
      <c r="F385" s="24" t="s">
        <v>347</v>
      </c>
      <c r="G385" s="24" t="s">
        <v>347</v>
      </c>
      <c r="H385" s="24" t="s">
        <v>347</v>
      </c>
      <c r="I385" s="24" t="s">
        <v>347</v>
      </c>
      <c r="J385" s="24" t="s">
        <v>347</v>
      </c>
      <c r="K385" s="24" t="s">
        <v>347</v>
      </c>
      <c r="L385" s="24">
        <v>150000</v>
      </c>
      <c r="M385" s="24">
        <v>1080000</v>
      </c>
      <c r="N385" s="24">
        <v>1880000</v>
      </c>
      <c r="O385" s="24">
        <v>7920000</v>
      </c>
      <c r="P385" s="24">
        <v>3860000</v>
      </c>
      <c r="Q385" s="24" t="s">
        <v>347</v>
      </c>
      <c r="R385" s="24" t="s">
        <v>347</v>
      </c>
    </row>
    <row r="386" spans="1:18" hidden="1">
      <c r="A386" s="23" t="s">
        <v>351</v>
      </c>
      <c r="B386" s="23" t="s">
        <v>853</v>
      </c>
      <c r="C386" s="23" t="s">
        <v>852</v>
      </c>
      <c r="D386" s="24" t="s">
        <v>347</v>
      </c>
      <c r="E386" s="24" t="s">
        <v>347</v>
      </c>
      <c r="F386" s="24" t="s">
        <v>347</v>
      </c>
      <c r="G386" s="24" t="s">
        <v>347</v>
      </c>
      <c r="H386" s="24" t="s">
        <v>347</v>
      </c>
      <c r="I386" s="24" t="s">
        <v>347</v>
      </c>
      <c r="J386" s="24" t="s">
        <v>347</v>
      </c>
      <c r="K386" s="24" t="s">
        <v>347</v>
      </c>
      <c r="L386" s="24">
        <v>7970000</v>
      </c>
      <c r="M386" s="24">
        <v>9160000</v>
      </c>
      <c r="N386" s="24">
        <v>6890000</v>
      </c>
      <c r="O386" s="24">
        <v>14540000</v>
      </c>
      <c r="P386" s="24">
        <v>9030000</v>
      </c>
      <c r="Q386" s="24" t="s">
        <v>347</v>
      </c>
      <c r="R386" s="24" t="s">
        <v>347</v>
      </c>
    </row>
    <row r="387" spans="1:18" hidden="1">
      <c r="A387" s="23" t="s">
        <v>351</v>
      </c>
      <c r="B387" s="23" t="s">
        <v>851</v>
      </c>
      <c r="C387" s="23" t="s">
        <v>850</v>
      </c>
      <c r="D387" s="24" t="s">
        <v>347</v>
      </c>
      <c r="E387" s="24" t="s">
        <v>347</v>
      </c>
      <c r="F387" s="24" t="s">
        <v>347</v>
      </c>
      <c r="G387" s="24" t="s">
        <v>347</v>
      </c>
      <c r="H387" s="24" t="s">
        <v>347</v>
      </c>
      <c r="I387" s="24" t="s">
        <v>347</v>
      </c>
      <c r="J387" s="24" t="s">
        <v>347</v>
      </c>
      <c r="K387" s="24" t="s">
        <v>347</v>
      </c>
      <c r="L387" s="24">
        <v>450000</v>
      </c>
      <c r="M387" s="24">
        <v>3630000</v>
      </c>
      <c r="N387" s="24">
        <v>1580000</v>
      </c>
      <c r="O387" s="24">
        <v>4550000</v>
      </c>
      <c r="P387" s="24">
        <v>2290000</v>
      </c>
      <c r="Q387" s="24" t="s">
        <v>347</v>
      </c>
      <c r="R387" s="24" t="s">
        <v>347</v>
      </c>
    </row>
    <row r="388" spans="1:18" hidden="1">
      <c r="A388" s="23" t="s">
        <v>351</v>
      </c>
      <c r="B388" s="23" t="s">
        <v>849</v>
      </c>
      <c r="C388" s="23" t="s">
        <v>848</v>
      </c>
      <c r="D388" s="24" t="s">
        <v>347</v>
      </c>
      <c r="E388" s="24" t="s">
        <v>347</v>
      </c>
      <c r="F388" s="24" t="s">
        <v>347</v>
      </c>
      <c r="G388" s="24" t="s">
        <v>347</v>
      </c>
      <c r="H388" s="24" t="s">
        <v>347</v>
      </c>
      <c r="I388" s="24" t="s">
        <v>347</v>
      </c>
      <c r="J388" s="24" t="s">
        <v>347</v>
      </c>
      <c r="K388" s="24" t="s">
        <v>347</v>
      </c>
      <c r="L388" s="24">
        <v>21170000</v>
      </c>
      <c r="M388" s="24">
        <v>24240000</v>
      </c>
      <c r="N388" s="24">
        <v>19070000</v>
      </c>
      <c r="O388" s="24">
        <v>14730000</v>
      </c>
      <c r="P388" s="24">
        <v>10880000</v>
      </c>
      <c r="Q388" s="24" t="s">
        <v>347</v>
      </c>
      <c r="R388" s="24" t="s">
        <v>347</v>
      </c>
    </row>
    <row r="389" spans="1:18" hidden="1">
      <c r="A389" s="23" t="s">
        <v>351</v>
      </c>
      <c r="B389" s="23" t="s">
        <v>847</v>
      </c>
      <c r="C389" s="23" t="s">
        <v>846</v>
      </c>
      <c r="D389" s="24" t="s">
        <v>347</v>
      </c>
      <c r="E389" s="24" t="s">
        <v>347</v>
      </c>
      <c r="F389" s="24" t="s">
        <v>347</v>
      </c>
      <c r="G389" s="24" t="s">
        <v>347</v>
      </c>
      <c r="H389" s="24" t="s">
        <v>347</v>
      </c>
      <c r="I389" s="24" t="s">
        <v>347</v>
      </c>
      <c r="J389" s="24" t="s">
        <v>347</v>
      </c>
      <c r="K389" s="24" t="s">
        <v>347</v>
      </c>
      <c r="L389" s="24" t="s">
        <v>347</v>
      </c>
      <c r="M389" s="24" t="s">
        <v>347</v>
      </c>
      <c r="N389" s="24" t="s">
        <v>347</v>
      </c>
      <c r="O389" s="24" t="s">
        <v>347</v>
      </c>
      <c r="P389" s="24">
        <v>930000</v>
      </c>
      <c r="Q389" s="24" t="s">
        <v>347</v>
      </c>
      <c r="R389" s="24" t="s">
        <v>347</v>
      </c>
    </row>
    <row r="390" spans="1:18" hidden="1">
      <c r="A390" s="23" t="s">
        <v>351</v>
      </c>
      <c r="B390" s="23" t="s">
        <v>845</v>
      </c>
      <c r="C390" s="23" t="s">
        <v>844</v>
      </c>
      <c r="D390" s="24" t="s">
        <v>347</v>
      </c>
      <c r="E390" s="24" t="s">
        <v>347</v>
      </c>
      <c r="F390" s="24" t="s">
        <v>347</v>
      </c>
      <c r="G390" s="24" t="s">
        <v>347</v>
      </c>
      <c r="H390" s="24" t="s">
        <v>347</v>
      </c>
      <c r="I390" s="24" t="s">
        <v>347</v>
      </c>
      <c r="J390" s="24" t="s">
        <v>347</v>
      </c>
      <c r="K390" s="24" t="s">
        <v>347</v>
      </c>
      <c r="L390" s="24">
        <v>10730000</v>
      </c>
      <c r="M390" s="24" t="s">
        <v>347</v>
      </c>
      <c r="N390" s="24">
        <v>420000</v>
      </c>
      <c r="O390" s="24">
        <v>180000</v>
      </c>
      <c r="P390" s="24">
        <v>80000</v>
      </c>
      <c r="Q390" s="24" t="s">
        <v>347</v>
      </c>
      <c r="R390" s="24" t="s">
        <v>347</v>
      </c>
    </row>
    <row r="391" spans="1:18" hidden="1">
      <c r="A391" s="23" t="s">
        <v>351</v>
      </c>
      <c r="B391" s="23" t="s">
        <v>843</v>
      </c>
      <c r="C391" s="23" t="s">
        <v>842</v>
      </c>
      <c r="D391" s="24" t="s">
        <v>347</v>
      </c>
      <c r="E391" s="24" t="s">
        <v>347</v>
      </c>
      <c r="F391" s="24" t="s">
        <v>347</v>
      </c>
      <c r="G391" s="24" t="s">
        <v>347</v>
      </c>
      <c r="H391" s="24" t="s">
        <v>347</v>
      </c>
      <c r="I391" s="24" t="s">
        <v>347</v>
      </c>
      <c r="J391" s="24" t="s">
        <v>347</v>
      </c>
      <c r="K391" s="24" t="s">
        <v>347</v>
      </c>
      <c r="L391" s="24">
        <v>310000</v>
      </c>
      <c r="M391" s="24">
        <v>40000</v>
      </c>
      <c r="N391" s="24" t="s">
        <v>347</v>
      </c>
      <c r="O391" s="24">
        <v>100000</v>
      </c>
      <c r="P391" s="24">
        <v>400000</v>
      </c>
      <c r="Q391" s="24" t="s">
        <v>347</v>
      </c>
      <c r="R391" s="24" t="s">
        <v>347</v>
      </c>
    </row>
    <row r="392" spans="1:18" hidden="1">
      <c r="A392" s="23" t="s">
        <v>351</v>
      </c>
      <c r="B392" s="23" t="s">
        <v>841</v>
      </c>
      <c r="C392" s="23" t="s">
        <v>840</v>
      </c>
      <c r="D392" s="24" t="s">
        <v>347</v>
      </c>
      <c r="E392" s="24" t="s">
        <v>347</v>
      </c>
      <c r="F392" s="24" t="s">
        <v>347</v>
      </c>
      <c r="G392" s="24" t="s">
        <v>347</v>
      </c>
      <c r="H392" s="24" t="s">
        <v>347</v>
      </c>
      <c r="I392" s="24" t="s">
        <v>347</v>
      </c>
      <c r="J392" s="24" t="s">
        <v>347</v>
      </c>
      <c r="K392" s="24" t="s">
        <v>347</v>
      </c>
      <c r="L392" s="24">
        <v>1950000</v>
      </c>
      <c r="M392" s="24">
        <v>920000</v>
      </c>
      <c r="N392" s="24">
        <v>1070000</v>
      </c>
      <c r="O392" s="24">
        <v>1190000</v>
      </c>
      <c r="P392" s="24">
        <v>1350000</v>
      </c>
      <c r="Q392" s="24" t="s">
        <v>347</v>
      </c>
      <c r="R392" s="24" t="s">
        <v>347</v>
      </c>
    </row>
    <row r="393" spans="1:18" hidden="1">
      <c r="A393" s="23" t="s">
        <v>351</v>
      </c>
      <c r="B393" s="23" t="s">
        <v>839</v>
      </c>
      <c r="C393" s="23" t="s">
        <v>838</v>
      </c>
      <c r="D393" s="24" t="s">
        <v>347</v>
      </c>
      <c r="E393" s="24" t="s">
        <v>347</v>
      </c>
      <c r="F393" s="24" t="s">
        <v>347</v>
      </c>
      <c r="G393" s="24" t="s">
        <v>347</v>
      </c>
      <c r="H393" s="24" t="s">
        <v>347</v>
      </c>
      <c r="I393" s="24" t="s">
        <v>347</v>
      </c>
      <c r="J393" s="24" t="s">
        <v>347</v>
      </c>
      <c r="K393" s="24" t="s">
        <v>347</v>
      </c>
      <c r="L393" s="24">
        <v>930000</v>
      </c>
      <c r="M393" s="24">
        <v>70000</v>
      </c>
      <c r="N393" s="24">
        <v>730000</v>
      </c>
      <c r="O393" s="24">
        <v>450000</v>
      </c>
      <c r="P393" s="24">
        <v>110000</v>
      </c>
      <c r="Q393" s="24" t="s">
        <v>347</v>
      </c>
      <c r="R393" s="24" t="s">
        <v>347</v>
      </c>
    </row>
    <row r="394" spans="1:18" hidden="1">
      <c r="A394" s="23" t="s">
        <v>351</v>
      </c>
      <c r="B394" s="23" t="s">
        <v>837</v>
      </c>
      <c r="C394" s="23" t="s">
        <v>836</v>
      </c>
      <c r="D394" s="24" t="s">
        <v>347</v>
      </c>
      <c r="E394" s="24" t="s">
        <v>347</v>
      </c>
      <c r="F394" s="24" t="s">
        <v>347</v>
      </c>
      <c r="G394" s="24" t="s">
        <v>347</v>
      </c>
      <c r="H394" s="24" t="s">
        <v>347</v>
      </c>
      <c r="I394" s="24" t="s">
        <v>347</v>
      </c>
      <c r="J394" s="24" t="s">
        <v>347</v>
      </c>
      <c r="K394" s="24" t="s">
        <v>347</v>
      </c>
      <c r="L394" s="24">
        <v>12390000</v>
      </c>
      <c r="M394" s="24">
        <v>18760000</v>
      </c>
      <c r="N394" s="24">
        <v>22960000</v>
      </c>
      <c r="O394" s="24">
        <v>22810000</v>
      </c>
      <c r="P394" s="24">
        <v>24600000</v>
      </c>
      <c r="Q394" s="24" t="s">
        <v>347</v>
      </c>
      <c r="R394" s="24" t="s">
        <v>347</v>
      </c>
    </row>
    <row r="395" spans="1:18" hidden="1">
      <c r="A395" s="23" t="s">
        <v>351</v>
      </c>
      <c r="B395" s="23" t="s">
        <v>835</v>
      </c>
      <c r="C395" s="23" t="s">
        <v>834</v>
      </c>
      <c r="D395" s="24" t="s">
        <v>347</v>
      </c>
      <c r="E395" s="24" t="s">
        <v>347</v>
      </c>
      <c r="F395" s="24" t="s">
        <v>347</v>
      </c>
      <c r="G395" s="24" t="s">
        <v>347</v>
      </c>
      <c r="H395" s="24" t="s">
        <v>347</v>
      </c>
      <c r="I395" s="24" t="s">
        <v>347</v>
      </c>
      <c r="J395" s="24" t="s">
        <v>347</v>
      </c>
      <c r="K395" s="24" t="s">
        <v>347</v>
      </c>
      <c r="L395" s="24">
        <v>44990000</v>
      </c>
      <c r="M395" s="24">
        <v>52710000</v>
      </c>
      <c r="N395" s="24">
        <v>59540000</v>
      </c>
      <c r="O395" s="24">
        <v>64400000.000000007</v>
      </c>
      <c r="P395" s="24">
        <v>68130000</v>
      </c>
      <c r="Q395" s="24" t="s">
        <v>347</v>
      </c>
      <c r="R395" s="24" t="s">
        <v>347</v>
      </c>
    </row>
    <row r="396" spans="1:18" hidden="1">
      <c r="A396" s="23" t="s">
        <v>351</v>
      </c>
      <c r="B396" s="23" t="s">
        <v>833</v>
      </c>
      <c r="C396" s="23" t="s">
        <v>832</v>
      </c>
      <c r="D396" s="24" t="s">
        <v>347</v>
      </c>
      <c r="E396" s="24" t="s">
        <v>347</v>
      </c>
      <c r="F396" s="24" t="s">
        <v>347</v>
      </c>
      <c r="G396" s="24" t="s">
        <v>347</v>
      </c>
      <c r="H396" s="24" t="s">
        <v>347</v>
      </c>
      <c r="I396" s="24" t="s">
        <v>347</v>
      </c>
      <c r="J396" s="24" t="s">
        <v>347</v>
      </c>
      <c r="K396" s="24" t="s">
        <v>347</v>
      </c>
      <c r="L396" s="24">
        <v>750440000</v>
      </c>
      <c r="M396" s="24">
        <v>563090000</v>
      </c>
      <c r="N396" s="24">
        <v>583200000</v>
      </c>
      <c r="O396" s="24">
        <v>499760000</v>
      </c>
      <c r="P396" s="24">
        <v>474060000</v>
      </c>
      <c r="Q396" s="24" t="s">
        <v>347</v>
      </c>
      <c r="R396" s="24" t="s">
        <v>347</v>
      </c>
    </row>
    <row r="397" spans="1:18" hidden="1">
      <c r="A397" s="23" t="s">
        <v>351</v>
      </c>
      <c r="B397" s="23" t="s">
        <v>831</v>
      </c>
      <c r="C397" s="23" t="s">
        <v>830</v>
      </c>
      <c r="D397" s="24" t="s">
        <v>347</v>
      </c>
      <c r="E397" s="24" t="s">
        <v>347</v>
      </c>
      <c r="F397" s="24" t="s">
        <v>347</v>
      </c>
      <c r="G397" s="24" t="s">
        <v>347</v>
      </c>
      <c r="H397" s="24" t="s">
        <v>347</v>
      </c>
      <c r="I397" s="24" t="s">
        <v>347</v>
      </c>
      <c r="J397" s="24" t="s">
        <v>347</v>
      </c>
      <c r="K397" s="24" t="s">
        <v>347</v>
      </c>
      <c r="L397" s="24">
        <v>11770000</v>
      </c>
      <c r="M397" s="24">
        <v>9490000</v>
      </c>
      <c r="N397" s="24">
        <v>12190000</v>
      </c>
      <c r="O397" s="24">
        <v>16309999.999999998</v>
      </c>
      <c r="P397" s="24">
        <v>9270000</v>
      </c>
      <c r="Q397" s="24" t="s">
        <v>347</v>
      </c>
      <c r="R397" s="24" t="s">
        <v>347</v>
      </c>
    </row>
    <row r="398" spans="1:18" hidden="1">
      <c r="A398" s="23" t="s">
        <v>351</v>
      </c>
      <c r="B398" s="23" t="s">
        <v>829</v>
      </c>
      <c r="C398" s="23" t="s">
        <v>828</v>
      </c>
      <c r="D398" s="24" t="s">
        <v>347</v>
      </c>
      <c r="E398" s="24" t="s">
        <v>347</v>
      </c>
      <c r="F398" s="24" t="s">
        <v>347</v>
      </c>
      <c r="G398" s="24" t="s">
        <v>347</v>
      </c>
      <c r="H398" s="24" t="s">
        <v>347</v>
      </c>
      <c r="I398" s="24" t="s">
        <v>347</v>
      </c>
      <c r="J398" s="24" t="s">
        <v>347</v>
      </c>
      <c r="K398" s="24" t="s">
        <v>347</v>
      </c>
      <c r="L398" s="24">
        <v>207440000</v>
      </c>
      <c r="M398" s="24">
        <v>100970000</v>
      </c>
      <c r="N398" s="24">
        <v>92270000</v>
      </c>
      <c r="O398" s="24">
        <v>99550000</v>
      </c>
      <c r="P398" s="24">
        <v>21390000</v>
      </c>
      <c r="Q398" s="24" t="s">
        <v>347</v>
      </c>
      <c r="R398" s="24" t="s">
        <v>347</v>
      </c>
    </row>
    <row r="399" spans="1:18" hidden="1">
      <c r="A399" s="23" t="s">
        <v>351</v>
      </c>
      <c r="B399" s="23" t="s">
        <v>827</v>
      </c>
      <c r="C399" s="23" t="s">
        <v>826</v>
      </c>
      <c r="D399" s="24" t="s">
        <v>347</v>
      </c>
      <c r="E399" s="24" t="s">
        <v>347</v>
      </c>
      <c r="F399" s="24" t="s">
        <v>347</v>
      </c>
      <c r="G399" s="24" t="s">
        <v>347</v>
      </c>
      <c r="H399" s="24">
        <v>19647905.789999999</v>
      </c>
      <c r="I399" s="24">
        <v>23456457.399999999</v>
      </c>
      <c r="J399" s="24">
        <v>21857624.329999998</v>
      </c>
      <c r="K399" s="24">
        <v>17674773.210000001</v>
      </c>
      <c r="L399" s="24">
        <v>142392104</v>
      </c>
      <c r="M399" s="24">
        <v>26731138.449999999</v>
      </c>
      <c r="N399" s="24">
        <v>45216953.039999999</v>
      </c>
      <c r="O399" s="24">
        <v>19117947.550000001</v>
      </c>
      <c r="P399" s="24">
        <v>46292987.729999997</v>
      </c>
      <c r="Q399" s="24">
        <v>26978558.239999998</v>
      </c>
      <c r="R399" s="24" t="s">
        <v>347</v>
      </c>
    </row>
    <row r="400" spans="1:18" hidden="1">
      <c r="A400" s="23" t="s">
        <v>351</v>
      </c>
      <c r="B400" s="23" t="s">
        <v>825</v>
      </c>
      <c r="C400" s="23" t="s">
        <v>824</v>
      </c>
      <c r="D400" s="24" t="s">
        <v>347</v>
      </c>
      <c r="E400" s="24" t="s">
        <v>347</v>
      </c>
      <c r="F400" s="24" t="s">
        <v>347</v>
      </c>
      <c r="G400" s="24" t="s">
        <v>347</v>
      </c>
      <c r="H400" s="24" t="s">
        <v>347</v>
      </c>
      <c r="I400" s="24">
        <v>759249500</v>
      </c>
      <c r="J400" s="24">
        <v>842033199.99999988</v>
      </c>
      <c r="K400" s="24">
        <v>873222100</v>
      </c>
      <c r="L400" s="24">
        <v>983373000</v>
      </c>
      <c r="M400" s="24">
        <v>982478600.00000012</v>
      </c>
      <c r="N400" s="24">
        <v>1021087000</v>
      </c>
      <c r="O400" s="24">
        <v>1192500000</v>
      </c>
      <c r="P400" s="24">
        <v>1194700000</v>
      </c>
      <c r="Q400" s="24">
        <v>1168100000</v>
      </c>
      <c r="R400" s="24" t="s">
        <v>347</v>
      </c>
    </row>
    <row r="401" spans="1:18" hidden="1">
      <c r="A401" s="23" t="s">
        <v>351</v>
      </c>
      <c r="B401" s="23" t="s">
        <v>823</v>
      </c>
      <c r="C401" s="23" t="s">
        <v>822</v>
      </c>
      <c r="D401" s="24" t="s">
        <v>347</v>
      </c>
      <c r="E401" s="24" t="s">
        <v>347</v>
      </c>
      <c r="F401" s="24" t="s">
        <v>347</v>
      </c>
      <c r="G401" s="24" t="s">
        <v>347</v>
      </c>
      <c r="H401" s="24" t="s">
        <v>347</v>
      </c>
      <c r="I401" s="24">
        <v>952514740.93589258</v>
      </c>
      <c r="J401" s="24">
        <v>1152522857.924993</v>
      </c>
      <c r="K401" s="24">
        <v>1279071480.8847225</v>
      </c>
      <c r="L401" s="24">
        <v>1366175326.4795778</v>
      </c>
      <c r="M401" s="24">
        <v>1301296158.9403975</v>
      </c>
      <c r="N401" s="24">
        <v>1419359188.2123992</v>
      </c>
      <c r="O401" s="24">
        <v>1532185532.5709882</v>
      </c>
      <c r="P401" s="24">
        <v>1586165693.0430164</v>
      </c>
      <c r="Q401" s="24">
        <v>1549820883.6407058</v>
      </c>
      <c r="R401" s="24" t="s">
        <v>347</v>
      </c>
    </row>
    <row r="402" spans="1:18" hidden="1">
      <c r="A402" s="23" t="s">
        <v>351</v>
      </c>
      <c r="B402" s="23" t="s">
        <v>821</v>
      </c>
      <c r="C402" s="23" t="s">
        <v>820</v>
      </c>
      <c r="D402" s="24" t="s">
        <v>347</v>
      </c>
      <c r="E402" s="24" t="s">
        <v>347</v>
      </c>
      <c r="F402" s="24" t="s">
        <v>347</v>
      </c>
      <c r="G402" s="24" t="s">
        <v>347</v>
      </c>
      <c r="H402" s="24">
        <v>221240486</v>
      </c>
      <c r="I402" s="24">
        <v>304933217.39999998</v>
      </c>
      <c r="J402" s="24">
        <v>360448339.19999999</v>
      </c>
      <c r="K402" s="24">
        <v>240582916.30000001</v>
      </c>
      <c r="L402" s="24">
        <v>228351150.40000001</v>
      </c>
      <c r="M402" s="24">
        <v>369824767.39999998</v>
      </c>
      <c r="N402" s="24">
        <v>315699827.5</v>
      </c>
      <c r="O402" s="24">
        <v>299884383</v>
      </c>
      <c r="P402" s="24">
        <v>228279169.90000001</v>
      </c>
      <c r="Q402" s="24">
        <v>349588540</v>
      </c>
      <c r="R402" s="24" t="s">
        <v>347</v>
      </c>
    </row>
    <row r="403" spans="1:18" hidden="1">
      <c r="A403" s="23" t="s">
        <v>351</v>
      </c>
      <c r="B403" s="23" t="s">
        <v>819</v>
      </c>
      <c r="C403" s="23" t="s">
        <v>818</v>
      </c>
      <c r="D403" s="24" t="s">
        <v>347</v>
      </c>
      <c r="E403" s="24" t="s">
        <v>347</v>
      </c>
      <c r="F403" s="24" t="s">
        <v>347</v>
      </c>
      <c r="G403" s="24" t="s">
        <v>347</v>
      </c>
      <c r="H403" s="24">
        <v>-66845910.020000003</v>
      </c>
      <c r="I403" s="24">
        <v>44800835.25</v>
      </c>
      <c r="J403" s="24">
        <v>-102309338</v>
      </c>
      <c r="K403" s="24">
        <v>-662680229.70000005</v>
      </c>
      <c r="L403" s="24">
        <v>-176241245.09999999</v>
      </c>
      <c r="M403" s="24">
        <v>-371315457.69999999</v>
      </c>
      <c r="N403" s="24">
        <v>-667327404.10000002</v>
      </c>
      <c r="O403" s="24">
        <v>-165480052.09999999</v>
      </c>
      <c r="P403" s="24">
        <v>-176805425.5</v>
      </c>
      <c r="Q403" s="24">
        <v>-187798693.90000001</v>
      </c>
      <c r="R403" s="24" t="s">
        <v>347</v>
      </c>
    </row>
    <row r="404" spans="1:18" hidden="1">
      <c r="A404" s="23" t="s">
        <v>351</v>
      </c>
      <c r="B404" s="23" t="s">
        <v>817</v>
      </c>
      <c r="C404" s="23" t="s">
        <v>816</v>
      </c>
      <c r="D404" s="24" t="s">
        <v>347</v>
      </c>
      <c r="E404" s="24" t="s">
        <v>347</v>
      </c>
      <c r="F404" s="24" t="s">
        <v>347</v>
      </c>
      <c r="G404" s="24" t="s">
        <v>347</v>
      </c>
      <c r="H404" s="24" t="s">
        <v>347</v>
      </c>
      <c r="I404" s="24" t="s">
        <v>347</v>
      </c>
      <c r="J404" s="24" t="s">
        <v>347</v>
      </c>
      <c r="K404" s="24" t="s">
        <v>347</v>
      </c>
      <c r="L404" s="24">
        <v>0</v>
      </c>
      <c r="M404" s="24">
        <v>0</v>
      </c>
      <c r="N404" s="24">
        <v>0</v>
      </c>
      <c r="O404" s="24">
        <v>178000</v>
      </c>
      <c r="P404" s="24">
        <v>2492000</v>
      </c>
      <c r="Q404" s="24">
        <v>9844000</v>
      </c>
      <c r="R404" s="24" t="s">
        <v>347</v>
      </c>
    </row>
    <row r="405" spans="1:18" hidden="1">
      <c r="A405" s="23" t="s">
        <v>351</v>
      </c>
      <c r="B405" s="23" t="s">
        <v>815</v>
      </c>
      <c r="C405" s="23" t="s">
        <v>814</v>
      </c>
      <c r="D405" s="24" t="s">
        <v>347</v>
      </c>
      <c r="E405" s="24" t="s">
        <v>347</v>
      </c>
      <c r="F405" s="24" t="s">
        <v>347</v>
      </c>
      <c r="G405" s="24" t="s">
        <v>347</v>
      </c>
      <c r="H405" s="24" t="s">
        <v>347</v>
      </c>
      <c r="I405" s="24" t="s">
        <v>347</v>
      </c>
      <c r="J405" s="24" t="s">
        <v>347</v>
      </c>
      <c r="K405" s="24" t="s">
        <v>347</v>
      </c>
      <c r="L405" s="24">
        <v>-207736000</v>
      </c>
      <c r="M405" s="24">
        <v>-14270000</v>
      </c>
      <c r="N405" s="24">
        <v>-16599000</v>
      </c>
      <c r="O405" s="24">
        <v>-14817000</v>
      </c>
      <c r="P405" s="24">
        <v>-14935000</v>
      </c>
      <c r="Q405" s="24">
        <v>-15199000</v>
      </c>
      <c r="R405" s="24" t="s">
        <v>347</v>
      </c>
    </row>
    <row r="406" spans="1:18" hidden="1">
      <c r="A406" s="23" t="s">
        <v>351</v>
      </c>
      <c r="B406" s="23" t="s">
        <v>813</v>
      </c>
      <c r="C406" s="23" t="s">
        <v>812</v>
      </c>
      <c r="D406" s="24" t="s">
        <v>347</v>
      </c>
      <c r="E406" s="24" t="s">
        <v>347</v>
      </c>
      <c r="F406" s="24" t="s">
        <v>347</v>
      </c>
      <c r="G406" s="24" t="s">
        <v>347</v>
      </c>
      <c r="H406" s="24" t="s">
        <v>347</v>
      </c>
      <c r="I406" s="24" t="s">
        <v>347</v>
      </c>
      <c r="J406" s="24" t="s">
        <v>347</v>
      </c>
      <c r="K406" s="24" t="s">
        <v>347</v>
      </c>
      <c r="L406" s="24">
        <v>0</v>
      </c>
      <c r="M406" s="24">
        <v>0</v>
      </c>
      <c r="N406" s="24">
        <v>6531000</v>
      </c>
      <c r="O406" s="24">
        <v>4535000</v>
      </c>
      <c r="P406" s="24">
        <v>5855000</v>
      </c>
      <c r="Q406" s="24">
        <v>9630000</v>
      </c>
      <c r="R406" s="24" t="s">
        <v>347</v>
      </c>
    </row>
    <row r="407" spans="1:18" hidden="1">
      <c r="A407" s="23" t="s">
        <v>351</v>
      </c>
      <c r="B407" s="23" t="s">
        <v>811</v>
      </c>
      <c r="C407" s="23" t="s">
        <v>810</v>
      </c>
      <c r="D407" s="24" t="s">
        <v>347</v>
      </c>
      <c r="E407" s="24" t="s">
        <v>347</v>
      </c>
      <c r="F407" s="24" t="s">
        <v>347</v>
      </c>
      <c r="G407" s="24" t="s">
        <v>347</v>
      </c>
      <c r="H407" s="24" t="s">
        <v>347</v>
      </c>
      <c r="I407" s="24" t="s">
        <v>347</v>
      </c>
      <c r="J407" s="24" t="s">
        <v>347</v>
      </c>
      <c r="K407" s="24" t="s">
        <v>347</v>
      </c>
      <c r="L407" s="24">
        <v>0</v>
      </c>
      <c r="M407" s="24">
        <v>28626000</v>
      </c>
      <c r="N407" s="24">
        <v>0</v>
      </c>
      <c r="O407" s="24">
        <v>119481000</v>
      </c>
      <c r="P407" s="24">
        <v>-3577000</v>
      </c>
      <c r="Q407" s="24">
        <v>-14251000</v>
      </c>
      <c r="R407" s="24" t="s">
        <v>347</v>
      </c>
    </row>
    <row r="408" spans="1:18" hidden="1">
      <c r="A408" s="23" t="s">
        <v>351</v>
      </c>
      <c r="B408" s="23" t="s">
        <v>809</v>
      </c>
      <c r="C408" s="23" t="s">
        <v>808</v>
      </c>
      <c r="D408" s="24" t="s">
        <v>347</v>
      </c>
      <c r="E408" s="24" t="s">
        <v>347</v>
      </c>
      <c r="F408" s="24" t="s">
        <v>347</v>
      </c>
      <c r="G408" s="24" t="s">
        <v>347</v>
      </c>
      <c r="H408" s="24" t="s">
        <v>347</v>
      </c>
      <c r="I408" s="24" t="s">
        <v>347</v>
      </c>
      <c r="J408" s="24" t="s">
        <v>347</v>
      </c>
      <c r="K408" s="24" t="s">
        <v>347</v>
      </c>
      <c r="L408" s="24">
        <v>-207736000</v>
      </c>
      <c r="M408" s="24">
        <v>-14270000</v>
      </c>
      <c r="N408" s="24">
        <v>-10068000</v>
      </c>
      <c r="O408" s="24">
        <v>-10282000</v>
      </c>
      <c r="P408" s="24">
        <v>-9080000</v>
      </c>
      <c r="Q408" s="24">
        <v>-5569000</v>
      </c>
      <c r="R408" s="24" t="s">
        <v>347</v>
      </c>
    </row>
    <row r="409" spans="1:18" hidden="1">
      <c r="A409" s="23" t="s">
        <v>351</v>
      </c>
      <c r="B409" s="23" t="s">
        <v>807</v>
      </c>
      <c r="C409" s="23" t="s">
        <v>806</v>
      </c>
      <c r="D409" s="24">
        <v>0</v>
      </c>
      <c r="E409" s="24">
        <v>0</v>
      </c>
      <c r="F409" s="24">
        <v>0</v>
      </c>
      <c r="G409" s="24">
        <v>0</v>
      </c>
      <c r="H409" s="24">
        <v>0</v>
      </c>
      <c r="I409" s="24">
        <v>0</v>
      </c>
      <c r="J409" s="24">
        <v>306582000</v>
      </c>
      <c r="K409" s="24">
        <v>123769000</v>
      </c>
      <c r="L409" s="24">
        <v>-178831000</v>
      </c>
      <c r="M409" s="24">
        <v>93915000</v>
      </c>
      <c r="N409" s="24">
        <v>73483000</v>
      </c>
      <c r="O409" s="24">
        <v>15302000</v>
      </c>
      <c r="P409" s="24">
        <v>43959000</v>
      </c>
      <c r="Q409" s="24">
        <v>-17386000</v>
      </c>
      <c r="R409" s="24" t="s">
        <v>347</v>
      </c>
    </row>
    <row r="410" spans="1:18" hidden="1">
      <c r="A410" s="23" t="s">
        <v>351</v>
      </c>
      <c r="B410" s="23" t="s">
        <v>805</v>
      </c>
      <c r="C410" s="23" t="s">
        <v>804</v>
      </c>
      <c r="D410" s="24">
        <v>0</v>
      </c>
      <c r="E410" s="24">
        <v>0</v>
      </c>
      <c r="F410" s="24">
        <v>0</v>
      </c>
      <c r="G410" s="24">
        <v>0</v>
      </c>
      <c r="H410" s="24">
        <v>0</v>
      </c>
      <c r="I410" s="24">
        <v>0</v>
      </c>
      <c r="J410" s="24">
        <v>306582000</v>
      </c>
      <c r="K410" s="24">
        <v>123769000</v>
      </c>
      <c r="L410" s="24">
        <v>28905000</v>
      </c>
      <c r="M410" s="24">
        <v>108185000</v>
      </c>
      <c r="N410" s="24">
        <v>83551000</v>
      </c>
      <c r="O410" s="24">
        <v>25406000</v>
      </c>
      <c r="P410" s="24">
        <v>50547000</v>
      </c>
      <c r="Q410" s="24">
        <v>-24299000</v>
      </c>
      <c r="R410" s="24" t="s">
        <v>347</v>
      </c>
    </row>
    <row r="411" spans="1:18" hidden="1">
      <c r="A411" s="23" t="s">
        <v>351</v>
      </c>
      <c r="B411" s="23" t="s">
        <v>803</v>
      </c>
      <c r="C411" s="23" t="s">
        <v>802</v>
      </c>
      <c r="D411" s="24" t="s">
        <v>347</v>
      </c>
      <c r="E411" s="24" t="s">
        <v>347</v>
      </c>
      <c r="F411" s="24" t="s">
        <v>347</v>
      </c>
      <c r="G411" s="24" t="s">
        <v>347</v>
      </c>
      <c r="H411" s="24" t="s">
        <v>347</v>
      </c>
      <c r="I411" s="24" t="s">
        <v>347</v>
      </c>
      <c r="J411" s="24" t="s">
        <v>347</v>
      </c>
      <c r="K411" s="24" t="s">
        <v>347</v>
      </c>
      <c r="L411" s="24">
        <v>-207736000</v>
      </c>
      <c r="M411" s="24">
        <v>-14270000</v>
      </c>
      <c r="N411" s="24">
        <v>-10068000</v>
      </c>
      <c r="O411" s="24">
        <v>-10104000</v>
      </c>
      <c r="P411" s="24">
        <v>-6588000</v>
      </c>
      <c r="Q411" s="24">
        <v>6913000</v>
      </c>
      <c r="R411" s="24" t="s">
        <v>347</v>
      </c>
    </row>
    <row r="412" spans="1:18" hidden="1">
      <c r="A412" s="23" t="s">
        <v>351</v>
      </c>
      <c r="B412" s="23" t="s">
        <v>801</v>
      </c>
      <c r="C412" s="23" t="s">
        <v>800</v>
      </c>
      <c r="D412" s="24">
        <v>0</v>
      </c>
      <c r="E412" s="24">
        <v>0</v>
      </c>
      <c r="F412" s="24">
        <v>0</v>
      </c>
      <c r="G412" s="24">
        <v>0</v>
      </c>
      <c r="H412" s="24">
        <v>0</v>
      </c>
      <c r="I412" s="24">
        <v>0</v>
      </c>
      <c r="J412" s="24">
        <v>140660000</v>
      </c>
      <c r="K412" s="24">
        <v>53580000</v>
      </c>
      <c r="L412" s="24">
        <v>626890000</v>
      </c>
      <c r="M412" s="24">
        <v>-366150000</v>
      </c>
      <c r="N412" s="24">
        <v>1256000</v>
      </c>
      <c r="O412" s="24">
        <v>195764000</v>
      </c>
      <c r="P412" s="24">
        <v>23000000</v>
      </c>
      <c r="Q412" s="24">
        <v>105154000</v>
      </c>
      <c r="R412" s="24" t="s">
        <v>347</v>
      </c>
    </row>
    <row r="413" spans="1:18" hidden="1">
      <c r="A413" s="23" t="s">
        <v>351</v>
      </c>
      <c r="B413" s="23" t="s">
        <v>799</v>
      </c>
      <c r="C413" s="23" t="s">
        <v>798</v>
      </c>
      <c r="D413" s="24">
        <v>0</v>
      </c>
      <c r="E413" s="24">
        <v>0</v>
      </c>
      <c r="F413" s="24">
        <v>0</v>
      </c>
      <c r="G413" s="24">
        <v>0</v>
      </c>
      <c r="H413" s="24">
        <v>0</v>
      </c>
      <c r="I413" s="24">
        <v>0</v>
      </c>
      <c r="J413" s="24">
        <v>447242000</v>
      </c>
      <c r="K413" s="24">
        <v>177349000</v>
      </c>
      <c r="L413" s="24">
        <v>448059000</v>
      </c>
      <c r="M413" s="24">
        <v>-243609000</v>
      </c>
      <c r="N413" s="24">
        <v>74739000</v>
      </c>
      <c r="O413" s="24">
        <v>330547000</v>
      </c>
      <c r="P413" s="24">
        <v>63382000</v>
      </c>
      <c r="Q413" s="24">
        <v>73517000</v>
      </c>
      <c r="R413" s="24" t="s">
        <v>347</v>
      </c>
    </row>
    <row r="414" spans="1:18" hidden="1">
      <c r="A414" s="23" t="s">
        <v>351</v>
      </c>
      <c r="B414" s="23" t="s">
        <v>797</v>
      </c>
      <c r="C414" s="23" t="s">
        <v>796</v>
      </c>
      <c r="D414" s="24" t="s">
        <v>347</v>
      </c>
      <c r="E414" s="24" t="s">
        <v>347</v>
      </c>
      <c r="F414" s="24" t="s">
        <v>347</v>
      </c>
      <c r="G414" s="24" t="s">
        <v>347</v>
      </c>
      <c r="H414" s="24" t="s">
        <v>347</v>
      </c>
      <c r="I414" s="24">
        <v>102000000.00000001</v>
      </c>
      <c r="J414" s="24">
        <v>188300000.00000003</v>
      </c>
      <c r="K414" s="24">
        <v>163990000</v>
      </c>
      <c r="L414" s="24">
        <v>61797100</v>
      </c>
      <c r="M414" s="24">
        <v>67036300</v>
      </c>
      <c r="N414" s="24">
        <v>113790400</v>
      </c>
      <c r="O414" s="24">
        <v>154128400</v>
      </c>
      <c r="P414" s="24">
        <v>121751800</v>
      </c>
      <c r="Q414" s="24">
        <v>112500000</v>
      </c>
      <c r="R414" s="24" t="s">
        <v>347</v>
      </c>
    </row>
    <row r="415" spans="1:18" hidden="1">
      <c r="A415" s="23" t="s">
        <v>351</v>
      </c>
      <c r="B415" s="23" t="s">
        <v>795</v>
      </c>
      <c r="C415" s="23" t="s">
        <v>794</v>
      </c>
      <c r="D415" s="24" t="s">
        <v>347</v>
      </c>
      <c r="E415" s="24" t="s">
        <v>347</v>
      </c>
      <c r="F415" s="24" t="s">
        <v>347</v>
      </c>
      <c r="G415" s="24" t="s">
        <v>347</v>
      </c>
      <c r="H415" s="24" t="s">
        <v>347</v>
      </c>
      <c r="I415" s="24">
        <v>127963869.02521643</v>
      </c>
      <c r="J415" s="24">
        <v>257733369.83301398</v>
      </c>
      <c r="K415" s="24">
        <v>240207997.65636444</v>
      </c>
      <c r="L415" s="24">
        <v>85853153.653792724</v>
      </c>
      <c r="M415" s="24">
        <v>88789801.324503317</v>
      </c>
      <c r="N415" s="24">
        <v>158174033.91715318</v>
      </c>
      <c r="O415" s="24">
        <v>198032121.28999102</v>
      </c>
      <c r="P415" s="24">
        <v>161646043.54753053</v>
      </c>
      <c r="Q415" s="24">
        <v>149263632.74512404</v>
      </c>
      <c r="R415" s="24" t="s">
        <v>347</v>
      </c>
    </row>
    <row r="416" spans="1:18" hidden="1">
      <c r="A416" s="23" t="s">
        <v>351</v>
      </c>
      <c r="B416" s="23" t="s">
        <v>793</v>
      </c>
      <c r="C416" s="23" t="s">
        <v>792</v>
      </c>
      <c r="D416" s="24" t="s">
        <v>347</v>
      </c>
      <c r="E416" s="24" t="s">
        <v>347</v>
      </c>
      <c r="F416" s="24" t="s">
        <v>347</v>
      </c>
      <c r="G416" s="24" t="s">
        <v>347</v>
      </c>
      <c r="H416" s="24" t="s">
        <v>347</v>
      </c>
      <c r="I416" s="24" t="s">
        <v>347</v>
      </c>
      <c r="J416" s="24" t="s">
        <v>347</v>
      </c>
      <c r="K416" s="24" t="s">
        <v>347</v>
      </c>
      <c r="L416" s="24">
        <v>13.626636938900475</v>
      </c>
      <c r="M416" s="24">
        <v>10.47271689753172</v>
      </c>
      <c r="N416" s="24">
        <v>9.5918540297053845</v>
      </c>
      <c r="O416" s="24">
        <v>8.4748023171059206</v>
      </c>
      <c r="P416" s="24">
        <v>7.3681977646864505</v>
      </c>
      <c r="Q416" s="24" t="s">
        <v>347</v>
      </c>
      <c r="R416" s="24" t="s">
        <v>347</v>
      </c>
    </row>
    <row r="417" spans="1:18" hidden="1">
      <c r="A417" s="23" t="s">
        <v>351</v>
      </c>
      <c r="B417" s="23" t="s">
        <v>791</v>
      </c>
      <c r="C417" s="23" t="s">
        <v>790</v>
      </c>
      <c r="D417" s="24" t="s">
        <v>347</v>
      </c>
      <c r="E417" s="24" t="s">
        <v>347</v>
      </c>
      <c r="F417" s="24" t="s">
        <v>347</v>
      </c>
      <c r="G417" s="24" t="s">
        <v>347</v>
      </c>
      <c r="H417" s="24" t="s">
        <v>347</v>
      </c>
      <c r="I417" s="24" t="s">
        <v>347</v>
      </c>
      <c r="J417" s="24" t="s">
        <v>347</v>
      </c>
      <c r="K417" s="24" t="s">
        <v>347</v>
      </c>
      <c r="L417" s="24">
        <v>44.419183711148399</v>
      </c>
      <c r="M417" s="24">
        <v>32.262497216636341</v>
      </c>
      <c r="N417" s="24">
        <v>28.95889083557951</v>
      </c>
      <c r="O417" s="24">
        <v>30.156668077264353</v>
      </c>
      <c r="P417" s="24">
        <v>27.287822198056134</v>
      </c>
      <c r="Q417" s="24" t="s">
        <v>347</v>
      </c>
      <c r="R417" s="24" t="s">
        <v>347</v>
      </c>
    </row>
    <row r="418" spans="1:18" hidden="1">
      <c r="A418" s="23" t="s">
        <v>351</v>
      </c>
      <c r="B418" s="23" t="s">
        <v>789</v>
      </c>
      <c r="C418" s="23" t="s">
        <v>788</v>
      </c>
      <c r="D418" s="24" t="s">
        <v>347</v>
      </c>
      <c r="E418" s="24" t="s">
        <v>347</v>
      </c>
      <c r="F418" s="24" t="s">
        <v>347</v>
      </c>
      <c r="G418" s="24" t="s">
        <v>347</v>
      </c>
      <c r="H418" s="24" t="s">
        <v>347</v>
      </c>
      <c r="I418" s="24" t="s">
        <v>347</v>
      </c>
      <c r="J418" s="24" t="s">
        <v>347</v>
      </c>
      <c r="K418" s="24" t="s">
        <v>347</v>
      </c>
      <c r="L418" s="24">
        <v>25.223231391420658</v>
      </c>
      <c r="M418" s="24">
        <v>18.35312965039542</v>
      </c>
      <c r="N418" s="24">
        <v>16.352588805386937</v>
      </c>
      <c r="O418" s="24">
        <v>16.243619988894572</v>
      </c>
      <c r="P418" s="24">
        <v>14.822170834402046</v>
      </c>
      <c r="Q418" s="24" t="s">
        <v>347</v>
      </c>
      <c r="R418" s="24" t="s">
        <v>347</v>
      </c>
    </row>
    <row r="419" spans="1:18" hidden="1">
      <c r="A419" s="23" t="s">
        <v>351</v>
      </c>
      <c r="B419" s="23" t="s">
        <v>787</v>
      </c>
      <c r="C419" s="23" t="s">
        <v>786</v>
      </c>
      <c r="D419" s="24" t="s">
        <v>347</v>
      </c>
      <c r="E419" s="24" t="s">
        <v>347</v>
      </c>
      <c r="F419" s="24" t="s">
        <v>347</v>
      </c>
      <c r="G419" s="24" t="s">
        <v>347</v>
      </c>
      <c r="H419" s="24" t="s">
        <v>347</v>
      </c>
      <c r="I419" s="24" t="s">
        <v>347</v>
      </c>
      <c r="J419" s="24" t="s">
        <v>347</v>
      </c>
      <c r="K419" s="24" t="s">
        <v>347</v>
      </c>
      <c r="L419" s="24">
        <v>444.02017855500566</v>
      </c>
      <c r="M419" s="24">
        <v>349.08316813840332</v>
      </c>
      <c r="N419" s="24">
        <v>366.90439803970725</v>
      </c>
      <c r="O419" s="24">
        <v>314.4693108796809</v>
      </c>
      <c r="P419" s="24">
        <v>293.18245195441216</v>
      </c>
      <c r="Q419" s="24" t="s">
        <v>347</v>
      </c>
      <c r="R419" s="24" t="s">
        <v>347</v>
      </c>
    </row>
    <row r="420" spans="1:18" hidden="1">
      <c r="A420" s="23" t="s">
        <v>351</v>
      </c>
      <c r="B420" s="23" t="s">
        <v>785</v>
      </c>
      <c r="C420" s="23" t="s">
        <v>784</v>
      </c>
      <c r="D420" s="24" t="s">
        <v>347</v>
      </c>
      <c r="E420" s="24" t="s">
        <v>347</v>
      </c>
      <c r="F420" s="24" t="s">
        <v>347</v>
      </c>
      <c r="G420" s="24" t="s">
        <v>347</v>
      </c>
      <c r="H420" s="24" t="s">
        <v>347</v>
      </c>
      <c r="I420" s="24" t="s">
        <v>347</v>
      </c>
      <c r="J420" s="24" t="s">
        <v>347</v>
      </c>
      <c r="K420" s="24" t="s">
        <v>347</v>
      </c>
      <c r="L420" s="24">
        <v>790290000</v>
      </c>
      <c r="M420" s="24">
        <v>635180000</v>
      </c>
      <c r="N420" s="24">
        <v>629790000</v>
      </c>
      <c r="O420" s="24">
        <v>567680000</v>
      </c>
      <c r="P420" s="24">
        <v>515690000.00000006</v>
      </c>
      <c r="Q420" s="24" t="s">
        <v>347</v>
      </c>
      <c r="R420" s="24" t="s">
        <v>347</v>
      </c>
    </row>
    <row r="421" spans="1:18" hidden="1">
      <c r="A421" s="23" t="s">
        <v>351</v>
      </c>
      <c r="B421" s="23" t="s">
        <v>783</v>
      </c>
      <c r="C421" s="23" t="s">
        <v>782</v>
      </c>
      <c r="D421" s="24" t="s">
        <v>347</v>
      </c>
      <c r="E421" s="24" t="s">
        <v>347</v>
      </c>
      <c r="F421" s="24" t="s">
        <v>347</v>
      </c>
      <c r="G421" s="24" t="s">
        <v>347</v>
      </c>
      <c r="H421" s="24" t="s">
        <v>347</v>
      </c>
      <c r="I421" s="24" t="s">
        <v>347</v>
      </c>
      <c r="J421" s="24" t="s">
        <v>347</v>
      </c>
      <c r="K421" s="24" t="s">
        <v>347</v>
      </c>
      <c r="L421" s="24">
        <v>782130000</v>
      </c>
      <c r="M421" s="24">
        <v>619860000</v>
      </c>
      <c r="N421" s="24">
        <v>657110000</v>
      </c>
      <c r="O421" s="24">
        <v>567680000</v>
      </c>
      <c r="P421" s="24">
        <v>533039999.99999994</v>
      </c>
      <c r="Q421" s="24" t="s">
        <v>347</v>
      </c>
      <c r="R421" s="24" t="s">
        <v>347</v>
      </c>
    </row>
    <row r="422" spans="1:18" hidden="1">
      <c r="A422" s="23" t="s">
        <v>351</v>
      </c>
      <c r="B422" s="23" t="s">
        <v>781</v>
      </c>
      <c r="C422" s="23" t="s">
        <v>780</v>
      </c>
      <c r="D422" s="24" t="s">
        <v>347</v>
      </c>
      <c r="E422" s="24" t="s">
        <v>347</v>
      </c>
      <c r="F422" s="24" t="s">
        <v>347</v>
      </c>
      <c r="G422" s="24" t="s">
        <v>347</v>
      </c>
      <c r="H422" s="24" t="s">
        <v>347</v>
      </c>
      <c r="I422" s="24" t="s">
        <v>347</v>
      </c>
      <c r="J422" s="24" t="s">
        <v>347</v>
      </c>
      <c r="K422" s="24" t="s">
        <v>347</v>
      </c>
      <c r="L422" s="24">
        <v>790290000</v>
      </c>
      <c r="M422" s="24">
        <v>635180000</v>
      </c>
      <c r="N422" s="24">
        <v>629790000</v>
      </c>
      <c r="O422" s="24">
        <v>567680000</v>
      </c>
      <c r="P422" s="24">
        <v>515690000.00000006</v>
      </c>
      <c r="Q422" s="24" t="s">
        <v>347</v>
      </c>
      <c r="R422" s="24" t="s">
        <v>347</v>
      </c>
    </row>
    <row r="423" spans="1:18" hidden="1">
      <c r="A423" s="23" t="s">
        <v>351</v>
      </c>
      <c r="B423" s="23" t="s">
        <v>779</v>
      </c>
      <c r="C423" s="23" t="s">
        <v>778</v>
      </c>
      <c r="D423" s="24" t="s">
        <v>347</v>
      </c>
      <c r="E423" s="24" t="s">
        <v>347</v>
      </c>
      <c r="F423" s="24" t="s">
        <v>347</v>
      </c>
      <c r="G423" s="24" t="s">
        <v>347</v>
      </c>
      <c r="H423" s="24" t="s">
        <v>347</v>
      </c>
      <c r="I423" s="24" t="s">
        <v>347</v>
      </c>
      <c r="J423" s="24" t="s">
        <v>347</v>
      </c>
      <c r="K423" s="24" t="s">
        <v>347</v>
      </c>
      <c r="L423" s="24">
        <v>782130000</v>
      </c>
      <c r="M423" s="24">
        <v>619860000</v>
      </c>
      <c r="N423" s="24">
        <v>657110000</v>
      </c>
      <c r="O423" s="24">
        <v>567680000</v>
      </c>
      <c r="P423" s="24">
        <v>533039999.99999994</v>
      </c>
      <c r="Q423" s="24" t="s">
        <v>347</v>
      </c>
      <c r="R423" s="24" t="s">
        <v>347</v>
      </c>
    </row>
    <row r="424" spans="1:18" hidden="1">
      <c r="A424" s="23" t="s">
        <v>351</v>
      </c>
      <c r="B424" s="23" t="s">
        <v>777</v>
      </c>
      <c r="C424" s="23" t="s">
        <v>776</v>
      </c>
      <c r="D424" s="24" t="s">
        <v>347</v>
      </c>
      <c r="E424" s="24" t="s">
        <v>347</v>
      </c>
      <c r="F424" s="24" t="s">
        <v>347</v>
      </c>
      <c r="G424" s="24" t="s">
        <v>347</v>
      </c>
      <c r="H424" s="24" t="s">
        <v>347</v>
      </c>
      <c r="I424" s="24" t="s">
        <v>347</v>
      </c>
      <c r="J424" s="24" t="s">
        <v>347</v>
      </c>
      <c r="K424" s="24" t="s">
        <v>347</v>
      </c>
      <c r="L424" s="24">
        <v>60000</v>
      </c>
      <c r="M424" s="24">
        <v>80000</v>
      </c>
      <c r="N424" s="24" t="s">
        <v>347</v>
      </c>
      <c r="O424" s="24" t="s">
        <v>347</v>
      </c>
      <c r="P424" s="24" t="s">
        <v>347</v>
      </c>
      <c r="Q424" s="24" t="s">
        <v>347</v>
      </c>
      <c r="R424" s="24" t="s">
        <v>347</v>
      </c>
    </row>
    <row r="425" spans="1:18" hidden="1">
      <c r="A425" s="23" t="s">
        <v>351</v>
      </c>
      <c r="B425" s="23" t="s">
        <v>775</v>
      </c>
      <c r="C425" s="23" t="s">
        <v>774</v>
      </c>
      <c r="D425" s="24" t="s">
        <v>347</v>
      </c>
      <c r="E425" s="24" t="s">
        <v>347</v>
      </c>
      <c r="F425" s="24" t="s">
        <v>347</v>
      </c>
      <c r="G425" s="24" t="s">
        <v>347</v>
      </c>
      <c r="H425" s="24" t="s">
        <v>347</v>
      </c>
      <c r="I425" s="24" t="s">
        <v>347</v>
      </c>
      <c r="J425" s="24" t="s">
        <v>347</v>
      </c>
      <c r="K425" s="24" t="s">
        <v>347</v>
      </c>
      <c r="L425" s="24">
        <v>1990000</v>
      </c>
      <c r="M425" s="24">
        <v>850000</v>
      </c>
      <c r="N425" s="24">
        <v>380000</v>
      </c>
      <c r="O425" s="24">
        <v>680000</v>
      </c>
      <c r="P425" s="24">
        <v>830000</v>
      </c>
      <c r="Q425" s="24" t="s">
        <v>347</v>
      </c>
      <c r="R425" s="24" t="s">
        <v>347</v>
      </c>
    </row>
    <row r="426" spans="1:18" hidden="1">
      <c r="A426" s="23" t="s">
        <v>351</v>
      </c>
      <c r="B426" s="23" t="s">
        <v>773</v>
      </c>
      <c r="C426" s="23" t="s">
        <v>772</v>
      </c>
      <c r="D426" s="24" t="s">
        <v>347</v>
      </c>
      <c r="E426" s="24" t="s">
        <v>347</v>
      </c>
      <c r="F426" s="24" t="s">
        <v>347</v>
      </c>
      <c r="G426" s="24" t="s">
        <v>347</v>
      </c>
      <c r="H426" s="24" t="s">
        <v>347</v>
      </c>
      <c r="I426" s="24" t="s">
        <v>347</v>
      </c>
      <c r="J426" s="24" t="s">
        <v>347</v>
      </c>
      <c r="K426" s="24" t="s">
        <v>347</v>
      </c>
      <c r="L426" s="24">
        <v>470000</v>
      </c>
      <c r="M426" s="24" t="s">
        <v>347</v>
      </c>
      <c r="N426" s="24" t="s">
        <v>347</v>
      </c>
      <c r="O426" s="24" t="s">
        <v>347</v>
      </c>
      <c r="P426" s="24" t="s">
        <v>347</v>
      </c>
      <c r="Q426" s="24" t="s">
        <v>347</v>
      </c>
      <c r="R426" s="24" t="s">
        <v>347</v>
      </c>
    </row>
    <row r="427" spans="1:18" hidden="1">
      <c r="A427" s="23" t="s">
        <v>351</v>
      </c>
      <c r="B427" s="23" t="s">
        <v>771</v>
      </c>
      <c r="C427" s="23" t="s">
        <v>770</v>
      </c>
      <c r="D427" s="24" t="s">
        <v>347</v>
      </c>
      <c r="E427" s="24" t="s">
        <v>347</v>
      </c>
      <c r="F427" s="24" t="s">
        <v>347</v>
      </c>
      <c r="G427" s="24" t="s">
        <v>347</v>
      </c>
      <c r="H427" s="24" t="s">
        <v>347</v>
      </c>
      <c r="I427" s="24" t="s">
        <v>347</v>
      </c>
      <c r="J427" s="24" t="s">
        <v>347</v>
      </c>
      <c r="K427" s="24" t="s">
        <v>347</v>
      </c>
      <c r="L427" s="24">
        <v>4240000</v>
      </c>
      <c r="M427" s="24" t="s">
        <v>347</v>
      </c>
      <c r="N427" s="24">
        <v>7340000</v>
      </c>
      <c r="O427" s="24">
        <v>4410000</v>
      </c>
      <c r="P427" s="24">
        <v>5010000</v>
      </c>
      <c r="Q427" s="24" t="s">
        <v>347</v>
      </c>
      <c r="R427" s="24" t="s">
        <v>347</v>
      </c>
    </row>
    <row r="428" spans="1:18" hidden="1">
      <c r="A428" s="23" t="s">
        <v>351</v>
      </c>
      <c r="B428" s="23" t="s">
        <v>769</v>
      </c>
      <c r="C428" s="23" t="s">
        <v>768</v>
      </c>
      <c r="D428" s="24" t="s">
        <v>347</v>
      </c>
      <c r="E428" s="24" t="s">
        <v>347</v>
      </c>
      <c r="F428" s="24" t="s">
        <v>347</v>
      </c>
      <c r="G428" s="24" t="s">
        <v>347</v>
      </c>
      <c r="H428" s="24" t="s">
        <v>347</v>
      </c>
      <c r="I428" s="24" t="s">
        <v>347</v>
      </c>
      <c r="J428" s="24" t="s">
        <v>347</v>
      </c>
      <c r="K428" s="24" t="s">
        <v>347</v>
      </c>
      <c r="L428" s="24">
        <v>1450000</v>
      </c>
      <c r="M428" s="24">
        <v>1620000</v>
      </c>
      <c r="N428" s="24">
        <v>1750000</v>
      </c>
      <c r="O428" s="24">
        <v>1590000</v>
      </c>
      <c r="P428" s="24">
        <v>1990000</v>
      </c>
      <c r="Q428" s="24" t="s">
        <v>347</v>
      </c>
      <c r="R428" s="24" t="s">
        <v>347</v>
      </c>
    </row>
    <row r="429" spans="1:18" hidden="1">
      <c r="A429" s="23" t="s">
        <v>351</v>
      </c>
      <c r="B429" s="23" t="s">
        <v>767</v>
      </c>
      <c r="C429" s="23" t="s">
        <v>766</v>
      </c>
      <c r="D429" s="24" t="s">
        <v>347</v>
      </c>
      <c r="E429" s="24" t="s">
        <v>347</v>
      </c>
      <c r="F429" s="24" t="s">
        <v>347</v>
      </c>
      <c r="G429" s="24" t="s">
        <v>347</v>
      </c>
      <c r="H429" s="24">
        <v>172963179.30000001</v>
      </c>
      <c r="I429" s="24">
        <v>199190408.90000001</v>
      </c>
      <c r="J429" s="24">
        <v>254917262.09999999</v>
      </c>
      <c r="K429" s="24">
        <v>240230857</v>
      </c>
      <c r="L429" s="24">
        <v>114561538.3</v>
      </c>
      <c r="M429" s="24">
        <v>80450588.129999995</v>
      </c>
      <c r="N429" s="24">
        <v>142459678</v>
      </c>
      <c r="O429" s="24">
        <v>198811165.09999999</v>
      </c>
      <c r="P429" s="24">
        <v>162119671.90000001</v>
      </c>
      <c r="Q429" s="24">
        <v>151503413.40000001</v>
      </c>
      <c r="R429" s="24" t="s">
        <v>347</v>
      </c>
    </row>
    <row r="430" spans="1:18" hidden="1">
      <c r="A430" s="23" t="s">
        <v>351</v>
      </c>
      <c r="B430" s="23" t="s">
        <v>765</v>
      </c>
      <c r="C430" s="23" t="s">
        <v>764</v>
      </c>
      <c r="D430" s="24" t="s">
        <v>347</v>
      </c>
      <c r="E430" s="24" t="s">
        <v>347</v>
      </c>
      <c r="F430" s="24" t="s">
        <v>347</v>
      </c>
      <c r="G430" s="24">
        <v>813226317.776142</v>
      </c>
      <c r="H430" s="24">
        <v>870919026.29999995</v>
      </c>
      <c r="I430" s="24">
        <v>952465913.89999998</v>
      </c>
      <c r="J430" s="24">
        <v>1052646838</v>
      </c>
      <c r="K430" s="24">
        <v>1163689300</v>
      </c>
      <c r="L430" s="24">
        <v>1384028116</v>
      </c>
      <c r="M430" s="24">
        <v>1276345903</v>
      </c>
      <c r="N430" s="24">
        <v>1319721540</v>
      </c>
      <c r="O430" s="24">
        <v>1533256701</v>
      </c>
      <c r="P430" s="24">
        <v>1624868794</v>
      </c>
      <c r="Q430" s="24">
        <v>1565709492</v>
      </c>
      <c r="R430" s="24" t="s">
        <v>347</v>
      </c>
    </row>
    <row r="431" spans="1:18" hidden="1">
      <c r="A431" s="23" t="s">
        <v>351</v>
      </c>
      <c r="B431" s="23" t="s">
        <v>763</v>
      </c>
      <c r="C431" s="23" t="s">
        <v>762</v>
      </c>
      <c r="D431" s="24" t="s">
        <v>347</v>
      </c>
      <c r="E431" s="24" t="s">
        <v>347</v>
      </c>
      <c r="F431" s="24" t="s">
        <v>347</v>
      </c>
      <c r="G431" s="24" t="s">
        <v>347</v>
      </c>
      <c r="H431" s="24" t="s">
        <v>347</v>
      </c>
      <c r="I431" s="24">
        <v>534000000</v>
      </c>
      <c r="J431" s="24">
        <v>587299999.99999988</v>
      </c>
      <c r="K431" s="24">
        <v>591900000</v>
      </c>
      <c r="L431" s="24">
        <v>569500000</v>
      </c>
      <c r="M431" s="24">
        <v>581700000</v>
      </c>
      <c r="N431" s="24">
        <v>612600000</v>
      </c>
      <c r="O431" s="24">
        <v>621299999.99999988</v>
      </c>
      <c r="P431" s="24">
        <v>594400000</v>
      </c>
      <c r="Q431" s="24">
        <v>581100000</v>
      </c>
      <c r="R431" s="24" t="s">
        <v>347</v>
      </c>
    </row>
    <row r="432" spans="1:18" hidden="1">
      <c r="A432" s="23" t="s">
        <v>351</v>
      </c>
      <c r="B432" s="23" t="s">
        <v>761</v>
      </c>
      <c r="C432" s="23" t="s">
        <v>760</v>
      </c>
      <c r="D432" s="24" t="s">
        <v>347</v>
      </c>
      <c r="E432" s="24" t="s">
        <v>347</v>
      </c>
      <c r="F432" s="24" t="s">
        <v>347</v>
      </c>
      <c r="G432" s="24" t="s">
        <v>347</v>
      </c>
      <c r="H432" s="24" t="s">
        <v>347</v>
      </c>
      <c r="I432" s="24">
        <v>534000000</v>
      </c>
      <c r="J432" s="24">
        <v>587299999.99999988</v>
      </c>
      <c r="K432" s="24">
        <v>591100000</v>
      </c>
      <c r="L432" s="24">
        <v>610700000</v>
      </c>
      <c r="M432" s="24">
        <v>714900000</v>
      </c>
      <c r="N432" s="24">
        <v>869700000.00000012</v>
      </c>
      <c r="O432" s="24">
        <v>891800000</v>
      </c>
      <c r="P432" s="24">
        <v>891100000</v>
      </c>
      <c r="Q432" s="24">
        <v>950045000</v>
      </c>
      <c r="R432" s="24" t="s">
        <v>347</v>
      </c>
    </row>
    <row r="433" spans="1:18" hidden="1">
      <c r="A433" s="23" t="s">
        <v>351</v>
      </c>
      <c r="B433" s="23" t="s">
        <v>759</v>
      </c>
      <c r="C433" s="23" t="s">
        <v>758</v>
      </c>
      <c r="D433" s="24" t="s">
        <v>347</v>
      </c>
      <c r="E433" s="24" t="s">
        <v>347</v>
      </c>
      <c r="F433" s="24" t="s">
        <v>347</v>
      </c>
      <c r="G433" s="24" t="s">
        <v>347</v>
      </c>
      <c r="H433" s="24" t="s">
        <v>347</v>
      </c>
      <c r="I433" s="24">
        <v>669928490.77907407</v>
      </c>
      <c r="J433" s="24">
        <v>803859841.22638905</v>
      </c>
      <c r="K433" s="24">
        <v>865826863.92266011</v>
      </c>
      <c r="L433" s="24">
        <v>848430119.47763264</v>
      </c>
      <c r="M433" s="24">
        <v>946887417.21854305</v>
      </c>
      <c r="N433" s="24">
        <v>1208924103.4195163</v>
      </c>
      <c r="O433" s="24">
        <v>1145830656.5591674</v>
      </c>
      <c r="P433" s="24">
        <v>1183085501.858736</v>
      </c>
      <c r="Q433" s="24">
        <v>1260508159.7452567</v>
      </c>
      <c r="R433" s="24" t="s">
        <v>347</v>
      </c>
    </row>
    <row r="434" spans="1:18" hidden="1">
      <c r="A434" s="23" t="s">
        <v>351</v>
      </c>
      <c r="B434" s="23" t="s">
        <v>757</v>
      </c>
      <c r="C434" s="23" t="s">
        <v>756</v>
      </c>
      <c r="D434" s="24" t="s">
        <v>347</v>
      </c>
      <c r="E434" s="24" t="s">
        <v>347</v>
      </c>
      <c r="F434" s="24" t="s">
        <v>347</v>
      </c>
      <c r="G434" s="24" t="s">
        <v>347</v>
      </c>
      <c r="H434" s="24">
        <v>-1343097745</v>
      </c>
      <c r="I434" s="24">
        <v>-1459884515</v>
      </c>
      <c r="J434" s="24">
        <v>-1893816442</v>
      </c>
      <c r="K434" s="24">
        <v>-2539102862</v>
      </c>
      <c r="L434" s="24">
        <v>-2306215421</v>
      </c>
      <c r="M434" s="24">
        <v>-2300680126</v>
      </c>
      <c r="N434" s="24">
        <v>-2847900875</v>
      </c>
      <c r="O434" s="24">
        <v>-2628201027</v>
      </c>
      <c r="P434" s="24">
        <v>-2651605441</v>
      </c>
      <c r="Q434" s="24">
        <v>-2728400006</v>
      </c>
      <c r="R434" s="24" t="s">
        <v>347</v>
      </c>
    </row>
    <row r="435" spans="1:18" hidden="1">
      <c r="A435" s="23" t="s">
        <v>351</v>
      </c>
      <c r="B435" s="23" t="s">
        <v>755</v>
      </c>
      <c r="C435" s="23" t="s">
        <v>754</v>
      </c>
      <c r="D435" s="24" t="s">
        <v>347</v>
      </c>
      <c r="E435" s="24" t="s">
        <v>347</v>
      </c>
      <c r="F435" s="24" t="s">
        <v>347</v>
      </c>
      <c r="G435" s="24" t="s">
        <v>347</v>
      </c>
      <c r="H435" s="24">
        <v>-1351616507</v>
      </c>
      <c r="I435" s="24">
        <v>-1435245162</v>
      </c>
      <c r="J435" s="24">
        <v>-1792179402</v>
      </c>
      <c r="K435" s="24">
        <v>-2324858076</v>
      </c>
      <c r="L435" s="24">
        <v>-2045574154</v>
      </c>
      <c r="M435" s="24">
        <v>-2124667854</v>
      </c>
      <c r="N435" s="24">
        <v>-2490425402</v>
      </c>
      <c r="O435" s="24">
        <v>-2216550249</v>
      </c>
      <c r="P435" s="24">
        <v>-2238366049</v>
      </c>
      <c r="Q435" s="24">
        <v>-2281578697</v>
      </c>
      <c r="R435" s="24" t="s">
        <v>347</v>
      </c>
    </row>
    <row r="436" spans="1:18" hidden="1">
      <c r="A436" s="23" t="s">
        <v>351</v>
      </c>
      <c r="B436" s="23" t="s">
        <v>753</v>
      </c>
      <c r="C436" s="23" t="s">
        <v>752</v>
      </c>
      <c r="D436" s="24">
        <v>0</v>
      </c>
      <c r="E436" s="24">
        <v>0</v>
      </c>
      <c r="F436" s="24">
        <v>0</v>
      </c>
      <c r="G436" s="24">
        <v>0</v>
      </c>
      <c r="H436" s="24">
        <v>0</v>
      </c>
      <c r="I436" s="24">
        <v>0</v>
      </c>
      <c r="J436" s="24">
        <v>306582000</v>
      </c>
      <c r="K436" s="24">
        <v>108440000</v>
      </c>
      <c r="L436" s="24">
        <v>-222893000</v>
      </c>
      <c r="M436" s="24">
        <v>59564000</v>
      </c>
      <c r="N436" s="24">
        <v>35609000</v>
      </c>
      <c r="O436" s="24">
        <v>-17553000</v>
      </c>
      <c r="P436" s="24">
        <v>2232000</v>
      </c>
      <c r="Q436" s="24">
        <v>-60915000</v>
      </c>
      <c r="R436" s="24" t="s">
        <v>347</v>
      </c>
    </row>
    <row r="437" spans="1:18" hidden="1">
      <c r="A437" s="23" t="s">
        <v>351</v>
      </c>
      <c r="B437" s="23" t="s">
        <v>751</v>
      </c>
      <c r="C437" s="23" t="s">
        <v>750</v>
      </c>
      <c r="D437" s="24">
        <v>0</v>
      </c>
      <c r="E437" s="24">
        <v>0</v>
      </c>
      <c r="F437" s="24">
        <v>0</v>
      </c>
      <c r="G437" s="24">
        <v>0</v>
      </c>
      <c r="H437" s="24">
        <v>0</v>
      </c>
      <c r="I437" s="24">
        <v>0</v>
      </c>
      <c r="J437" s="24">
        <v>306582000</v>
      </c>
      <c r="K437" s="24">
        <v>108440000</v>
      </c>
      <c r="L437" s="24">
        <v>7388000</v>
      </c>
      <c r="M437" s="24">
        <v>85222000</v>
      </c>
      <c r="N437" s="24">
        <v>57312000</v>
      </c>
      <c r="O437" s="24">
        <v>3592000</v>
      </c>
      <c r="P437" s="24">
        <v>21172000</v>
      </c>
      <c r="Q437" s="24">
        <v>-55954000</v>
      </c>
      <c r="R437" s="24" t="s">
        <v>347</v>
      </c>
    </row>
    <row r="438" spans="1:18" hidden="1">
      <c r="A438" s="23" t="s">
        <v>351</v>
      </c>
      <c r="B438" s="23" t="s">
        <v>749</v>
      </c>
      <c r="C438" s="23" t="s">
        <v>748</v>
      </c>
      <c r="D438" s="24" t="s">
        <v>347</v>
      </c>
      <c r="E438" s="24" t="s">
        <v>347</v>
      </c>
      <c r="F438" s="24" t="s">
        <v>347</v>
      </c>
      <c r="G438" s="24" t="s">
        <v>347</v>
      </c>
      <c r="H438" s="24" t="s">
        <v>347</v>
      </c>
      <c r="I438" s="24" t="s">
        <v>347</v>
      </c>
      <c r="J438" s="24" t="s">
        <v>347</v>
      </c>
      <c r="K438" s="24" t="s">
        <v>347</v>
      </c>
      <c r="L438" s="24">
        <v>-230281000</v>
      </c>
      <c r="M438" s="24">
        <v>-25658000</v>
      </c>
      <c r="N438" s="24">
        <v>-21703000</v>
      </c>
      <c r="O438" s="24">
        <v>-21145000</v>
      </c>
      <c r="P438" s="24">
        <v>-18940000</v>
      </c>
      <c r="Q438" s="24">
        <v>-4961000</v>
      </c>
      <c r="R438" s="24" t="s">
        <v>347</v>
      </c>
    </row>
    <row r="439" spans="1:18" hidden="1">
      <c r="A439" s="23" t="s">
        <v>351</v>
      </c>
      <c r="B439" s="23" t="s">
        <v>747</v>
      </c>
      <c r="C439" s="23" t="s">
        <v>746</v>
      </c>
      <c r="D439" s="24">
        <v>-1572000</v>
      </c>
      <c r="E439" s="24">
        <v>-1369000</v>
      </c>
      <c r="F439" s="24">
        <v>-1216000</v>
      </c>
      <c r="G439" s="24">
        <v>-1822000</v>
      </c>
      <c r="H439" s="24">
        <v>-2478000</v>
      </c>
      <c r="I439" s="24">
        <v>-3316000</v>
      </c>
      <c r="J439" s="24">
        <v>444343000</v>
      </c>
      <c r="K439" s="24">
        <v>161302000</v>
      </c>
      <c r="L439" s="24">
        <v>403797000</v>
      </c>
      <c r="M439" s="24">
        <v>-278309000</v>
      </c>
      <c r="N439" s="24">
        <v>36348000</v>
      </c>
      <c r="O439" s="24">
        <v>297117000</v>
      </c>
      <c r="P439" s="24">
        <v>20032000</v>
      </c>
      <c r="Q439" s="24">
        <v>28418000</v>
      </c>
      <c r="R439" s="24" t="s">
        <v>347</v>
      </c>
    </row>
    <row r="440" spans="1:18" hidden="1">
      <c r="A440" s="23" t="s">
        <v>351</v>
      </c>
      <c r="B440" s="23" t="s">
        <v>745</v>
      </c>
      <c r="C440" s="23" t="s">
        <v>744</v>
      </c>
      <c r="D440" s="24" t="s">
        <v>347</v>
      </c>
      <c r="E440" s="24" t="s">
        <v>347</v>
      </c>
      <c r="F440" s="24" t="s">
        <v>347</v>
      </c>
      <c r="G440" s="24">
        <v>0.64783771975302396</v>
      </c>
      <c r="H440" s="24">
        <v>0.63374846042830901</v>
      </c>
      <c r="I440" s="24">
        <v>0.63420350080332399</v>
      </c>
      <c r="J440" s="24">
        <v>0.70705153525083697</v>
      </c>
      <c r="K440" s="24">
        <v>0.70418108581495598</v>
      </c>
      <c r="L440" s="24">
        <v>0.70499203510792896</v>
      </c>
      <c r="M440" s="24">
        <v>0.81124681551893196</v>
      </c>
      <c r="N440" s="24">
        <v>0.92340463928610295</v>
      </c>
      <c r="O440" s="24">
        <v>1.22192997472654</v>
      </c>
      <c r="P440" s="24" t="s">
        <v>347</v>
      </c>
      <c r="Q440" s="24">
        <v>4.2699999999999996</v>
      </c>
      <c r="R440" s="24" t="s">
        <v>347</v>
      </c>
    </row>
    <row r="441" spans="1:18" hidden="1">
      <c r="A441" s="23" t="s">
        <v>351</v>
      </c>
      <c r="B441" s="23" t="s">
        <v>743</v>
      </c>
      <c r="C441" s="23" t="s">
        <v>742</v>
      </c>
      <c r="D441" s="24" t="s">
        <v>347</v>
      </c>
      <c r="E441" s="24" t="s">
        <v>347</v>
      </c>
      <c r="F441" s="24" t="s">
        <v>347</v>
      </c>
      <c r="G441" s="24">
        <v>731</v>
      </c>
      <c r="H441" s="24">
        <v>725</v>
      </c>
      <c r="I441" s="24">
        <v>735</v>
      </c>
      <c r="J441" s="24">
        <v>827</v>
      </c>
      <c r="K441" s="24">
        <v>829</v>
      </c>
      <c r="L441" s="24">
        <v>836</v>
      </c>
      <c r="M441" s="24">
        <v>962</v>
      </c>
      <c r="N441" s="24">
        <v>1095</v>
      </c>
      <c r="O441" s="24">
        <v>1449</v>
      </c>
      <c r="P441" s="24" t="s">
        <v>347</v>
      </c>
      <c r="Q441" s="24">
        <v>2100</v>
      </c>
      <c r="R441" s="24" t="s">
        <v>347</v>
      </c>
    </row>
    <row r="442" spans="1:18" hidden="1">
      <c r="A442" s="23" t="s">
        <v>351</v>
      </c>
      <c r="B442" s="23" t="s">
        <v>741</v>
      </c>
      <c r="C442" s="23" t="s">
        <v>740</v>
      </c>
      <c r="D442" s="24" t="s">
        <v>347</v>
      </c>
      <c r="E442" s="24" t="s">
        <v>347</v>
      </c>
      <c r="F442" s="24" t="s">
        <v>347</v>
      </c>
      <c r="G442" s="24" t="s">
        <v>347</v>
      </c>
      <c r="H442" s="24" t="s">
        <v>347</v>
      </c>
      <c r="I442" s="24" t="s">
        <v>347</v>
      </c>
      <c r="J442" s="24" t="s">
        <v>347</v>
      </c>
      <c r="K442" s="24" t="s">
        <v>347</v>
      </c>
      <c r="L442" s="24">
        <v>4.5</v>
      </c>
      <c r="M442" s="24" t="s">
        <v>347</v>
      </c>
      <c r="N442" s="24" t="s">
        <v>347</v>
      </c>
      <c r="O442" s="24" t="s">
        <v>347</v>
      </c>
      <c r="P442" s="24">
        <v>2.7</v>
      </c>
      <c r="Q442" s="24" t="s">
        <v>347</v>
      </c>
      <c r="R442" s="24" t="s">
        <v>347</v>
      </c>
    </row>
    <row r="443" spans="1:18" hidden="1">
      <c r="A443" s="23" t="s">
        <v>351</v>
      </c>
      <c r="B443" s="23" t="s">
        <v>739</v>
      </c>
      <c r="C443" s="23" t="s">
        <v>738</v>
      </c>
      <c r="D443" s="24" t="s">
        <v>347</v>
      </c>
      <c r="E443" s="24" t="s">
        <v>347</v>
      </c>
      <c r="F443" s="24" t="s">
        <v>347</v>
      </c>
      <c r="G443" s="24" t="s">
        <v>347</v>
      </c>
      <c r="H443" s="24" t="s">
        <v>347</v>
      </c>
      <c r="I443" s="24" t="s">
        <v>347</v>
      </c>
      <c r="J443" s="24" t="s">
        <v>347</v>
      </c>
      <c r="K443" s="24" t="s">
        <v>347</v>
      </c>
      <c r="L443" s="24" t="s">
        <v>347</v>
      </c>
      <c r="M443" s="24" t="s">
        <v>347</v>
      </c>
      <c r="N443" s="24" t="s">
        <v>347</v>
      </c>
      <c r="O443" s="24" t="s">
        <v>347</v>
      </c>
      <c r="P443" s="24" t="s">
        <v>347</v>
      </c>
      <c r="Q443" s="24">
        <v>0.5</v>
      </c>
      <c r="R443" s="24">
        <v>0.3</v>
      </c>
    </row>
    <row r="444" spans="1:18" hidden="1">
      <c r="A444" s="23" t="s">
        <v>351</v>
      </c>
      <c r="B444" s="23" t="s">
        <v>737</v>
      </c>
      <c r="C444" s="23" t="s">
        <v>736</v>
      </c>
      <c r="D444" s="24" t="s">
        <v>347</v>
      </c>
      <c r="E444" s="24" t="s">
        <v>347</v>
      </c>
      <c r="F444" s="24" t="s">
        <v>347</v>
      </c>
      <c r="G444" s="24" t="s">
        <v>347</v>
      </c>
      <c r="H444" s="24" t="s">
        <v>347</v>
      </c>
      <c r="I444" s="24" t="s">
        <v>347</v>
      </c>
      <c r="J444" s="24" t="s">
        <v>347</v>
      </c>
      <c r="K444" s="24" t="s">
        <v>347</v>
      </c>
      <c r="L444" s="24" t="s">
        <v>347</v>
      </c>
      <c r="M444" s="24" t="s">
        <v>347</v>
      </c>
      <c r="N444" s="24" t="s">
        <v>347</v>
      </c>
      <c r="O444" s="24" t="s">
        <v>347</v>
      </c>
      <c r="P444" s="24">
        <v>30</v>
      </c>
      <c r="Q444" s="24">
        <v>33.3333333333333</v>
      </c>
      <c r="R444" s="24">
        <v>40</v>
      </c>
    </row>
    <row r="445" spans="1:18" hidden="1">
      <c r="A445" s="23" t="s">
        <v>351</v>
      </c>
      <c r="B445" s="23" t="s">
        <v>735</v>
      </c>
      <c r="C445" s="23" t="s">
        <v>734</v>
      </c>
      <c r="D445" s="24" t="s">
        <v>347</v>
      </c>
      <c r="E445" s="24" t="s">
        <v>347</v>
      </c>
      <c r="F445" s="24" t="s">
        <v>347</v>
      </c>
      <c r="G445" s="24" t="s">
        <v>347</v>
      </c>
      <c r="H445" s="24" t="s">
        <v>347</v>
      </c>
      <c r="I445" s="24" t="s">
        <v>347</v>
      </c>
      <c r="J445" s="24" t="s">
        <v>347</v>
      </c>
      <c r="K445" s="24" t="s">
        <v>347</v>
      </c>
      <c r="L445" s="24" t="s">
        <v>347</v>
      </c>
      <c r="M445" s="24" t="s">
        <v>347</v>
      </c>
      <c r="N445" s="24" t="s">
        <v>347</v>
      </c>
      <c r="O445" s="24">
        <v>11.1000003814697</v>
      </c>
      <c r="P445" s="24" t="s">
        <v>347</v>
      </c>
      <c r="Q445" s="24" t="s">
        <v>347</v>
      </c>
      <c r="R445" s="24" t="s">
        <v>347</v>
      </c>
    </row>
    <row r="446" spans="1:18" hidden="1">
      <c r="A446" s="23" t="s">
        <v>351</v>
      </c>
      <c r="B446" s="23" t="s">
        <v>733</v>
      </c>
      <c r="C446" s="23" t="s">
        <v>732</v>
      </c>
      <c r="D446" s="24" t="s">
        <v>347</v>
      </c>
      <c r="E446" s="24" t="s">
        <v>347</v>
      </c>
      <c r="F446" s="24" t="s">
        <v>347</v>
      </c>
      <c r="G446" s="24" t="s">
        <v>347</v>
      </c>
      <c r="H446" s="24" t="s">
        <v>347</v>
      </c>
      <c r="I446" s="24" t="s">
        <v>347</v>
      </c>
      <c r="J446" s="24" t="s">
        <v>347</v>
      </c>
      <c r="K446" s="24" t="s">
        <v>347</v>
      </c>
      <c r="L446" s="24" t="s">
        <v>347</v>
      </c>
      <c r="M446" s="24" t="s">
        <v>347</v>
      </c>
      <c r="N446" s="24" t="s">
        <v>347</v>
      </c>
      <c r="O446" s="24" t="s">
        <v>347</v>
      </c>
      <c r="P446" s="24">
        <v>10</v>
      </c>
      <c r="Q446" s="24">
        <v>10</v>
      </c>
      <c r="R446" s="24">
        <v>10</v>
      </c>
    </row>
    <row r="447" spans="1:18" hidden="1">
      <c r="A447" s="23" t="s">
        <v>351</v>
      </c>
      <c r="B447" s="23" t="s">
        <v>731</v>
      </c>
      <c r="C447" s="23" t="s">
        <v>730</v>
      </c>
      <c r="D447" s="24" t="s">
        <v>347</v>
      </c>
      <c r="E447" s="24" t="s">
        <v>347</v>
      </c>
      <c r="F447" s="24" t="s">
        <v>347</v>
      </c>
      <c r="G447" s="24">
        <v>172032852.19999999</v>
      </c>
      <c r="H447" s="24">
        <v>161801214.79224399</v>
      </c>
      <c r="I447" s="24">
        <v>119941486.96045201</v>
      </c>
      <c r="J447" s="24">
        <v>95988452.9694767</v>
      </c>
      <c r="K447" s="24">
        <v>126551985.787661</v>
      </c>
      <c r="L447" s="24">
        <v>155546609.015984</v>
      </c>
      <c r="M447" s="24">
        <v>127151912.57201999</v>
      </c>
      <c r="N447" s="24">
        <v>151006800.88545099</v>
      </c>
      <c r="O447" s="24">
        <v>118039626.444658</v>
      </c>
      <c r="P447" s="24">
        <v>97068392.555158004</v>
      </c>
      <c r="Q447" s="24">
        <v>99769492.354075804</v>
      </c>
      <c r="R447" s="24" t="s">
        <v>347</v>
      </c>
    </row>
    <row r="448" spans="1:18" hidden="1">
      <c r="A448" s="23" t="s">
        <v>351</v>
      </c>
      <c r="B448" s="23" t="s">
        <v>729</v>
      </c>
      <c r="C448" s="23" t="s">
        <v>728</v>
      </c>
      <c r="D448" s="24" t="s">
        <v>347</v>
      </c>
      <c r="E448" s="24" t="s">
        <v>347</v>
      </c>
      <c r="F448" s="24" t="s">
        <v>347</v>
      </c>
      <c r="G448" s="24">
        <v>17.143007367626723</v>
      </c>
      <c r="H448" s="24">
        <v>18.768697784280739</v>
      </c>
      <c r="I448" s="24">
        <v>18.900251698569804</v>
      </c>
      <c r="J448" s="24">
        <v>19.00621976011206</v>
      </c>
      <c r="K448" s="24">
        <v>18.32626631648208</v>
      </c>
      <c r="L448" s="24">
        <v>18.664821410829155</v>
      </c>
      <c r="M448" s="24">
        <v>17.099851300614521</v>
      </c>
      <c r="N448" s="24">
        <v>16.759720186567975</v>
      </c>
      <c r="O448" s="24">
        <v>16.291952923126981</v>
      </c>
      <c r="P448" s="24">
        <v>15.86022698695129</v>
      </c>
      <c r="Q448" s="24">
        <v>16.141684883539529</v>
      </c>
      <c r="R448" s="24" t="s">
        <v>347</v>
      </c>
    </row>
    <row r="449" spans="1:18" hidden="1">
      <c r="A449" s="23" t="s">
        <v>351</v>
      </c>
      <c r="B449" s="23" t="s">
        <v>727</v>
      </c>
      <c r="C449" s="23" t="s">
        <v>726</v>
      </c>
      <c r="D449" s="24" t="s">
        <v>347</v>
      </c>
      <c r="E449" s="24" t="s">
        <v>347</v>
      </c>
      <c r="F449" s="24" t="s">
        <v>347</v>
      </c>
      <c r="G449" s="24">
        <v>623994384.79999995</v>
      </c>
      <c r="H449" s="24">
        <v>701311147.40268505</v>
      </c>
      <c r="I449" s="24">
        <v>770782187.88785398</v>
      </c>
      <c r="J449" s="24">
        <v>918677312.63153195</v>
      </c>
      <c r="K449" s="24">
        <v>1042304235.82354</v>
      </c>
      <c r="L449" s="24">
        <v>1055270314.1638</v>
      </c>
      <c r="M449" s="24">
        <v>996910006.42099202</v>
      </c>
      <c r="N449" s="24">
        <v>1121647884.49055</v>
      </c>
      <c r="O449" s="24">
        <v>1059029271.85769</v>
      </c>
      <c r="P449" s="24">
        <v>1121797308.1556599</v>
      </c>
      <c r="Q449" s="24">
        <v>1192347305.56744</v>
      </c>
      <c r="R449" s="24" t="s">
        <v>347</v>
      </c>
    </row>
    <row r="450" spans="1:18" hidden="1">
      <c r="A450" s="23" t="s">
        <v>351</v>
      </c>
      <c r="B450" s="23" t="s">
        <v>725</v>
      </c>
      <c r="C450" s="23" t="s">
        <v>724</v>
      </c>
      <c r="D450" s="24" t="s">
        <v>347</v>
      </c>
      <c r="E450" s="24" t="s">
        <v>347</v>
      </c>
      <c r="F450" s="24" t="s">
        <v>347</v>
      </c>
      <c r="G450" s="24" t="s">
        <v>347</v>
      </c>
      <c r="H450" s="24">
        <v>519848587.89999998</v>
      </c>
      <c r="I450" s="24">
        <v>586030178.79999995</v>
      </c>
      <c r="J450" s="24">
        <v>705695350.60000002</v>
      </c>
      <c r="K450" s="24">
        <v>784198620.89999998</v>
      </c>
      <c r="L450" s="24">
        <v>819009774.5</v>
      </c>
      <c r="M450" s="24">
        <v>763038594.89999998</v>
      </c>
      <c r="N450" s="24">
        <v>813563296.79999995</v>
      </c>
      <c r="O450" s="24">
        <v>776339113.70000005</v>
      </c>
      <c r="P450" s="24">
        <v>825204257.79999995</v>
      </c>
      <c r="Q450" s="24">
        <v>918247970.89999998</v>
      </c>
      <c r="R450" s="24" t="s">
        <v>347</v>
      </c>
    </row>
    <row r="451" spans="1:18" hidden="1">
      <c r="A451" s="23" t="s">
        <v>351</v>
      </c>
      <c r="B451" s="23" t="s">
        <v>723</v>
      </c>
      <c r="C451" s="23" t="s">
        <v>722</v>
      </c>
      <c r="D451" s="24">
        <v>0</v>
      </c>
      <c r="E451" s="24">
        <v>0</v>
      </c>
      <c r="F451" s="24">
        <v>0</v>
      </c>
      <c r="G451" s="24">
        <v>0</v>
      </c>
      <c r="H451" s="24">
        <v>0</v>
      </c>
      <c r="I451" s="24">
        <v>0</v>
      </c>
      <c r="J451" s="24">
        <v>0</v>
      </c>
      <c r="K451" s="24">
        <v>36790000</v>
      </c>
      <c r="L451" s="24">
        <v>61232000</v>
      </c>
      <c r="M451" s="24">
        <v>61305000</v>
      </c>
      <c r="N451" s="24">
        <v>68286000</v>
      </c>
      <c r="O451" s="24">
        <v>79099000</v>
      </c>
      <c r="P451" s="24">
        <v>85723000</v>
      </c>
      <c r="Q451" s="24">
        <v>78110000</v>
      </c>
      <c r="R451" s="24" t="s">
        <v>347</v>
      </c>
    </row>
    <row r="452" spans="1:18" hidden="1">
      <c r="A452" s="23" t="s">
        <v>351</v>
      </c>
      <c r="B452" s="23" t="s">
        <v>721</v>
      </c>
      <c r="C452" s="23" t="s">
        <v>720</v>
      </c>
      <c r="D452" s="24">
        <v>0</v>
      </c>
      <c r="E452" s="24">
        <v>0</v>
      </c>
      <c r="F452" s="24">
        <v>0</v>
      </c>
      <c r="G452" s="24">
        <v>0</v>
      </c>
      <c r="H452" s="24">
        <v>0</v>
      </c>
      <c r="I452" s="24">
        <v>0</v>
      </c>
      <c r="J452" s="24">
        <v>306582000</v>
      </c>
      <c r="K452" s="24">
        <v>160559000</v>
      </c>
      <c r="L452" s="24">
        <v>90137000</v>
      </c>
      <c r="M452" s="24">
        <v>169490000</v>
      </c>
      <c r="N452" s="24">
        <v>151837000</v>
      </c>
      <c r="O452" s="24">
        <v>104505000</v>
      </c>
      <c r="P452" s="24">
        <v>136270000</v>
      </c>
      <c r="Q452" s="24">
        <v>53811000</v>
      </c>
      <c r="R452" s="24" t="s">
        <v>347</v>
      </c>
    </row>
    <row r="453" spans="1:18" hidden="1">
      <c r="A453" s="23" t="s">
        <v>351</v>
      </c>
      <c r="B453" s="23" t="s">
        <v>719</v>
      </c>
      <c r="C453" s="23" t="s">
        <v>718</v>
      </c>
      <c r="D453" s="24">
        <v>0</v>
      </c>
      <c r="E453" s="24">
        <v>0</v>
      </c>
      <c r="F453" s="24">
        <v>0</v>
      </c>
      <c r="G453" s="24">
        <v>0</v>
      </c>
      <c r="H453" s="24">
        <v>0</v>
      </c>
      <c r="I453" s="24">
        <v>0</v>
      </c>
      <c r="J453" s="24">
        <v>306582000</v>
      </c>
      <c r="K453" s="24">
        <v>430351000</v>
      </c>
      <c r="L453" s="24">
        <v>459256000</v>
      </c>
      <c r="M453" s="24">
        <v>567442000</v>
      </c>
      <c r="N453" s="24">
        <v>830408000</v>
      </c>
      <c r="O453" s="24">
        <v>821547000</v>
      </c>
      <c r="P453" s="24">
        <v>1014621000</v>
      </c>
      <c r="Q453" s="24">
        <v>985376000</v>
      </c>
      <c r="R453" s="24" t="s">
        <v>347</v>
      </c>
    </row>
    <row r="454" spans="1:18" hidden="1">
      <c r="A454" s="23" t="s">
        <v>351</v>
      </c>
      <c r="B454" s="23" t="s">
        <v>717</v>
      </c>
      <c r="C454" s="23" t="s">
        <v>716</v>
      </c>
      <c r="D454" s="24">
        <v>0</v>
      </c>
      <c r="E454" s="24">
        <v>0</v>
      </c>
      <c r="F454" s="24">
        <v>0</v>
      </c>
      <c r="G454" s="24">
        <v>0</v>
      </c>
      <c r="H454" s="24">
        <v>0</v>
      </c>
      <c r="I454" s="24">
        <v>0</v>
      </c>
      <c r="J454" s="24">
        <v>0</v>
      </c>
      <c r="K454" s="24">
        <v>15329000</v>
      </c>
      <c r="L454" s="24">
        <v>21517000</v>
      </c>
      <c r="M454" s="24">
        <v>22963000</v>
      </c>
      <c r="N454" s="24">
        <v>26239000</v>
      </c>
      <c r="O454" s="24">
        <v>21814000</v>
      </c>
      <c r="P454" s="24">
        <v>29375000</v>
      </c>
      <c r="Q454" s="24">
        <v>31655000</v>
      </c>
      <c r="R454" s="24" t="s">
        <v>347</v>
      </c>
    </row>
    <row r="455" spans="1:18" hidden="1">
      <c r="A455" s="23" t="s">
        <v>351</v>
      </c>
      <c r="B455" s="23" t="s">
        <v>715</v>
      </c>
      <c r="C455" s="23" t="s">
        <v>714</v>
      </c>
      <c r="D455" s="24">
        <v>0</v>
      </c>
      <c r="E455" s="24">
        <v>0</v>
      </c>
      <c r="F455" s="24">
        <v>0</v>
      </c>
      <c r="G455" s="24">
        <v>0</v>
      </c>
      <c r="H455" s="24">
        <v>0</v>
      </c>
      <c r="I455" s="24">
        <v>0</v>
      </c>
      <c r="J455" s="24">
        <v>306582000</v>
      </c>
      <c r="K455" s="24">
        <v>123769000</v>
      </c>
      <c r="L455" s="24">
        <v>28905000</v>
      </c>
      <c r="M455" s="24">
        <v>108185000</v>
      </c>
      <c r="N455" s="24">
        <v>83551000</v>
      </c>
      <c r="O455" s="24">
        <v>25406000</v>
      </c>
      <c r="P455" s="24">
        <v>50547000</v>
      </c>
      <c r="Q455" s="24">
        <v>-24299000</v>
      </c>
      <c r="R455" s="24" t="s">
        <v>347</v>
      </c>
    </row>
    <row r="456" spans="1:18" hidden="1">
      <c r="A456" s="23" t="s">
        <v>351</v>
      </c>
      <c r="B456" s="23" t="s">
        <v>713</v>
      </c>
      <c r="C456" s="23" t="s">
        <v>712</v>
      </c>
      <c r="D456" s="24" t="s">
        <v>347</v>
      </c>
      <c r="E456" s="24" t="s">
        <v>347</v>
      </c>
      <c r="F456" s="24" t="s">
        <v>347</v>
      </c>
      <c r="G456" s="24" t="s">
        <v>347</v>
      </c>
      <c r="H456" s="24" t="s">
        <v>347</v>
      </c>
      <c r="I456" s="24" t="s">
        <v>347</v>
      </c>
      <c r="J456" s="24" t="s">
        <v>347</v>
      </c>
      <c r="K456" s="24" t="s">
        <v>347</v>
      </c>
      <c r="L456" s="24">
        <v>7388000</v>
      </c>
      <c r="M456" s="24">
        <v>85222000</v>
      </c>
      <c r="N456" s="24">
        <v>57312000</v>
      </c>
      <c r="O456" s="24">
        <v>3592000</v>
      </c>
      <c r="P456" s="24">
        <v>21172000</v>
      </c>
      <c r="Q456" s="24">
        <v>-55954000</v>
      </c>
      <c r="R456" s="24" t="s">
        <v>347</v>
      </c>
    </row>
    <row r="457" spans="1:18" hidden="1">
      <c r="A457" s="23" t="s">
        <v>351</v>
      </c>
      <c r="B457" s="23" t="s">
        <v>711</v>
      </c>
      <c r="C457" s="23" t="s">
        <v>710</v>
      </c>
      <c r="D457" s="24">
        <v>0</v>
      </c>
      <c r="E457" s="24">
        <v>0</v>
      </c>
      <c r="F457" s="24">
        <v>0</v>
      </c>
      <c r="G457" s="24">
        <v>0</v>
      </c>
      <c r="H457" s="24">
        <v>0</v>
      </c>
      <c r="I457" s="24">
        <v>0</v>
      </c>
      <c r="J457" s="24">
        <v>0</v>
      </c>
      <c r="K457" s="24">
        <v>52119000</v>
      </c>
      <c r="L457" s="24">
        <v>82749000</v>
      </c>
      <c r="M457" s="24">
        <v>84268000</v>
      </c>
      <c r="N457" s="24">
        <v>94525000</v>
      </c>
      <c r="O457" s="24">
        <v>100913000</v>
      </c>
      <c r="P457" s="24">
        <v>115098000</v>
      </c>
      <c r="Q457" s="24">
        <v>109765000</v>
      </c>
      <c r="R457" s="24" t="s">
        <v>347</v>
      </c>
    </row>
    <row r="458" spans="1:18" hidden="1">
      <c r="A458" s="23" t="s">
        <v>351</v>
      </c>
      <c r="B458" s="23" t="s">
        <v>709</v>
      </c>
      <c r="C458" s="23" t="s">
        <v>708</v>
      </c>
      <c r="D458" s="24" t="s">
        <v>347</v>
      </c>
      <c r="E458" s="24" t="s">
        <v>347</v>
      </c>
      <c r="F458" s="24" t="s">
        <v>347</v>
      </c>
      <c r="G458" s="24" t="s">
        <v>347</v>
      </c>
      <c r="H458" s="24" t="s">
        <v>347</v>
      </c>
      <c r="I458" s="24" t="s">
        <v>347</v>
      </c>
      <c r="J458" s="24" t="s">
        <v>347</v>
      </c>
      <c r="K458" s="24" t="s">
        <v>347</v>
      </c>
      <c r="L458" s="24" t="s">
        <v>347</v>
      </c>
      <c r="M458" s="24">
        <v>6.7004504504504503</v>
      </c>
      <c r="N458" s="24" t="s">
        <v>347</v>
      </c>
      <c r="O458" s="24" t="s">
        <v>347</v>
      </c>
      <c r="P458" s="24" t="s">
        <v>347</v>
      </c>
      <c r="Q458" s="24" t="s">
        <v>347</v>
      </c>
      <c r="R458" s="24" t="s">
        <v>347</v>
      </c>
    </row>
    <row r="459" spans="1:18" hidden="1">
      <c r="A459" s="23" t="s">
        <v>351</v>
      </c>
      <c r="B459" s="23" t="s">
        <v>707</v>
      </c>
      <c r="C459" s="23" t="s">
        <v>706</v>
      </c>
      <c r="D459" s="24">
        <v>156.25553412326627</v>
      </c>
      <c r="E459" s="24">
        <v>156.36171580784421</v>
      </c>
      <c r="F459" s="24">
        <v>156.46789749242217</v>
      </c>
      <c r="G459" s="24">
        <v>156.5740791770001</v>
      </c>
      <c r="H459" s="24">
        <v>156.68044456691467</v>
      </c>
      <c r="I459" s="24">
        <v>157.9439698723248</v>
      </c>
      <c r="J459" s="24">
        <v>159.21778267658675</v>
      </c>
      <c r="K459" s="24">
        <v>160.50179112703225</v>
      </c>
      <c r="L459" s="24">
        <v>161.79608707632957</v>
      </c>
      <c r="M459" s="24">
        <v>163.10094608248369</v>
      </c>
      <c r="N459" s="24">
        <v>164.50417929640855</v>
      </c>
      <c r="O459" s="24">
        <v>165.81243685129053</v>
      </c>
      <c r="P459" s="24">
        <v>166.99889776798017</v>
      </c>
      <c r="Q459" s="24">
        <v>167.46110039496648</v>
      </c>
      <c r="R459" s="24" t="s">
        <v>347</v>
      </c>
    </row>
    <row r="460" spans="1:18" hidden="1">
      <c r="A460" s="23" t="s">
        <v>351</v>
      </c>
      <c r="B460" s="23" t="s">
        <v>705</v>
      </c>
      <c r="C460" s="23" t="s">
        <v>704</v>
      </c>
      <c r="D460" s="24">
        <v>6.7859323293424201E-2</v>
      </c>
      <c r="E460" s="24">
        <v>6.7930793124533095E-2</v>
      </c>
      <c r="F460" s="24">
        <v>6.7884678522227695E-2</v>
      </c>
      <c r="G460" s="24">
        <v>6.78386264869726E-2</v>
      </c>
      <c r="H460" s="24">
        <v>6.7909885374403595E-2</v>
      </c>
      <c r="I460" s="24">
        <v>0.80320028595336201</v>
      </c>
      <c r="J460" s="24">
        <v>0.80326183292791598</v>
      </c>
      <c r="K460" s="24">
        <v>0.80321347756918904</v>
      </c>
      <c r="L460" s="24">
        <v>0.80317184479312198</v>
      </c>
      <c r="M460" s="24">
        <v>0.80324896127775403</v>
      </c>
      <c r="N460" s="24">
        <v>0.85666657013997904</v>
      </c>
      <c r="O460" s="24">
        <v>0.79212751139101001</v>
      </c>
      <c r="P460" s="24">
        <v>0.71299611494348802</v>
      </c>
      <c r="Q460" s="24">
        <v>0.276387564286183</v>
      </c>
      <c r="R460" s="24" t="s">
        <v>347</v>
      </c>
    </row>
    <row r="461" spans="1:18" hidden="1">
      <c r="A461" s="23" t="s">
        <v>351</v>
      </c>
      <c r="B461" s="23" t="s">
        <v>703</v>
      </c>
      <c r="C461" s="23" t="s">
        <v>702</v>
      </c>
      <c r="D461" s="24" t="s">
        <v>347</v>
      </c>
      <c r="E461" s="24" t="s">
        <v>347</v>
      </c>
      <c r="F461" s="24" t="s">
        <v>347</v>
      </c>
      <c r="G461" s="24" t="s">
        <v>347</v>
      </c>
      <c r="H461" s="24" t="s">
        <v>347</v>
      </c>
      <c r="I461" s="24" t="s">
        <v>347</v>
      </c>
      <c r="J461" s="24" t="s">
        <v>347</v>
      </c>
      <c r="K461" s="24" t="s">
        <v>347</v>
      </c>
      <c r="L461" s="24" t="s">
        <v>347</v>
      </c>
      <c r="M461" s="24">
        <v>27.477477477477478</v>
      </c>
      <c r="N461" s="24" t="s">
        <v>347</v>
      </c>
      <c r="O461" s="24" t="s">
        <v>347</v>
      </c>
      <c r="P461" s="24" t="s">
        <v>347</v>
      </c>
      <c r="Q461" s="24" t="s">
        <v>347</v>
      </c>
      <c r="R461" s="24" t="s">
        <v>347</v>
      </c>
    </row>
    <row r="462" spans="1:18" hidden="1">
      <c r="A462" s="23" t="s">
        <v>351</v>
      </c>
      <c r="B462" s="23" t="s">
        <v>701</v>
      </c>
      <c r="C462" s="23" t="s">
        <v>700</v>
      </c>
      <c r="D462" s="24" t="s">
        <v>347</v>
      </c>
      <c r="E462" s="24" t="s">
        <v>347</v>
      </c>
      <c r="F462" s="24" t="s">
        <v>347</v>
      </c>
      <c r="G462" s="24" t="s">
        <v>347</v>
      </c>
      <c r="H462" s="24" t="s">
        <v>347</v>
      </c>
      <c r="I462" s="24" t="s">
        <v>347</v>
      </c>
      <c r="J462" s="24" t="s">
        <v>347</v>
      </c>
      <c r="K462" s="24" t="s">
        <v>347</v>
      </c>
      <c r="L462" s="24" t="s">
        <v>347</v>
      </c>
      <c r="M462" s="24">
        <v>65.878378378378372</v>
      </c>
      <c r="N462" s="24" t="s">
        <v>347</v>
      </c>
      <c r="O462" s="24" t="s">
        <v>347</v>
      </c>
      <c r="P462" s="24" t="s">
        <v>347</v>
      </c>
      <c r="Q462" s="24" t="s">
        <v>347</v>
      </c>
      <c r="R462" s="24" t="s">
        <v>347</v>
      </c>
    </row>
    <row r="463" spans="1:18" hidden="1">
      <c r="A463" s="23" t="s">
        <v>351</v>
      </c>
      <c r="B463" s="23" t="s">
        <v>699</v>
      </c>
      <c r="C463" s="23" t="s">
        <v>698</v>
      </c>
      <c r="D463" s="24" t="s">
        <v>347</v>
      </c>
      <c r="E463" s="24" t="s">
        <v>347</v>
      </c>
      <c r="F463" s="24" t="s">
        <v>347</v>
      </c>
      <c r="G463" s="24" t="s">
        <v>347</v>
      </c>
      <c r="H463" s="24" t="s">
        <v>347</v>
      </c>
      <c r="I463" s="24" t="s">
        <v>347</v>
      </c>
      <c r="J463" s="24" t="s">
        <v>347</v>
      </c>
      <c r="K463" s="24" t="s">
        <v>347</v>
      </c>
      <c r="L463" s="24" t="s">
        <v>347</v>
      </c>
      <c r="M463" s="24">
        <v>48.536036036036037</v>
      </c>
      <c r="N463" s="24" t="s">
        <v>347</v>
      </c>
      <c r="O463" s="24" t="s">
        <v>347</v>
      </c>
      <c r="P463" s="24" t="s">
        <v>347</v>
      </c>
      <c r="Q463" s="24" t="s">
        <v>347</v>
      </c>
      <c r="R463" s="24" t="s">
        <v>347</v>
      </c>
    </row>
    <row r="464" spans="1:18" hidden="1">
      <c r="A464" s="23" t="s">
        <v>351</v>
      </c>
      <c r="B464" s="23" t="s">
        <v>697</v>
      </c>
      <c r="C464" s="23" t="s">
        <v>696</v>
      </c>
      <c r="D464" s="24">
        <v>1701154</v>
      </c>
      <c r="E464" s="24">
        <v>1702310</v>
      </c>
      <c r="F464" s="24">
        <v>1703466</v>
      </c>
      <c r="G464" s="24">
        <v>1704622</v>
      </c>
      <c r="H464" s="24">
        <v>1705780</v>
      </c>
      <c r="I464" s="24">
        <v>1719536</v>
      </c>
      <c r="J464" s="24">
        <v>1733404</v>
      </c>
      <c r="K464" s="24">
        <v>1747383</v>
      </c>
      <c r="L464" s="24">
        <v>1761474</v>
      </c>
      <c r="M464" s="24">
        <v>1775680</v>
      </c>
      <c r="N464" s="24">
        <v>1790957</v>
      </c>
      <c r="O464" s="24">
        <v>1805200</v>
      </c>
      <c r="P464" s="24">
        <v>1818117</v>
      </c>
      <c r="Q464" s="24">
        <v>1823149</v>
      </c>
      <c r="R464" s="24" t="s">
        <v>347</v>
      </c>
    </row>
    <row r="465" spans="1:20" hidden="1">
      <c r="A465" s="23" t="s">
        <v>351</v>
      </c>
      <c r="B465" s="23" t="s">
        <v>695</v>
      </c>
      <c r="C465" s="23" t="s">
        <v>694</v>
      </c>
      <c r="D465" s="24" t="s">
        <v>347</v>
      </c>
      <c r="E465" s="24" t="s">
        <v>347</v>
      </c>
      <c r="F465" s="24" t="s">
        <v>347</v>
      </c>
      <c r="G465" s="24">
        <v>0</v>
      </c>
      <c r="H465" s="24" t="s">
        <v>347</v>
      </c>
      <c r="I465" s="24" t="s">
        <v>347</v>
      </c>
      <c r="J465" s="24" t="s">
        <v>347</v>
      </c>
      <c r="K465" s="24" t="s">
        <v>347</v>
      </c>
      <c r="L465" s="24" t="s">
        <v>347</v>
      </c>
      <c r="M465" s="24" t="s">
        <v>347</v>
      </c>
      <c r="N465" s="24" t="s">
        <v>347</v>
      </c>
      <c r="O465" s="24">
        <v>933977.827524664</v>
      </c>
      <c r="P465" s="24">
        <v>-1300876.6262032201</v>
      </c>
      <c r="Q465" s="24" t="s">
        <v>347</v>
      </c>
      <c r="R465" s="24" t="s">
        <v>347</v>
      </c>
    </row>
    <row r="466" spans="1:20" hidden="1">
      <c r="A466" s="23" t="s">
        <v>351</v>
      </c>
      <c r="B466" s="23" t="s">
        <v>693</v>
      </c>
      <c r="C466" s="23" t="s">
        <v>692</v>
      </c>
      <c r="D466" s="24" t="s">
        <v>347</v>
      </c>
      <c r="E466" s="24" t="s">
        <v>347</v>
      </c>
      <c r="F466" s="24" t="s">
        <v>347</v>
      </c>
      <c r="G466" s="24" t="s">
        <v>347</v>
      </c>
      <c r="H466" s="24">
        <v>21773992.039999999</v>
      </c>
      <c r="I466" s="24">
        <v>82028632.359999999</v>
      </c>
      <c r="J466" s="24">
        <v>50096470.32</v>
      </c>
      <c r="K466" s="24">
        <v>-24617434.52</v>
      </c>
      <c r="L466" s="24">
        <v>85625761.849999994</v>
      </c>
      <c r="M466" s="24">
        <v>37903018.590000004</v>
      </c>
      <c r="N466" s="24">
        <v>83180861.709999993</v>
      </c>
      <c r="O466" s="24">
        <v>234000643</v>
      </c>
      <c r="P466" s="24">
        <v>172002296.5</v>
      </c>
      <c r="Q466" s="24">
        <v>27576809.129999999</v>
      </c>
      <c r="R466" s="24" t="s">
        <v>347</v>
      </c>
    </row>
    <row r="467" spans="1:20" hidden="1">
      <c r="A467" s="23" t="s">
        <v>351</v>
      </c>
      <c r="B467" s="23" t="s">
        <v>691</v>
      </c>
      <c r="C467" s="23" t="s">
        <v>690</v>
      </c>
      <c r="D467" s="24" t="s">
        <v>347</v>
      </c>
      <c r="E467" s="24" t="s">
        <v>347</v>
      </c>
      <c r="F467" s="24">
        <v>0.03</v>
      </c>
      <c r="G467" s="24" t="s">
        <v>347</v>
      </c>
      <c r="H467" s="24">
        <v>0.25</v>
      </c>
      <c r="I467" s="24">
        <v>0</v>
      </c>
      <c r="J467" s="24" t="s">
        <v>347</v>
      </c>
      <c r="K467" s="24" t="s">
        <v>347</v>
      </c>
      <c r="L467" s="24">
        <v>0.23</v>
      </c>
      <c r="M467" s="24">
        <v>0</v>
      </c>
      <c r="N467" s="24">
        <v>0</v>
      </c>
      <c r="O467" s="24">
        <v>0.01</v>
      </c>
      <c r="P467" s="24">
        <v>0</v>
      </c>
      <c r="Q467" s="24" t="s">
        <v>347</v>
      </c>
      <c r="R467" s="24" t="s">
        <v>347</v>
      </c>
    </row>
    <row r="468" spans="1:20" hidden="1">
      <c r="A468" s="23" t="s">
        <v>351</v>
      </c>
      <c r="B468" s="23" t="s">
        <v>689</v>
      </c>
      <c r="C468" s="23" t="s">
        <v>688</v>
      </c>
      <c r="D468" s="24" t="s">
        <v>347</v>
      </c>
      <c r="E468" s="24" t="s">
        <v>347</v>
      </c>
      <c r="F468" s="24">
        <v>1.87</v>
      </c>
      <c r="G468" s="24" t="s">
        <v>347</v>
      </c>
      <c r="H468" s="24">
        <v>1.82</v>
      </c>
      <c r="I468" s="24">
        <v>1.21</v>
      </c>
      <c r="J468" s="24" t="s">
        <v>347</v>
      </c>
      <c r="K468" s="24" t="s">
        <v>347</v>
      </c>
      <c r="L468" s="24">
        <v>1.94</v>
      </c>
      <c r="M468" s="24">
        <v>0.33</v>
      </c>
      <c r="N468" s="24">
        <v>0.24</v>
      </c>
      <c r="O468" s="24">
        <v>0.11</v>
      </c>
      <c r="P468" s="24">
        <v>0.08</v>
      </c>
      <c r="Q468" s="24" t="s">
        <v>347</v>
      </c>
      <c r="R468" s="24" t="s">
        <v>347</v>
      </c>
    </row>
    <row r="469" spans="1:20" hidden="1">
      <c r="A469" s="23" t="s">
        <v>351</v>
      </c>
      <c r="B469" s="23" t="s">
        <v>687</v>
      </c>
      <c r="C469" s="23" t="s">
        <v>686</v>
      </c>
      <c r="D469" s="24" t="s">
        <v>347</v>
      </c>
      <c r="E469" s="24" t="s">
        <v>347</v>
      </c>
      <c r="F469" s="24" t="s">
        <v>347</v>
      </c>
      <c r="G469" s="24">
        <v>11.9</v>
      </c>
      <c r="H469" s="24" t="s">
        <v>347</v>
      </c>
      <c r="I469" s="24">
        <v>13.3</v>
      </c>
      <c r="J469" s="24" t="s">
        <v>347</v>
      </c>
      <c r="K469" s="24" t="s">
        <v>347</v>
      </c>
      <c r="L469" s="24">
        <v>9.6</v>
      </c>
      <c r="M469" s="24">
        <v>7.3</v>
      </c>
      <c r="N469" s="24">
        <v>7.5</v>
      </c>
      <c r="O469" s="24" t="s">
        <v>347</v>
      </c>
      <c r="P469" s="24" t="s">
        <v>347</v>
      </c>
      <c r="Q469" s="24" t="s">
        <v>347</v>
      </c>
      <c r="R469" s="24" t="s">
        <v>347</v>
      </c>
    </row>
    <row r="470" spans="1:20" hidden="1">
      <c r="A470" s="23" t="s">
        <v>351</v>
      </c>
      <c r="B470" s="23" t="s">
        <v>685</v>
      </c>
      <c r="C470" s="23" t="s">
        <v>684</v>
      </c>
      <c r="D470" s="24" t="s">
        <v>347</v>
      </c>
      <c r="E470" s="24" t="s">
        <v>347</v>
      </c>
      <c r="F470" s="24">
        <v>0.97</v>
      </c>
      <c r="G470" s="24" t="s">
        <v>347</v>
      </c>
      <c r="H470" s="24">
        <v>1.81</v>
      </c>
      <c r="I470" s="24">
        <v>0</v>
      </c>
      <c r="J470" s="24" t="s">
        <v>347</v>
      </c>
      <c r="K470" s="24" t="s">
        <v>347</v>
      </c>
      <c r="L470" s="24">
        <v>1.58</v>
      </c>
      <c r="M470" s="24">
        <v>0</v>
      </c>
      <c r="N470" s="24">
        <v>0</v>
      </c>
      <c r="O470" s="24">
        <v>0.03</v>
      </c>
      <c r="P470" s="24">
        <v>0.02</v>
      </c>
      <c r="Q470" s="24" t="s">
        <v>347</v>
      </c>
      <c r="R470" s="24" t="s">
        <v>347</v>
      </c>
    </row>
    <row r="471" spans="1:20" hidden="1">
      <c r="A471" s="23" t="s">
        <v>351</v>
      </c>
      <c r="B471" s="23" t="s">
        <v>683</v>
      </c>
      <c r="C471" s="23" t="s">
        <v>682</v>
      </c>
      <c r="D471" s="24" t="s">
        <v>347</v>
      </c>
      <c r="E471" s="24" t="s">
        <v>347</v>
      </c>
      <c r="F471" s="24">
        <v>10.78</v>
      </c>
      <c r="G471" s="24" t="s">
        <v>347</v>
      </c>
      <c r="H471" s="24">
        <v>8.8699999999999992</v>
      </c>
      <c r="I471" s="24">
        <v>6.28</v>
      </c>
      <c r="J471" s="24" t="s">
        <v>347</v>
      </c>
      <c r="K471" s="24" t="s">
        <v>347</v>
      </c>
      <c r="L471" s="24">
        <v>8.7799999999999994</v>
      </c>
      <c r="M471" s="24">
        <v>2.2799999999999998</v>
      </c>
      <c r="N471" s="24">
        <v>1.88</v>
      </c>
      <c r="O471" s="24">
        <v>0.73</v>
      </c>
      <c r="P471" s="24">
        <v>0.31</v>
      </c>
      <c r="Q471" s="24" t="s">
        <v>347</v>
      </c>
      <c r="R471" s="24" t="s">
        <v>347</v>
      </c>
    </row>
    <row r="472" spans="1:20">
      <c r="A472" s="27" t="s">
        <v>351</v>
      </c>
      <c r="B472" s="27" t="s">
        <v>681</v>
      </c>
      <c r="C472" s="27" t="s">
        <v>680</v>
      </c>
      <c r="D472" s="28" t="s">
        <v>347</v>
      </c>
      <c r="E472" s="28" t="s">
        <v>347</v>
      </c>
      <c r="F472" s="28">
        <v>37.700000000000003</v>
      </c>
      <c r="G472" s="28">
        <v>43.7</v>
      </c>
      <c r="H472" s="28">
        <v>34.799999999999997</v>
      </c>
      <c r="I472" s="28">
        <v>45.1</v>
      </c>
      <c r="J472" s="28" t="s">
        <v>347</v>
      </c>
      <c r="K472" s="28" t="s">
        <v>347</v>
      </c>
      <c r="L472" s="28">
        <v>34.5</v>
      </c>
      <c r="M472" s="28">
        <v>29.2</v>
      </c>
      <c r="N472" s="28">
        <v>29.7</v>
      </c>
      <c r="O472" s="28" t="s">
        <v>347</v>
      </c>
      <c r="P472" s="28" t="s">
        <v>347</v>
      </c>
      <c r="Q472" s="28" t="s">
        <v>347</v>
      </c>
      <c r="R472" s="28" t="s">
        <v>347</v>
      </c>
      <c r="S472" s="31">
        <v>1</v>
      </c>
      <c r="T472" s="31" t="s">
        <v>1631</v>
      </c>
    </row>
    <row r="473" spans="1:20" hidden="1">
      <c r="A473" s="23" t="s">
        <v>351</v>
      </c>
      <c r="B473" s="23" t="s">
        <v>679</v>
      </c>
      <c r="C473" s="23" t="s">
        <v>678</v>
      </c>
      <c r="D473" s="24" t="s">
        <v>347</v>
      </c>
      <c r="E473" s="24" t="s">
        <v>347</v>
      </c>
      <c r="F473" s="24" t="s">
        <v>347</v>
      </c>
      <c r="G473" s="24" t="s">
        <v>347</v>
      </c>
      <c r="H473" s="24" t="s">
        <v>347</v>
      </c>
      <c r="I473" s="24" t="s">
        <v>347</v>
      </c>
      <c r="J473" s="24" t="s">
        <v>347</v>
      </c>
      <c r="K473" s="24" t="s">
        <v>347</v>
      </c>
      <c r="L473" s="24">
        <v>39.1</v>
      </c>
      <c r="M473" s="24" t="s">
        <v>347</v>
      </c>
      <c r="N473" s="24" t="s">
        <v>347</v>
      </c>
      <c r="O473" s="24" t="s">
        <v>347</v>
      </c>
      <c r="P473" s="24">
        <v>10.7</v>
      </c>
      <c r="Q473" s="24" t="s">
        <v>347</v>
      </c>
      <c r="R473" s="24" t="s">
        <v>347</v>
      </c>
    </row>
    <row r="474" spans="1:20" hidden="1">
      <c r="A474" s="23" t="s">
        <v>351</v>
      </c>
      <c r="B474" s="23" t="s">
        <v>677</v>
      </c>
      <c r="C474" s="23" t="s">
        <v>676</v>
      </c>
      <c r="D474" s="24" t="s">
        <v>347</v>
      </c>
      <c r="E474" s="24" t="s">
        <v>347</v>
      </c>
      <c r="F474" s="24" t="s">
        <v>347</v>
      </c>
      <c r="G474" s="24" t="s">
        <v>347</v>
      </c>
      <c r="H474" s="24" t="s">
        <v>347</v>
      </c>
      <c r="I474" s="24" t="s">
        <v>347</v>
      </c>
      <c r="J474" s="24" t="s">
        <v>347</v>
      </c>
      <c r="K474" s="24" t="s">
        <v>347</v>
      </c>
      <c r="L474" s="24">
        <v>0</v>
      </c>
      <c r="M474" s="24">
        <v>0</v>
      </c>
      <c r="N474" s="24">
        <v>0</v>
      </c>
      <c r="O474" s="24">
        <v>0</v>
      </c>
      <c r="P474" s="24">
        <v>0</v>
      </c>
      <c r="Q474" s="24">
        <v>0</v>
      </c>
      <c r="R474" s="24">
        <v>1612000</v>
      </c>
    </row>
    <row r="475" spans="1:20" hidden="1">
      <c r="A475" s="23" t="s">
        <v>351</v>
      </c>
      <c r="B475" s="23" t="s">
        <v>675</v>
      </c>
      <c r="C475" s="23" t="s">
        <v>674</v>
      </c>
      <c r="D475" s="24" t="s">
        <v>347</v>
      </c>
      <c r="E475" s="24" t="s">
        <v>347</v>
      </c>
      <c r="F475" s="24" t="s">
        <v>347</v>
      </c>
      <c r="G475" s="24" t="s">
        <v>347</v>
      </c>
      <c r="H475" s="24" t="s">
        <v>347</v>
      </c>
      <c r="I475" s="24" t="s">
        <v>347</v>
      </c>
      <c r="J475" s="24" t="s">
        <v>347</v>
      </c>
      <c r="K475" s="24" t="s">
        <v>347</v>
      </c>
      <c r="L475" s="24">
        <v>0</v>
      </c>
      <c r="M475" s="24">
        <v>0</v>
      </c>
      <c r="N475" s="24">
        <v>0</v>
      </c>
      <c r="O475" s="24">
        <v>178000</v>
      </c>
      <c r="P475" s="24">
        <v>2492000</v>
      </c>
      <c r="Q475" s="24">
        <v>9844000</v>
      </c>
      <c r="R475" s="24">
        <v>17899000</v>
      </c>
    </row>
    <row r="476" spans="1:20" hidden="1">
      <c r="A476" s="23" t="s">
        <v>351</v>
      </c>
      <c r="B476" s="23" t="s">
        <v>673</v>
      </c>
      <c r="C476" s="23" t="s">
        <v>672</v>
      </c>
      <c r="D476" s="24" t="s">
        <v>347</v>
      </c>
      <c r="E476" s="24" t="s">
        <v>347</v>
      </c>
      <c r="F476" s="24" t="s">
        <v>347</v>
      </c>
      <c r="G476" s="24" t="s">
        <v>347</v>
      </c>
      <c r="H476" s="24" t="s">
        <v>347</v>
      </c>
      <c r="I476" s="24" t="s">
        <v>347</v>
      </c>
      <c r="J476" s="24" t="s">
        <v>347</v>
      </c>
      <c r="K476" s="24" t="s">
        <v>347</v>
      </c>
      <c r="L476" s="24">
        <v>0</v>
      </c>
      <c r="M476" s="24">
        <v>0</v>
      </c>
      <c r="N476" s="24">
        <v>0</v>
      </c>
      <c r="O476" s="24">
        <v>185000</v>
      </c>
      <c r="P476" s="24">
        <v>2754000</v>
      </c>
      <c r="Q476" s="24">
        <v>11485000</v>
      </c>
      <c r="R476" s="24" t="s">
        <v>347</v>
      </c>
    </row>
    <row r="477" spans="1:20" hidden="1">
      <c r="A477" s="23" t="s">
        <v>351</v>
      </c>
      <c r="B477" s="23" t="s">
        <v>671</v>
      </c>
      <c r="C477" s="23" t="s">
        <v>670</v>
      </c>
      <c r="D477" s="24" t="s">
        <v>347</v>
      </c>
      <c r="E477" s="24" t="s">
        <v>347</v>
      </c>
      <c r="F477" s="24" t="s">
        <v>347</v>
      </c>
      <c r="G477" s="24" t="s">
        <v>347</v>
      </c>
      <c r="H477" s="24" t="s">
        <v>347</v>
      </c>
      <c r="I477" s="24" t="s">
        <v>347</v>
      </c>
      <c r="J477" s="24" t="s">
        <v>347</v>
      </c>
      <c r="K477" s="24" t="s">
        <v>347</v>
      </c>
      <c r="L477" s="24">
        <v>0</v>
      </c>
      <c r="M477" s="24">
        <v>0</v>
      </c>
      <c r="N477" s="24">
        <v>43000</v>
      </c>
      <c r="O477" s="24">
        <v>315000</v>
      </c>
      <c r="P477" s="24">
        <v>428000</v>
      </c>
      <c r="Q477" s="24">
        <v>237000</v>
      </c>
      <c r="R477" s="24">
        <v>899000</v>
      </c>
    </row>
    <row r="478" spans="1:20" hidden="1">
      <c r="A478" s="23" t="s">
        <v>351</v>
      </c>
      <c r="B478" s="23" t="s">
        <v>669</v>
      </c>
      <c r="C478" s="23" t="s">
        <v>668</v>
      </c>
      <c r="D478" s="24" t="s">
        <v>347</v>
      </c>
      <c r="E478" s="24" t="s">
        <v>347</v>
      </c>
      <c r="F478" s="24" t="s">
        <v>347</v>
      </c>
      <c r="G478" s="24" t="s">
        <v>347</v>
      </c>
      <c r="H478" s="24" t="s">
        <v>347</v>
      </c>
      <c r="I478" s="24" t="s">
        <v>347</v>
      </c>
      <c r="J478" s="24" t="s">
        <v>347</v>
      </c>
      <c r="K478" s="24" t="s">
        <v>347</v>
      </c>
      <c r="L478" s="24">
        <v>0</v>
      </c>
      <c r="M478" s="24">
        <v>0</v>
      </c>
      <c r="N478" s="24">
        <v>-43000</v>
      </c>
      <c r="O478" s="24">
        <v>-137000</v>
      </c>
      <c r="P478" s="24">
        <v>2064000</v>
      </c>
      <c r="Q478" s="24">
        <v>9607000</v>
      </c>
      <c r="R478" s="24" t="s">
        <v>347</v>
      </c>
    </row>
    <row r="479" spans="1:20" hidden="1">
      <c r="A479" s="23" t="s">
        <v>351</v>
      </c>
      <c r="B479" s="23" t="s">
        <v>667</v>
      </c>
      <c r="C479" s="23" t="s">
        <v>666</v>
      </c>
      <c r="D479" s="24" t="s">
        <v>347</v>
      </c>
      <c r="E479" s="24" t="s">
        <v>347</v>
      </c>
      <c r="F479" s="24" t="s">
        <v>347</v>
      </c>
      <c r="G479" s="24" t="s">
        <v>347</v>
      </c>
      <c r="H479" s="24" t="s">
        <v>347</v>
      </c>
      <c r="I479" s="24" t="s">
        <v>347</v>
      </c>
      <c r="J479" s="24" t="s">
        <v>347</v>
      </c>
      <c r="K479" s="24" t="s">
        <v>347</v>
      </c>
      <c r="L479" s="24">
        <v>0</v>
      </c>
      <c r="M479" s="24">
        <v>0</v>
      </c>
      <c r="N479" s="24">
        <v>43000</v>
      </c>
      <c r="O479" s="24">
        <v>315000</v>
      </c>
      <c r="P479" s="24">
        <v>428000</v>
      </c>
      <c r="Q479" s="24">
        <v>237000</v>
      </c>
      <c r="R479" s="24" t="s">
        <v>347</v>
      </c>
    </row>
    <row r="480" spans="1:20" hidden="1">
      <c r="A480" s="23" t="s">
        <v>351</v>
      </c>
      <c r="B480" s="23" t="s">
        <v>665</v>
      </c>
      <c r="C480" s="23" t="s">
        <v>664</v>
      </c>
      <c r="D480" s="24" t="s">
        <v>347</v>
      </c>
      <c r="E480" s="24" t="s">
        <v>347</v>
      </c>
      <c r="F480" s="24" t="s">
        <v>347</v>
      </c>
      <c r="G480" s="24" t="s">
        <v>347</v>
      </c>
      <c r="H480" s="24" t="s">
        <v>347</v>
      </c>
      <c r="I480" s="24" t="s">
        <v>347</v>
      </c>
      <c r="J480" s="24" t="s">
        <v>347</v>
      </c>
      <c r="K480" s="24" t="s">
        <v>347</v>
      </c>
      <c r="L480" s="24">
        <v>0</v>
      </c>
      <c r="M480" s="24">
        <v>0</v>
      </c>
      <c r="N480" s="24">
        <v>0</v>
      </c>
      <c r="O480" s="24">
        <v>178000</v>
      </c>
      <c r="P480" s="24">
        <v>1074000</v>
      </c>
      <c r="Q480" s="24">
        <v>4642000</v>
      </c>
      <c r="R480" s="24" t="s">
        <v>347</v>
      </c>
    </row>
    <row r="481" spans="1:18" hidden="1">
      <c r="A481" s="23" t="s">
        <v>351</v>
      </c>
      <c r="B481" s="23" t="s">
        <v>663</v>
      </c>
      <c r="C481" s="23" t="s">
        <v>662</v>
      </c>
      <c r="D481" s="24" t="s">
        <v>347</v>
      </c>
      <c r="E481" s="24" t="s">
        <v>347</v>
      </c>
      <c r="F481" s="24" t="s">
        <v>347</v>
      </c>
      <c r="G481" s="24" t="s">
        <v>347</v>
      </c>
      <c r="H481" s="24" t="s">
        <v>347</v>
      </c>
      <c r="I481" s="24" t="s">
        <v>347</v>
      </c>
      <c r="J481" s="24" t="s">
        <v>347</v>
      </c>
      <c r="K481" s="24" t="s">
        <v>347</v>
      </c>
      <c r="L481" s="24">
        <v>0</v>
      </c>
      <c r="M481" s="24">
        <v>0</v>
      </c>
      <c r="N481" s="24">
        <v>0</v>
      </c>
      <c r="O481" s="24">
        <v>185000</v>
      </c>
      <c r="P481" s="24">
        <v>1298000</v>
      </c>
      <c r="Q481" s="24">
        <v>5415000</v>
      </c>
      <c r="R481" s="24" t="s">
        <v>347</v>
      </c>
    </row>
    <row r="482" spans="1:18" hidden="1">
      <c r="A482" s="23" t="s">
        <v>351</v>
      </c>
      <c r="B482" s="23" t="s">
        <v>661</v>
      </c>
      <c r="C482" s="23" t="s">
        <v>660</v>
      </c>
      <c r="D482" s="24" t="s">
        <v>347</v>
      </c>
      <c r="E482" s="24" t="s">
        <v>347</v>
      </c>
      <c r="F482" s="24" t="s">
        <v>347</v>
      </c>
      <c r="G482" s="24" t="s">
        <v>347</v>
      </c>
      <c r="H482" s="24" t="s">
        <v>347</v>
      </c>
      <c r="I482" s="24" t="s">
        <v>347</v>
      </c>
      <c r="J482" s="24" t="s">
        <v>347</v>
      </c>
      <c r="K482" s="24" t="s">
        <v>347</v>
      </c>
      <c r="L482" s="24">
        <v>0</v>
      </c>
      <c r="M482" s="24">
        <v>0</v>
      </c>
      <c r="N482" s="24">
        <v>43000</v>
      </c>
      <c r="O482" s="24">
        <v>315000</v>
      </c>
      <c r="P482" s="24">
        <v>334000</v>
      </c>
      <c r="Q482" s="24">
        <v>95000</v>
      </c>
      <c r="R482" s="24" t="s">
        <v>347</v>
      </c>
    </row>
    <row r="483" spans="1:18" hidden="1">
      <c r="A483" s="23" t="s">
        <v>351</v>
      </c>
      <c r="B483" s="23" t="s">
        <v>659</v>
      </c>
      <c r="C483" s="23" t="s">
        <v>658</v>
      </c>
      <c r="D483" s="24" t="s">
        <v>347</v>
      </c>
      <c r="E483" s="24" t="s">
        <v>347</v>
      </c>
      <c r="F483" s="24" t="s">
        <v>347</v>
      </c>
      <c r="G483" s="24" t="s">
        <v>347</v>
      </c>
      <c r="H483" s="24" t="s">
        <v>347</v>
      </c>
      <c r="I483" s="24" t="s">
        <v>347</v>
      </c>
      <c r="J483" s="24" t="s">
        <v>347</v>
      </c>
      <c r="K483" s="24" t="s">
        <v>347</v>
      </c>
      <c r="L483" s="24">
        <v>0</v>
      </c>
      <c r="M483" s="24">
        <v>0</v>
      </c>
      <c r="N483" s="24">
        <v>0</v>
      </c>
      <c r="O483" s="24">
        <v>178000</v>
      </c>
      <c r="P483" s="24">
        <v>1074000</v>
      </c>
      <c r="Q483" s="24">
        <v>4642000</v>
      </c>
      <c r="R483" s="24" t="s">
        <v>347</v>
      </c>
    </row>
    <row r="484" spans="1:18" hidden="1">
      <c r="A484" s="23" t="s">
        <v>351</v>
      </c>
      <c r="B484" s="23" t="s">
        <v>657</v>
      </c>
      <c r="C484" s="23" t="s">
        <v>656</v>
      </c>
      <c r="D484" s="24" t="s">
        <v>347</v>
      </c>
      <c r="E484" s="24" t="s">
        <v>347</v>
      </c>
      <c r="F484" s="24" t="s">
        <v>347</v>
      </c>
      <c r="G484" s="24" t="s">
        <v>347</v>
      </c>
      <c r="H484" s="24" t="s">
        <v>347</v>
      </c>
      <c r="I484" s="24" t="s">
        <v>347</v>
      </c>
      <c r="J484" s="24" t="s">
        <v>347</v>
      </c>
      <c r="K484" s="24" t="s">
        <v>347</v>
      </c>
      <c r="L484" s="24">
        <v>0</v>
      </c>
      <c r="M484" s="24">
        <v>0</v>
      </c>
      <c r="N484" s="24">
        <v>-43000</v>
      </c>
      <c r="O484" s="24">
        <v>-137000</v>
      </c>
      <c r="P484" s="24">
        <v>740000</v>
      </c>
      <c r="Q484" s="24">
        <v>4547000</v>
      </c>
      <c r="R484" s="24" t="s">
        <v>347</v>
      </c>
    </row>
    <row r="485" spans="1:18" hidden="1">
      <c r="A485" s="23" t="s">
        <v>351</v>
      </c>
      <c r="B485" s="23" t="s">
        <v>655</v>
      </c>
      <c r="C485" s="23" t="s">
        <v>654</v>
      </c>
      <c r="D485" s="24" t="s">
        <v>347</v>
      </c>
      <c r="E485" s="24" t="s">
        <v>347</v>
      </c>
      <c r="F485" s="24" t="s">
        <v>347</v>
      </c>
      <c r="G485" s="24" t="s">
        <v>347</v>
      </c>
      <c r="H485" s="24" t="s">
        <v>347</v>
      </c>
      <c r="I485" s="24" t="s">
        <v>347</v>
      </c>
      <c r="J485" s="24" t="s">
        <v>347</v>
      </c>
      <c r="K485" s="24" t="s">
        <v>347</v>
      </c>
      <c r="L485" s="24">
        <v>0</v>
      </c>
      <c r="M485" s="24">
        <v>0</v>
      </c>
      <c r="N485" s="24">
        <v>43000</v>
      </c>
      <c r="O485" s="24">
        <v>315000</v>
      </c>
      <c r="P485" s="24">
        <v>334000</v>
      </c>
      <c r="Q485" s="24">
        <v>95000</v>
      </c>
      <c r="R485" s="24" t="s">
        <v>347</v>
      </c>
    </row>
    <row r="486" spans="1:18" hidden="1">
      <c r="A486" s="23" t="s">
        <v>351</v>
      </c>
      <c r="B486" s="23" t="s">
        <v>653</v>
      </c>
      <c r="C486" s="23" t="s">
        <v>652</v>
      </c>
      <c r="D486" s="24" t="s">
        <v>347</v>
      </c>
      <c r="E486" s="24" t="s">
        <v>347</v>
      </c>
      <c r="F486" s="24" t="s">
        <v>347</v>
      </c>
      <c r="G486" s="24" t="s">
        <v>347</v>
      </c>
      <c r="H486" s="24" t="s">
        <v>347</v>
      </c>
      <c r="I486" s="24" t="s">
        <v>347</v>
      </c>
      <c r="J486" s="24" t="s">
        <v>347</v>
      </c>
      <c r="K486" s="24" t="s">
        <v>347</v>
      </c>
      <c r="L486" s="24">
        <v>0</v>
      </c>
      <c r="M486" s="24">
        <v>0</v>
      </c>
      <c r="N486" s="24">
        <v>0</v>
      </c>
      <c r="O486" s="24">
        <v>0</v>
      </c>
      <c r="P486" s="24">
        <v>0</v>
      </c>
      <c r="Q486" s="24">
        <v>0</v>
      </c>
      <c r="R486" s="24">
        <v>2174000</v>
      </c>
    </row>
    <row r="487" spans="1:18" hidden="1">
      <c r="A487" s="23" t="s">
        <v>351</v>
      </c>
      <c r="B487" s="23" t="s">
        <v>651</v>
      </c>
      <c r="C487" s="23" t="s">
        <v>650</v>
      </c>
      <c r="D487" s="24" t="s">
        <v>347</v>
      </c>
      <c r="E487" s="24" t="s">
        <v>347</v>
      </c>
      <c r="F487" s="24" t="s">
        <v>347</v>
      </c>
      <c r="G487" s="24" t="s">
        <v>347</v>
      </c>
      <c r="H487" s="24" t="s">
        <v>347</v>
      </c>
      <c r="I487" s="24" t="s">
        <v>347</v>
      </c>
      <c r="J487" s="24" t="s">
        <v>347</v>
      </c>
      <c r="K487" s="24" t="s">
        <v>347</v>
      </c>
      <c r="L487" s="24">
        <v>0</v>
      </c>
      <c r="M487" s="24">
        <v>0</v>
      </c>
      <c r="N487" s="24">
        <v>0</v>
      </c>
      <c r="O487" s="24">
        <v>0</v>
      </c>
      <c r="P487" s="24">
        <v>0</v>
      </c>
      <c r="Q487" s="24">
        <v>2638000</v>
      </c>
      <c r="R487" s="24">
        <v>12161000</v>
      </c>
    </row>
    <row r="488" spans="1:18" hidden="1">
      <c r="A488" s="23" t="s">
        <v>351</v>
      </c>
      <c r="B488" s="23" t="s">
        <v>649</v>
      </c>
      <c r="C488" s="23" t="s">
        <v>648</v>
      </c>
      <c r="D488" s="24" t="s">
        <v>347</v>
      </c>
      <c r="E488" s="24" t="s">
        <v>347</v>
      </c>
      <c r="F488" s="24" t="s">
        <v>347</v>
      </c>
      <c r="G488" s="24" t="s">
        <v>347</v>
      </c>
      <c r="H488" s="24" t="s">
        <v>347</v>
      </c>
      <c r="I488" s="24" t="s">
        <v>347</v>
      </c>
      <c r="J488" s="24" t="s">
        <v>347</v>
      </c>
      <c r="K488" s="24" t="s">
        <v>347</v>
      </c>
      <c r="L488" s="24">
        <v>0</v>
      </c>
      <c r="M488" s="24">
        <v>0</v>
      </c>
      <c r="N488" s="24">
        <v>0</v>
      </c>
      <c r="O488" s="24">
        <v>0</v>
      </c>
      <c r="P488" s="24">
        <v>0</v>
      </c>
      <c r="Q488" s="24">
        <v>2428000</v>
      </c>
      <c r="R488" s="24" t="s">
        <v>347</v>
      </c>
    </row>
    <row r="489" spans="1:18" hidden="1">
      <c r="A489" s="23" t="s">
        <v>351</v>
      </c>
      <c r="B489" s="23" t="s">
        <v>647</v>
      </c>
      <c r="C489" s="23" t="s">
        <v>646</v>
      </c>
      <c r="D489" s="24" t="s">
        <v>347</v>
      </c>
      <c r="E489" s="24" t="s">
        <v>347</v>
      </c>
      <c r="F489" s="24" t="s">
        <v>347</v>
      </c>
      <c r="G489" s="24" t="s">
        <v>347</v>
      </c>
      <c r="H489" s="24" t="s">
        <v>347</v>
      </c>
      <c r="I489" s="24" t="s">
        <v>347</v>
      </c>
      <c r="J489" s="24" t="s">
        <v>347</v>
      </c>
      <c r="K489" s="24" t="s">
        <v>347</v>
      </c>
      <c r="L489" s="24">
        <v>0</v>
      </c>
      <c r="M489" s="24">
        <v>0</v>
      </c>
      <c r="N489" s="24">
        <v>0</v>
      </c>
      <c r="O489" s="24">
        <v>54000</v>
      </c>
      <c r="P489" s="24">
        <v>58000</v>
      </c>
      <c r="Q489" s="24">
        <v>155000</v>
      </c>
      <c r="R489" s="24">
        <v>72000</v>
      </c>
    </row>
    <row r="490" spans="1:18" hidden="1">
      <c r="A490" s="23" t="s">
        <v>351</v>
      </c>
      <c r="B490" s="23" t="s">
        <v>645</v>
      </c>
      <c r="C490" s="23" t="s">
        <v>644</v>
      </c>
      <c r="D490" s="24" t="s">
        <v>347</v>
      </c>
      <c r="E490" s="24" t="s">
        <v>347</v>
      </c>
      <c r="F490" s="24" t="s">
        <v>347</v>
      </c>
      <c r="G490" s="24" t="s">
        <v>347</v>
      </c>
      <c r="H490" s="24" t="s">
        <v>347</v>
      </c>
      <c r="I490" s="24" t="s">
        <v>347</v>
      </c>
      <c r="J490" s="24" t="s">
        <v>347</v>
      </c>
      <c r="K490" s="24" t="s">
        <v>347</v>
      </c>
      <c r="L490" s="24">
        <v>0</v>
      </c>
      <c r="M490" s="24">
        <v>0</v>
      </c>
      <c r="N490" s="24">
        <v>0</v>
      </c>
      <c r="O490" s="24">
        <v>0</v>
      </c>
      <c r="P490" s="24">
        <v>0</v>
      </c>
      <c r="Q490" s="24">
        <v>2638000</v>
      </c>
      <c r="R490" s="24" t="s">
        <v>347</v>
      </c>
    </row>
    <row r="491" spans="1:18" hidden="1">
      <c r="A491" s="23" t="s">
        <v>351</v>
      </c>
      <c r="B491" s="23" t="s">
        <v>643</v>
      </c>
      <c r="C491" s="23" t="s">
        <v>642</v>
      </c>
      <c r="D491" s="24" t="s">
        <v>347</v>
      </c>
      <c r="E491" s="24" t="s">
        <v>347</v>
      </c>
      <c r="F491" s="24" t="s">
        <v>347</v>
      </c>
      <c r="G491" s="24" t="s">
        <v>347</v>
      </c>
      <c r="H491" s="24" t="s">
        <v>347</v>
      </c>
      <c r="I491" s="24" t="s">
        <v>347</v>
      </c>
      <c r="J491" s="24" t="s">
        <v>347</v>
      </c>
      <c r="K491" s="24" t="s">
        <v>347</v>
      </c>
      <c r="L491" s="24">
        <v>0</v>
      </c>
      <c r="M491" s="24">
        <v>0</v>
      </c>
      <c r="N491" s="24">
        <v>0</v>
      </c>
      <c r="O491" s="24">
        <v>-54000</v>
      </c>
      <c r="P491" s="24">
        <v>-58000</v>
      </c>
      <c r="Q491" s="24">
        <v>2483000</v>
      </c>
      <c r="R491" s="24" t="s">
        <v>347</v>
      </c>
    </row>
    <row r="492" spans="1:18" hidden="1">
      <c r="A492" s="23" t="s">
        <v>351</v>
      </c>
      <c r="B492" s="23" t="s">
        <v>641</v>
      </c>
      <c r="C492" s="23" t="s">
        <v>640</v>
      </c>
      <c r="D492" s="24" t="s">
        <v>347</v>
      </c>
      <c r="E492" s="24" t="s">
        <v>347</v>
      </c>
      <c r="F492" s="24" t="s">
        <v>347</v>
      </c>
      <c r="G492" s="24" t="s">
        <v>347</v>
      </c>
      <c r="H492" s="24" t="s">
        <v>347</v>
      </c>
      <c r="I492" s="24" t="s">
        <v>347</v>
      </c>
      <c r="J492" s="24" t="s">
        <v>347</v>
      </c>
      <c r="K492" s="24" t="s">
        <v>347</v>
      </c>
      <c r="L492" s="24">
        <v>0</v>
      </c>
      <c r="M492" s="24">
        <v>0</v>
      </c>
      <c r="N492" s="24">
        <v>0</v>
      </c>
      <c r="O492" s="24">
        <v>54000</v>
      </c>
      <c r="P492" s="24">
        <v>58000</v>
      </c>
      <c r="Q492" s="24">
        <v>155000</v>
      </c>
      <c r="R492" s="24" t="s">
        <v>347</v>
      </c>
    </row>
    <row r="493" spans="1:18" hidden="1">
      <c r="A493" s="23" t="s">
        <v>351</v>
      </c>
      <c r="B493" s="23" t="s">
        <v>639</v>
      </c>
      <c r="C493" s="23" t="s">
        <v>638</v>
      </c>
      <c r="D493" s="24" t="s">
        <v>347</v>
      </c>
      <c r="E493" s="24" t="s">
        <v>347</v>
      </c>
      <c r="F493" s="24" t="s">
        <v>347</v>
      </c>
      <c r="G493" s="24" t="s">
        <v>347</v>
      </c>
      <c r="H493" s="24" t="s">
        <v>347</v>
      </c>
      <c r="I493" s="24" t="s">
        <v>347</v>
      </c>
      <c r="J493" s="24" t="s">
        <v>347</v>
      </c>
      <c r="K493" s="24" t="s">
        <v>347</v>
      </c>
      <c r="L493" s="24">
        <v>207736000</v>
      </c>
      <c r="M493" s="24">
        <v>14270000</v>
      </c>
      <c r="N493" s="24">
        <v>16599000</v>
      </c>
      <c r="O493" s="24">
        <v>14817000</v>
      </c>
      <c r="P493" s="24">
        <v>14935000</v>
      </c>
      <c r="Q493" s="24">
        <v>15199000</v>
      </c>
      <c r="R493" s="24" t="s">
        <v>347</v>
      </c>
    </row>
    <row r="494" spans="1:18" hidden="1">
      <c r="A494" s="23" t="s">
        <v>351</v>
      </c>
      <c r="B494" s="23" t="s">
        <v>637</v>
      </c>
      <c r="C494" s="23" t="s">
        <v>636</v>
      </c>
      <c r="D494" s="24" t="s">
        <v>347</v>
      </c>
      <c r="E494" s="24" t="s">
        <v>347</v>
      </c>
      <c r="F494" s="24" t="s">
        <v>347</v>
      </c>
      <c r="G494" s="24" t="s">
        <v>347</v>
      </c>
      <c r="H494" s="24" t="s">
        <v>347</v>
      </c>
      <c r="I494" s="24" t="s">
        <v>347</v>
      </c>
      <c r="J494" s="24" t="s">
        <v>347</v>
      </c>
      <c r="K494" s="24" t="s">
        <v>347</v>
      </c>
      <c r="L494" s="24">
        <v>358529000</v>
      </c>
      <c r="M494" s="24">
        <v>318968000</v>
      </c>
      <c r="N494" s="24">
        <v>292826000</v>
      </c>
      <c r="O494" s="24">
        <v>283437000</v>
      </c>
      <c r="P494" s="24">
        <v>280375000</v>
      </c>
      <c r="Q494" s="24">
        <v>233784000</v>
      </c>
      <c r="R494" s="24" t="s">
        <v>347</v>
      </c>
    </row>
    <row r="495" spans="1:18" hidden="1">
      <c r="A495" s="23" t="s">
        <v>351</v>
      </c>
      <c r="B495" s="23" t="s">
        <v>635</v>
      </c>
      <c r="C495" s="23" t="s">
        <v>634</v>
      </c>
      <c r="D495" s="24" t="s">
        <v>347</v>
      </c>
      <c r="E495" s="24" t="s">
        <v>347</v>
      </c>
      <c r="F495" s="24" t="s">
        <v>347</v>
      </c>
      <c r="G495" s="24" t="s">
        <v>347</v>
      </c>
      <c r="H495" s="24" t="s">
        <v>347</v>
      </c>
      <c r="I495" s="24" t="s">
        <v>347</v>
      </c>
      <c r="J495" s="24" t="s">
        <v>347</v>
      </c>
      <c r="K495" s="24" t="s">
        <v>347</v>
      </c>
      <c r="L495" s="24">
        <v>22545000</v>
      </c>
      <c r="M495" s="24">
        <v>11388000</v>
      </c>
      <c r="N495" s="24">
        <v>11592000</v>
      </c>
      <c r="O495" s="24">
        <v>10633000</v>
      </c>
      <c r="P495" s="24">
        <v>11770000</v>
      </c>
      <c r="Q495" s="24">
        <v>11345000</v>
      </c>
      <c r="R495" s="24" t="s">
        <v>347</v>
      </c>
    </row>
    <row r="496" spans="1:18" hidden="1">
      <c r="A496" s="23" t="s">
        <v>351</v>
      </c>
      <c r="B496" s="23" t="s">
        <v>633</v>
      </c>
      <c r="C496" s="23" t="s">
        <v>632</v>
      </c>
      <c r="D496" s="24" t="s">
        <v>347</v>
      </c>
      <c r="E496" s="24" t="s">
        <v>347</v>
      </c>
      <c r="F496" s="24" t="s">
        <v>347</v>
      </c>
      <c r="G496" s="24" t="s">
        <v>347</v>
      </c>
      <c r="H496" s="24" t="s">
        <v>347</v>
      </c>
      <c r="I496" s="24" t="s">
        <v>347</v>
      </c>
      <c r="J496" s="24" t="s">
        <v>347</v>
      </c>
      <c r="K496" s="24" t="s">
        <v>347</v>
      </c>
      <c r="L496" s="24">
        <v>-230281000</v>
      </c>
      <c r="M496" s="24">
        <v>-25658000</v>
      </c>
      <c r="N496" s="24">
        <v>-28191000</v>
      </c>
      <c r="O496" s="24">
        <v>-25450000</v>
      </c>
      <c r="P496" s="24">
        <v>-26705000</v>
      </c>
      <c r="Q496" s="24">
        <v>-26544000</v>
      </c>
      <c r="R496" s="24" t="s">
        <v>347</v>
      </c>
    </row>
    <row r="497" spans="1:18" hidden="1">
      <c r="A497" s="23" t="s">
        <v>351</v>
      </c>
      <c r="B497" s="23" t="s">
        <v>631</v>
      </c>
      <c r="C497" s="23" t="s">
        <v>630</v>
      </c>
      <c r="D497" s="24" t="s">
        <v>347</v>
      </c>
      <c r="E497" s="24" t="s">
        <v>347</v>
      </c>
      <c r="F497" s="24" t="s">
        <v>347</v>
      </c>
      <c r="G497" s="24" t="s">
        <v>347</v>
      </c>
      <c r="H497" s="24" t="s">
        <v>347</v>
      </c>
      <c r="I497" s="24" t="s">
        <v>347</v>
      </c>
      <c r="J497" s="24" t="s">
        <v>347</v>
      </c>
      <c r="K497" s="24" t="s">
        <v>347</v>
      </c>
      <c r="L497" s="24">
        <v>230281000</v>
      </c>
      <c r="M497" s="24">
        <v>25658000</v>
      </c>
      <c r="N497" s="24">
        <v>28191000</v>
      </c>
      <c r="O497" s="24">
        <v>25450000</v>
      </c>
      <c r="P497" s="24">
        <v>26705000</v>
      </c>
      <c r="Q497" s="24">
        <v>26544000</v>
      </c>
      <c r="R497" s="24" t="s">
        <v>347</v>
      </c>
    </row>
    <row r="498" spans="1:18" hidden="1">
      <c r="A498" s="23" t="s">
        <v>351</v>
      </c>
      <c r="B498" s="23" t="s">
        <v>629</v>
      </c>
      <c r="C498" s="23" t="s">
        <v>628</v>
      </c>
      <c r="D498" s="24" t="s">
        <v>347</v>
      </c>
      <c r="E498" s="24" t="s">
        <v>347</v>
      </c>
      <c r="F498" s="24" t="s">
        <v>347</v>
      </c>
      <c r="G498" s="24" t="s">
        <v>347</v>
      </c>
      <c r="H498" s="24" t="s">
        <v>347</v>
      </c>
      <c r="I498" s="24" t="s">
        <v>347</v>
      </c>
      <c r="J498" s="24" t="s">
        <v>347</v>
      </c>
      <c r="K498" s="24" t="s">
        <v>347</v>
      </c>
      <c r="L498" s="24">
        <v>0</v>
      </c>
      <c r="M498" s="24">
        <v>0</v>
      </c>
      <c r="N498" s="24">
        <v>6531000</v>
      </c>
      <c r="O498" s="24">
        <v>4535000</v>
      </c>
      <c r="P498" s="24">
        <v>5855000</v>
      </c>
      <c r="Q498" s="24">
        <v>9630000</v>
      </c>
      <c r="R498" s="24" t="s">
        <v>347</v>
      </c>
    </row>
    <row r="499" spans="1:18" hidden="1">
      <c r="A499" s="23" t="s">
        <v>351</v>
      </c>
      <c r="B499" s="23" t="s">
        <v>627</v>
      </c>
      <c r="C499" s="23" t="s">
        <v>626</v>
      </c>
      <c r="D499" s="24" t="s">
        <v>347</v>
      </c>
      <c r="E499" s="24" t="s">
        <v>347</v>
      </c>
      <c r="F499" s="24" t="s">
        <v>347</v>
      </c>
      <c r="G499" s="24" t="s">
        <v>347</v>
      </c>
      <c r="H499" s="24" t="s">
        <v>347</v>
      </c>
      <c r="I499" s="24" t="s">
        <v>347</v>
      </c>
      <c r="J499" s="24" t="s">
        <v>347</v>
      </c>
      <c r="K499" s="24" t="s">
        <v>347</v>
      </c>
      <c r="L499" s="24">
        <v>0</v>
      </c>
      <c r="M499" s="24">
        <v>0</v>
      </c>
      <c r="N499" s="24">
        <v>6552000</v>
      </c>
      <c r="O499" s="24">
        <v>11086000</v>
      </c>
      <c r="P499" s="24">
        <v>17046000</v>
      </c>
      <c r="Q499" s="24">
        <v>25298000</v>
      </c>
      <c r="R499" s="24" t="s">
        <v>347</v>
      </c>
    </row>
    <row r="500" spans="1:18" hidden="1">
      <c r="A500" s="23" t="s">
        <v>351</v>
      </c>
      <c r="B500" s="23" t="s">
        <v>625</v>
      </c>
      <c r="C500" s="23" t="s">
        <v>624</v>
      </c>
      <c r="D500" s="24" t="s">
        <v>347</v>
      </c>
      <c r="E500" s="24" t="s">
        <v>347</v>
      </c>
      <c r="F500" s="24" t="s">
        <v>347</v>
      </c>
      <c r="G500" s="24" t="s">
        <v>347</v>
      </c>
      <c r="H500" s="24" t="s">
        <v>347</v>
      </c>
      <c r="I500" s="24" t="s">
        <v>347</v>
      </c>
      <c r="J500" s="24" t="s">
        <v>347</v>
      </c>
      <c r="K500" s="24" t="s">
        <v>347</v>
      </c>
      <c r="L500" s="24">
        <v>0</v>
      </c>
      <c r="M500" s="24">
        <v>0</v>
      </c>
      <c r="N500" s="24">
        <v>0</v>
      </c>
      <c r="O500" s="24">
        <v>39000</v>
      </c>
      <c r="P500" s="24">
        <v>96000</v>
      </c>
      <c r="Q500" s="24">
        <v>137000</v>
      </c>
      <c r="R500" s="24" t="s">
        <v>347</v>
      </c>
    </row>
    <row r="501" spans="1:18" hidden="1">
      <c r="A501" s="23" t="s">
        <v>351</v>
      </c>
      <c r="B501" s="23" t="s">
        <v>623</v>
      </c>
      <c r="C501" s="23" t="s">
        <v>622</v>
      </c>
      <c r="D501" s="24" t="s">
        <v>347</v>
      </c>
      <c r="E501" s="24" t="s">
        <v>347</v>
      </c>
      <c r="F501" s="24" t="s">
        <v>347</v>
      </c>
      <c r="G501" s="24" t="s">
        <v>347</v>
      </c>
      <c r="H501" s="24" t="s">
        <v>347</v>
      </c>
      <c r="I501" s="24" t="s">
        <v>347</v>
      </c>
      <c r="J501" s="24" t="s">
        <v>347</v>
      </c>
      <c r="K501" s="24" t="s">
        <v>347</v>
      </c>
      <c r="L501" s="24">
        <v>0</v>
      </c>
      <c r="M501" s="24">
        <v>0</v>
      </c>
      <c r="N501" s="24">
        <v>6531000</v>
      </c>
      <c r="O501" s="24">
        <v>4496000</v>
      </c>
      <c r="P501" s="24">
        <v>5759000</v>
      </c>
      <c r="Q501" s="24">
        <v>9493000</v>
      </c>
      <c r="R501" s="24" t="s">
        <v>347</v>
      </c>
    </row>
    <row r="502" spans="1:18" hidden="1">
      <c r="A502" s="23" t="s">
        <v>351</v>
      </c>
      <c r="B502" s="23" t="s">
        <v>621</v>
      </c>
      <c r="C502" s="23" t="s">
        <v>620</v>
      </c>
      <c r="D502" s="24" t="s">
        <v>347</v>
      </c>
      <c r="E502" s="24" t="s">
        <v>347</v>
      </c>
      <c r="F502" s="24" t="s">
        <v>347</v>
      </c>
      <c r="G502" s="24" t="s">
        <v>347</v>
      </c>
      <c r="H502" s="24" t="s">
        <v>347</v>
      </c>
      <c r="I502" s="24" t="s">
        <v>347</v>
      </c>
      <c r="J502" s="24" t="s">
        <v>347</v>
      </c>
      <c r="K502" s="24" t="s">
        <v>347</v>
      </c>
      <c r="L502" s="24">
        <v>0</v>
      </c>
      <c r="M502" s="24">
        <v>0</v>
      </c>
      <c r="N502" s="24">
        <v>0</v>
      </c>
      <c r="O502" s="24">
        <v>39000</v>
      </c>
      <c r="P502" s="24">
        <v>96000</v>
      </c>
      <c r="Q502" s="24">
        <v>137000</v>
      </c>
      <c r="R502" s="24" t="s">
        <v>347</v>
      </c>
    </row>
    <row r="503" spans="1:18" hidden="1">
      <c r="A503" s="23" t="s">
        <v>351</v>
      </c>
      <c r="B503" s="23" t="s">
        <v>619</v>
      </c>
      <c r="C503" s="23" t="s">
        <v>618</v>
      </c>
      <c r="D503" s="24" t="s">
        <v>347</v>
      </c>
      <c r="E503" s="24" t="s">
        <v>347</v>
      </c>
      <c r="F503" s="24" t="s">
        <v>347</v>
      </c>
      <c r="G503" s="24" t="s">
        <v>347</v>
      </c>
      <c r="H503" s="24" t="s">
        <v>347</v>
      </c>
      <c r="I503" s="24" t="s">
        <v>347</v>
      </c>
      <c r="J503" s="24" t="s">
        <v>347</v>
      </c>
      <c r="K503" s="24" t="s">
        <v>347</v>
      </c>
      <c r="L503" s="24">
        <v>207736000</v>
      </c>
      <c r="M503" s="24">
        <v>14270000</v>
      </c>
      <c r="N503" s="24">
        <v>16599000</v>
      </c>
      <c r="O503" s="24">
        <v>14817000</v>
      </c>
      <c r="P503" s="24">
        <v>14935000</v>
      </c>
      <c r="Q503" s="24">
        <v>15199000</v>
      </c>
      <c r="R503" s="24">
        <v>15276000</v>
      </c>
    </row>
    <row r="504" spans="1:18" hidden="1">
      <c r="A504" s="23" t="s">
        <v>351</v>
      </c>
      <c r="B504" s="23" t="s">
        <v>617</v>
      </c>
      <c r="C504" s="23" t="s">
        <v>616</v>
      </c>
      <c r="D504" s="24" t="s">
        <v>347</v>
      </c>
      <c r="E504" s="24" t="s">
        <v>347</v>
      </c>
      <c r="F504" s="24" t="s">
        <v>347</v>
      </c>
      <c r="G504" s="24" t="s">
        <v>347</v>
      </c>
      <c r="H504" s="24" t="s">
        <v>347</v>
      </c>
      <c r="I504" s="24" t="s">
        <v>347</v>
      </c>
      <c r="J504" s="24" t="s">
        <v>347</v>
      </c>
      <c r="K504" s="24" t="s">
        <v>347</v>
      </c>
      <c r="L504" s="24">
        <v>0</v>
      </c>
      <c r="M504" s="24">
        <v>0</v>
      </c>
      <c r="N504" s="24">
        <v>6531000</v>
      </c>
      <c r="O504" s="24">
        <v>4535000</v>
      </c>
      <c r="P504" s="24">
        <v>5855000</v>
      </c>
      <c r="Q504" s="24">
        <v>9630000</v>
      </c>
      <c r="R504" s="24">
        <v>16214000</v>
      </c>
    </row>
    <row r="505" spans="1:18" hidden="1">
      <c r="A505" s="23" t="s">
        <v>351</v>
      </c>
      <c r="B505" s="23" t="s">
        <v>615</v>
      </c>
      <c r="C505" s="23" t="s">
        <v>614</v>
      </c>
      <c r="D505" s="24" t="s">
        <v>347</v>
      </c>
      <c r="E505" s="24" t="s">
        <v>347</v>
      </c>
      <c r="F505" s="24" t="s">
        <v>347</v>
      </c>
      <c r="G505" s="24" t="s">
        <v>347</v>
      </c>
      <c r="H505" s="24" t="s">
        <v>347</v>
      </c>
      <c r="I505" s="24" t="s">
        <v>347</v>
      </c>
      <c r="J505" s="24" t="s">
        <v>347</v>
      </c>
      <c r="K505" s="24" t="s">
        <v>347</v>
      </c>
      <c r="L505" s="24">
        <v>358529000</v>
      </c>
      <c r="M505" s="24">
        <v>318968000</v>
      </c>
      <c r="N505" s="24">
        <v>299378000</v>
      </c>
      <c r="O505" s="24">
        <v>294523000</v>
      </c>
      <c r="P505" s="24">
        <v>297421000</v>
      </c>
      <c r="Q505" s="24">
        <v>259082000</v>
      </c>
      <c r="R505" s="24" t="s">
        <v>347</v>
      </c>
    </row>
    <row r="506" spans="1:18" hidden="1">
      <c r="A506" s="23" t="s">
        <v>351</v>
      </c>
      <c r="B506" s="23" t="s">
        <v>613</v>
      </c>
      <c r="C506" s="23" t="s">
        <v>612</v>
      </c>
      <c r="D506" s="24" t="s">
        <v>347</v>
      </c>
      <c r="E506" s="24" t="s">
        <v>347</v>
      </c>
      <c r="F506" s="24" t="s">
        <v>347</v>
      </c>
      <c r="G506" s="24" t="s">
        <v>347</v>
      </c>
      <c r="H506" s="24" t="s">
        <v>347</v>
      </c>
      <c r="I506" s="24" t="s">
        <v>347</v>
      </c>
      <c r="J506" s="24" t="s">
        <v>347</v>
      </c>
      <c r="K506" s="24" t="s">
        <v>347</v>
      </c>
      <c r="L506" s="24">
        <v>22545000</v>
      </c>
      <c r="M506" s="24">
        <v>11388000</v>
      </c>
      <c r="N506" s="24">
        <v>11592000</v>
      </c>
      <c r="O506" s="24">
        <v>10672000</v>
      </c>
      <c r="P506" s="24">
        <v>11866000</v>
      </c>
      <c r="Q506" s="24">
        <v>11482000</v>
      </c>
      <c r="R506" s="24">
        <v>4507000</v>
      </c>
    </row>
    <row r="507" spans="1:18" hidden="1">
      <c r="A507" s="23" t="s">
        <v>351</v>
      </c>
      <c r="B507" s="23" t="s">
        <v>611</v>
      </c>
      <c r="C507" s="23" t="s">
        <v>610</v>
      </c>
      <c r="D507" s="24" t="s">
        <v>347</v>
      </c>
      <c r="E507" s="24" t="s">
        <v>347</v>
      </c>
      <c r="F507" s="24" t="s">
        <v>347</v>
      </c>
      <c r="G507" s="24" t="s">
        <v>347</v>
      </c>
      <c r="H507" s="24" t="s">
        <v>347</v>
      </c>
      <c r="I507" s="24" t="s">
        <v>347</v>
      </c>
      <c r="J507" s="24" t="s">
        <v>347</v>
      </c>
      <c r="K507" s="24" t="s">
        <v>347</v>
      </c>
      <c r="L507" s="24">
        <v>-230281000</v>
      </c>
      <c r="M507" s="24">
        <v>-25658000</v>
      </c>
      <c r="N507" s="24">
        <v>-21660000</v>
      </c>
      <c r="O507" s="24">
        <v>-20954000</v>
      </c>
      <c r="P507" s="24">
        <v>-20946000</v>
      </c>
      <c r="Q507" s="24">
        <v>-17051000</v>
      </c>
      <c r="R507" s="24" t="s">
        <v>347</v>
      </c>
    </row>
    <row r="508" spans="1:18" hidden="1">
      <c r="A508" s="23" t="s">
        <v>351</v>
      </c>
      <c r="B508" s="23" t="s">
        <v>609</v>
      </c>
      <c r="C508" s="23" t="s">
        <v>608</v>
      </c>
      <c r="D508" s="24" t="s">
        <v>347</v>
      </c>
      <c r="E508" s="24" t="s">
        <v>347</v>
      </c>
      <c r="F508" s="24" t="s">
        <v>347</v>
      </c>
      <c r="G508" s="24" t="s">
        <v>347</v>
      </c>
      <c r="H508" s="24" t="s">
        <v>347</v>
      </c>
      <c r="I508" s="24" t="s">
        <v>347</v>
      </c>
      <c r="J508" s="24" t="s">
        <v>347</v>
      </c>
      <c r="K508" s="24" t="s">
        <v>347</v>
      </c>
      <c r="L508" s="24">
        <v>0</v>
      </c>
      <c r="M508" s="24">
        <v>0</v>
      </c>
      <c r="N508" s="24">
        <v>6531000</v>
      </c>
      <c r="O508" s="24">
        <v>4535000</v>
      </c>
      <c r="P508" s="24">
        <v>5855000</v>
      </c>
      <c r="Q508" s="24">
        <v>9630000</v>
      </c>
      <c r="R508" s="24" t="s">
        <v>347</v>
      </c>
    </row>
    <row r="509" spans="1:18" hidden="1">
      <c r="A509" s="23" t="s">
        <v>351</v>
      </c>
      <c r="B509" s="23" t="s">
        <v>607</v>
      </c>
      <c r="C509" s="23" t="s">
        <v>606</v>
      </c>
      <c r="D509" s="24" t="s">
        <v>347</v>
      </c>
      <c r="E509" s="24" t="s">
        <v>347</v>
      </c>
      <c r="F509" s="24" t="s">
        <v>347</v>
      </c>
      <c r="G509" s="24" t="s">
        <v>347</v>
      </c>
      <c r="H509" s="24" t="s">
        <v>347</v>
      </c>
      <c r="I509" s="24" t="s">
        <v>347</v>
      </c>
      <c r="J509" s="24" t="s">
        <v>347</v>
      </c>
      <c r="K509" s="24" t="s">
        <v>347</v>
      </c>
      <c r="L509" s="24">
        <v>0</v>
      </c>
      <c r="M509" s="24">
        <v>0</v>
      </c>
      <c r="N509" s="24">
        <v>6552000</v>
      </c>
      <c r="O509" s="24">
        <v>11086000</v>
      </c>
      <c r="P509" s="24">
        <v>17046000</v>
      </c>
      <c r="Q509" s="24">
        <v>25298000</v>
      </c>
      <c r="R509" s="24" t="s">
        <v>347</v>
      </c>
    </row>
    <row r="510" spans="1:18" hidden="1">
      <c r="A510" s="23" t="s">
        <v>351</v>
      </c>
      <c r="B510" s="23" t="s">
        <v>605</v>
      </c>
      <c r="C510" s="23" t="s">
        <v>604</v>
      </c>
      <c r="D510" s="24" t="s">
        <v>347</v>
      </c>
      <c r="E510" s="24" t="s">
        <v>347</v>
      </c>
      <c r="F510" s="24" t="s">
        <v>347</v>
      </c>
      <c r="G510" s="24" t="s">
        <v>347</v>
      </c>
      <c r="H510" s="24" t="s">
        <v>347</v>
      </c>
      <c r="I510" s="24" t="s">
        <v>347</v>
      </c>
      <c r="J510" s="24" t="s">
        <v>347</v>
      </c>
      <c r="K510" s="24" t="s">
        <v>347</v>
      </c>
      <c r="L510" s="24">
        <v>0</v>
      </c>
      <c r="M510" s="24">
        <v>0</v>
      </c>
      <c r="N510" s="24">
        <v>0</v>
      </c>
      <c r="O510" s="24">
        <v>39000</v>
      </c>
      <c r="P510" s="24">
        <v>96000</v>
      </c>
      <c r="Q510" s="24">
        <v>137000</v>
      </c>
      <c r="R510" s="24" t="s">
        <v>347</v>
      </c>
    </row>
    <row r="511" spans="1:18" hidden="1">
      <c r="A511" s="23" t="s">
        <v>351</v>
      </c>
      <c r="B511" s="23" t="s">
        <v>603</v>
      </c>
      <c r="C511" s="23" t="s">
        <v>602</v>
      </c>
      <c r="D511" s="24" t="s">
        <v>347</v>
      </c>
      <c r="E511" s="24" t="s">
        <v>347</v>
      </c>
      <c r="F511" s="24" t="s">
        <v>347</v>
      </c>
      <c r="G511" s="24" t="s">
        <v>347</v>
      </c>
      <c r="H511" s="24" t="s">
        <v>347</v>
      </c>
      <c r="I511" s="24" t="s">
        <v>347</v>
      </c>
      <c r="J511" s="24" t="s">
        <v>347</v>
      </c>
      <c r="K511" s="24" t="s">
        <v>347</v>
      </c>
      <c r="L511" s="24">
        <v>0</v>
      </c>
      <c r="M511" s="24">
        <v>0</v>
      </c>
      <c r="N511" s="24">
        <v>6531000</v>
      </c>
      <c r="O511" s="24">
        <v>4535000</v>
      </c>
      <c r="P511" s="24">
        <v>5855000</v>
      </c>
      <c r="Q511" s="24">
        <v>9630000</v>
      </c>
      <c r="R511" s="24" t="s">
        <v>347</v>
      </c>
    </row>
    <row r="512" spans="1:18" hidden="1">
      <c r="A512" s="23" t="s">
        <v>351</v>
      </c>
      <c r="B512" s="23" t="s">
        <v>601</v>
      </c>
      <c r="C512" s="23" t="s">
        <v>600</v>
      </c>
      <c r="D512" s="24" t="s">
        <v>347</v>
      </c>
      <c r="E512" s="24" t="s">
        <v>347</v>
      </c>
      <c r="F512" s="24" t="s">
        <v>347</v>
      </c>
      <c r="G512" s="24" t="s">
        <v>347</v>
      </c>
      <c r="H512" s="24" t="s">
        <v>347</v>
      </c>
      <c r="I512" s="24" t="s">
        <v>347</v>
      </c>
      <c r="J512" s="24" t="s">
        <v>347</v>
      </c>
      <c r="K512" s="24" t="s">
        <v>347</v>
      </c>
      <c r="L512" s="24">
        <v>0</v>
      </c>
      <c r="M512" s="24">
        <v>0</v>
      </c>
      <c r="N512" s="24">
        <v>6531000</v>
      </c>
      <c r="O512" s="24">
        <v>4496000</v>
      </c>
      <c r="P512" s="24">
        <v>5759000</v>
      </c>
      <c r="Q512" s="24">
        <v>9493000</v>
      </c>
      <c r="R512" s="24" t="s">
        <v>347</v>
      </c>
    </row>
    <row r="513" spans="1:18" hidden="1">
      <c r="A513" s="23" t="s">
        <v>351</v>
      </c>
      <c r="B513" s="23" t="s">
        <v>599</v>
      </c>
      <c r="C513" s="23" t="s">
        <v>598</v>
      </c>
      <c r="D513" s="24" t="s">
        <v>347</v>
      </c>
      <c r="E513" s="24" t="s">
        <v>347</v>
      </c>
      <c r="F513" s="24" t="s">
        <v>347</v>
      </c>
      <c r="G513" s="24" t="s">
        <v>347</v>
      </c>
      <c r="H513" s="24" t="s">
        <v>347</v>
      </c>
      <c r="I513" s="24" t="s">
        <v>347</v>
      </c>
      <c r="J513" s="24" t="s">
        <v>347</v>
      </c>
      <c r="K513" s="24" t="s">
        <v>347</v>
      </c>
      <c r="L513" s="24">
        <v>0</v>
      </c>
      <c r="M513" s="24">
        <v>0</v>
      </c>
      <c r="N513" s="24">
        <v>0</v>
      </c>
      <c r="O513" s="24">
        <v>39000</v>
      </c>
      <c r="P513" s="24">
        <v>96000</v>
      </c>
      <c r="Q513" s="24">
        <v>137000</v>
      </c>
      <c r="R513" s="24" t="s">
        <v>347</v>
      </c>
    </row>
    <row r="514" spans="1:18" hidden="1">
      <c r="A514" s="23" t="s">
        <v>351</v>
      </c>
      <c r="B514" s="23" t="s">
        <v>597</v>
      </c>
      <c r="C514" s="23" t="s">
        <v>596</v>
      </c>
      <c r="D514" s="24" t="s">
        <v>347</v>
      </c>
      <c r="E514" s="24" t="s">
        <v>347</v>
      </c>
      <c r="F514" s="24" t="s">
        <v>347</v>
      </c>
      <c r="G514" s="24" t="s">
        <v>347</v>
      </c>
      <c r="H514" s="24" t="s">
        <v>347</v>
      </c>
      <c r="I514" s="24" t="s">
        <v>347</v>
      </c>
      <c r="J514" s="24" t="s">
        <v>347</v>
      </c>
      <c r="K514" s="24" t="s">
        <v>347</v>
      </c>
      <c r="L514" s="24">
        <v>207736000</v>
      </c>
      <c r="M514" s="24">
        <v>14270000</v>
      </c>
      <c r="N514" s="24">
        <v>16599000</v>
      </c>
      <c r="O514" s="24">
        <v>14817000</v>
      </c>
      <c r="P514" s="24">
        <v>14935000</v>
      </c>
      <c r="Q514" s="24">
        <v>15199000</v>
      </c>
      <c r="R514" s="24">
        <v>16888000</v>
      </c>
    </row>
    <row r="515" spans="1:18" hidden="1">
      <c r="A515" s="23" t="s">
        <v>351</v>
      </c>
      <c r="B515" s="23" t="s">
        <v>595</v>
      </c>
      <c r="C515" s="23" t="s">
        <v>594</v>
      </c>
      <c r="D515" s="24" t="s">
        <v>347</v>
      </c>
      <c r="E515" s="24" t="s">
        <v>347</v>
      </c>
      <c r="F515" s="24" t="s">
        <v>347</v>
      </c>
      <c r="G515" s="24" t="s">
        <v>347</v>
      </c>
      <c r="H515" s="24" t="s">
        <v>347</v>
      </c>
      <c r="I515" s="24" t="s">
        <v>347</v>
      </c>
      <c r="J515" s="24" t="s">
        <v>347</v>
      </c>
      <c r="K515" s="24" t="s">
        <v>347</v>
      </c>
      <c r="L515" s="24">
        <v>0</v>
      </c>
      <c r="M515" s="24">
        <v>0</v>
      </c>
      <c r="N515" s="24">
        <v>6531000</v>
      </c>
      <c r="O515" s="24">
        <v>4713000</v>
      </c>
      <c r="P515" s="24">
        <v>8347000</v>
      </c>
      <c r="Q515" s="24">
        <v>19474000</v>
      </c>
      <c r="R515" s="24">
        <v>34113000</v>
      </c>
    </row>
    <row r="516" spans="1:18" hidden="1">
      <c r="A516" s="23" t="s">
        <v>351</v>
      </c>
      <c r="B516" s="23" t="s">
        <v>593</v>
      </c>
      <c r="C516" s="23" t="s">
        <v>592</v>
      </c>
      <c r="D516" s="24" t="s">
        <v>347</v>
      </c>
      <c r="E516" s="24" t="s">
        <v>347</v>
      </c>
      <c r="F516" s="24" t="s">
        <v>347</v>
      </c>
      <c r="G516" s="24" t="s">
        <v>347</v>
      </c>
      <c r="H516" s="24" t="s">
        <v>347</v>
      </c>
      <c r="I516" s="24" t="s">
        <v>347</v>
      </c>
      <c r="J516" s="24" t="s">
        <v>347</v>
      </c>
      <c r="K516" s="24" t="s">
        <v>347</v>
      </c>
      <c r="L516" s="24">
        <v>358529000</v>
      </c>
      <c r="M516" s="24">
        <v>318968000</v>
      </c>
      <c r="N516" s="24">
        <v>299378000</v>
      </c>
      <c r="O516" s="24">
        <v>294708000</v>
      </c>
      <c r="P516" s="24">
        <v>300175000</v>
      </c>
      <c r="Q516" s="24">
        <v>270567000</v>
      </c>
      <c r="R516" s="24" t="s">
        <v>347</v>
      </c>
    </row>
    <row r="517" spans="1:18" hidden="1">
      <c r="A517" s="23" t="s">
        <v>351</v>
      </c>
      <c r="B517" s="23" t="s">
        <v>591</v>
      </c>
      <c r="C517" s="23" t="s">
        <v>590</v>
      </c>
      <c r="D517" s="24" t="s">
        <v>347</v>
      </c>
      <c r="E517" s="24" t="s">
        <v>347</v>
      </c>
      <c r="F517" s="24" t="s">
        <v>347</v>
      </c>
      <c r="G517" s="24" t="s">
        <v>347</v>
      </c>
      <c r="H517" s="24" t="s">
        <v>347</v>
      </c>
      <c r="I517" s="24" t="s">
        <v>347</v>
      </c>
      <c r="J517" s="24" t="s">
        <v>347</v>
      </c>
      <c r="K517" s="24" t="s">
        <v>347</v>
      </c>
      <c r="L517" s="24">
        <v>22545000</v>
      </c>
      <c r="M517" s="24">
        <v>11388000</v>
      </c>
      <c r="N517" s="24">
        <v>11635000</v>
      </c>
      <c r="O517" s="24">
        <v>10987000</v>
      </c>
      <c r="P517" s="24">
        <v>12294000</v>
      </c>
      <c r="Q517" s="24">
        <v>11719000</v>
      </c>
      <c r="R517" s="24">
        <v>5406000</v>
      </c>
    </row>
    <row r="518" spans="1:18" hidden="1">
      <c r="A518" s="23" t="s">
        <v>351</v>
      </c>
      <c r="B518" s="23" t="s">
        <v>589</v>
      </c>
      <c r="C518" s="23" t="s">
        <v>588</v>
      </c>
      <c r="D518" s="24" t="s">
        <v>347</v>
      </c>
      <c r="E518" s="24" t="s">
        <v>347</v>
      </c>
      <c r="F518" s="24" t="s">
        <v>347</v>
      </c>
      <c r="G518" s="24" t="s">
        <v>347</v>
      </c>
      <c r="H518" s="24" t="s">
        <v>347</v>
      </c>
      <c r="I518" s="24" t="s">
        <v>347</v>
      </c>
      <c r="J518" s="24" t="s">
        <v>347</v>
      </c>
      <c r="K518" s="24" t="s">
        <v>347</v>
      </c>
      <c r="L518" s="24">
        <v>-207736000</v>
      </c>
      <c r="M518" s="24">
        <v>-14270000</v>
      </c>
      <c r="N518" s="24">
        <v>-10068000</v>
      </c>
      <c r="O518" s="24">
        <v>-10104000</v>
      </c>
      <c r="P518" s="24">
        <v>-6588000</v>
      </c>
      <c r="Q518" s="24">
        <v>4275000</v>
      </c>
      <c r="R518" s="24" t="s">
        <v>347</v>
      </c>
    </row>
    <row r="519" spans="1:18" hidden="1">
      <c r="A519" s="23" t="s">
        <v>351</v>
      </c>
      <c r="B519" s="23" t="s">
        <v>587</v>
      </c>
      <c r="C519" s="23" t="s">
        <v>586</v>
      </c>
      <c r="D519" s="24" t="s">
        <v>347</v>
      </c>
      <c r="E519" s="24" t="s">
        <v>347</v>
      </c>
      <c r="F519" s="24" t="s">
        <v>347</v>
      </c>
      <c r="G519" s="24" t="s">
        <v>347</v>
      </c>
      <c r="H519" s="24" t="s">
        <v>347</v>
      </c>
      <c r="I519" s="24" t="s">
        <v>347</v>
      </c>
      <c r="J519" s="24" t="s">
        <v>347</v>
      </c>
      <c r="K519" s="24" t="s">
        <v>347</v>
      </c>
      <c r="L519" s="24">
        <v>-230281000</v>
      </c>
      <c r="M519" s="24">
        <v>-25658000</v>
      </c>
      <c r="N519" s="24">
        <v>-21703000</v>
      </c>
      <c r="O519" s="24">
        <v>-21091000</v>
      </c>
      <c r="P519" s="24">
        <v>-18882000</v>
      </c>
      <c r="Q519" s="24">
        <v>-7444000</v>
      </c>
      <c r="R519" s="24" t="s">
        <v>347</v>
      </c>
    </row>
    <row r="520" spans="1:18" hidden="1">
      <c r="A520" s="23" t="s">
        <v>351</v>
      </c>
      <c r="B520" s="23" t="s">
        <v>585</v>
      </c>
      <c r="C520" s="23" t="s">
        <v>584</v>
      </c>
      <c r="D520" s="24" t="s">
        <v>347</v>
      </c>
      <c r="E520" s="24" t="s">
        <v>347</v>
      </c>
      <c r="F520" s="24" t="s">
        <v>347</v>
      </c>
      <c r="G520" s="24" t="s">
        <v>347</v>
      </c>
      <c r="H520" s="24" t="s">
        <v>347</v>
      </c>
      <c r="I520" s="24" t="s">
        <v>347</v>
      </c>
      <c r="J520" s="24" t="s">
        <v>347</v>
      </c>
      <c r="K520" s="24" t="s">
        <v>347</v>
      </c>
      <c r="L520" s="24">
        <v>230281000</v>
      </c>
      <c r="M520" s="24">
        <v>25658000</v>
      </c>
      <c r="N520" s="24">
        <v>28234000</v>
      </c>
      <c r="O520" s="24">
        <v>25804000</v>
      </c>
      <c r="P520" s="24">
        <v>27229000</v>
      </c>
      <c r="Q520" s="24">
        <v>26918000</v>
      </c>
      <c r="R520" s="24" t="s">
        <v>347</v>
      </c>
    </row>
    <row r="521" spans="1:18" hidden="1">
      <c r="A521" s="23" t="s">
        <v>351</v>
      </c>
      <c r="B521" s="23" t="s">
        <v>583</v>
      </c>
      <c r="C521" s="23" t="s">
        <v>582</v>
      </c>
      <c r="D521" s="24" t="s">
        <v>347</v>
      </c>
      <c r="E521" s="24" t="s">
        <v>347</v>
      </c>
      <c r="F521" s="24" t="s">
        <v>347</v>
      </c>
      <c r="G521" s="24" t="s">
        <v>347</v>
      </c>
      <c r="H521" s="24" t="s">
        <v>347</v>
      </c>
      <c r="I521" s="24" t="s">
        <v>347</v>
      </c>
      <c r="J521" s="24" t="s">
        <v>347</v>
      </c>
      <c r="K521" s="24" t="s">
        <v>347</v>
      </c>
      <c r="L521" s="24">
        <v>0</v>
      </c>
      <c r="M521" s="24">
        <v>0</v>
      </c>
      <c r="N521" s="24">
        <v>0</v>
      </c>
      <c r="O521" s="24">
        <v>0</v>
      </c>
      <c r="P521" s="24">
        <v>0</v>
      </c>
      <c r="Q521" s="24">
        <v>0</v>
      </c>
      <c r="R521" s="24">
        <v>2174000</v>
      </c>
    </row>
    <row r="522" spans="1:18" hidden="1">
      <c r="A522" s="23" t="s">
        <v>351</v>
      </c>
      <c r="B522" s="23" t="s">
        <v>581</v>
      </c>
      <c r="C522" s="23" t="s">
        <v>580</v>
      </c>
      <c r="D522" s="24" t="s">
        <v>347</v>
      </c>
      <c r="E522" s="24" t="s">
        <v>347</v>
      </c>
      <c r="F522" s="24" t="s">
        <v>347</v>
      </c>
      <c r="G522" s="24" t="s">
        <v>347</v>
      </c>
      <c r="H522" s="24" t="s">
        <v>347</v>
      </c>
      <c r="I522" s="24" t="s">
        <v>347</v>
      </c>
      <c r="J522" s="24" t="s">
        <v>347</v>
      </c>
      <c r="K522" s="24" t="s">
        <v>347</v>
      </c>
      <c r="L522" s="24">
        <v>0</v>
      </c>
      <c r="M522" s="24">
        <v>0</v>
      </c>
      <c r="N522" s="24">
        <v>0</v>
      </c>
      <c r="O522" s="24">
        <v>0</v>
      </c>
      <c r="P522" s="24">
        <v>0</v>
      </c>
      <c r="Q522" s="24">
        <v>2638000</v>
      </c>
      <c r="R522" s="24">
        <v>12161000</v>
      </c>
    </row>
    <row r="523" spans="1:18" hidden="1">
      <c r="A523" s="23" t="s">
        <v>351</v>
      </c>
      <c r="B523" s="23" t="s">
        <v>579</v>
      </c>
      <c r="C523" s="23" t="s">
        <v>578</v>
      </c>
      <c r="D523" s="24" t="s">
        <v>347</v>
      </c>
      <c r="E523" s="24" t="s">
        <v>347</v>
      </c>
      <c r="F523" s="24" t="s">
        <v>347</v>
      </c>
      <c r="G523" s="24" t="s">
        <v>347</v>
      </c>
      <c r="H523" s="24" t="s">
        <v>347</v>
      </c>
      <c r="I523" s="24" t="s">
        <v>347</v>
      </c>
      <c r="J523" s="24" t="s">
        <v>347</v>
      </c>
      <c r="K523" s="24" t="s">
        <v>347</v>
      </c>
      <c r="L523" s="24">
        <v>0</v>
      </c>
      <c r="M523" s="24">
        <v>0</v>
      </c>
      <c r="N523" s="24">
        <v>0</v>
      </c>
      <c r="O523" s="24">
        <v>0</v>
      </c>
      <c r="P523" s="24">
        <v>0</v>
      </c>
      <c r="Q523" s="24">
        <v>2428000</v>
      </c>
      <c r="R523" s="24" t="s">
        <v>347</v>
      </c>
    </row>
    <row r="524" spans="1:18" hidden="1">
      <c r="A524" s="23" t="s">
        <v>351</v>
      </c>
      <c r="B524" s="23" t="s">
        <v>577</v>
      </c>
      <c r="C524" s="23" t="s">
        <v>576</v>
      </c>
      <c r="D524" s="24" t="s">
        <v>347</v>
      </c>
      <c r="E524" s="24" t="s">
        <v>347</v>
      </c>
      <c r="F524" s="24" t="s">
        <v>347</v>
      </c>
      <c r="G524" s="24" t="s">
        <v>347</v>
      </c>
      <c r="H524" s="24" t="s">
        <v>347</v>
      </c>
      <c r="I524" s="24" t="s">
        <v>347</v>
      </c>
      <c r="J524" s="24" t="s">
        <v>347</v>
      </c>
      <c r="K524" s="24" t="s">
        <v>347</v>
      </c>
      <c r="L524" s="24">
        <v>0</v>
      </c>
      <c r="M524" s="24">
        <v>0</v>
      </c>
      <c r="N524" s="24">
        <v>0</v>
      </c>
      <c r="O524" s="24">
        <v>54000</v>
      </c>
      <c r="P524" s="24">
        <v>58000</v>
      </c>
      <c r="Q524" s="24">
        <v>155000</v>
      </c>
      <c r="R524" s="24">
        <v>72000</v>
      </c>
    </row>
    <row r="525" spans="1:18" hidden="1">
      <c r="A525" s="23" t="s">
        <v>351</v>
      </c>
      <c r="B525" s="23" t="s">
        <v>575</v>
      </c>
      <c r="C525" s="23" t="s">
        <v>574</v>
      </c>
      <c r="D525" s="24" t="s">
        <v>347</v>
      </c>
      <c r="E525" s="24" t="s">
        <v>347</v>
      </c>
      <c r="F525" s="24" t="s">
        <v>347</v>
      </c>
      <c r="G525" s="24" t="s">
        <v>347</v>
      </c>
      <c r="H525" s="24" t="s">
        <v>347</v>
      </c>
      <c r="I525" s="24" t="s">
        <v>347</v>
      </c>
      <c r="J525" s="24" t="s">
        <v>347</v>
      </c>
      <c r="K525" s="24" t="s">
        <v>347</v>
      </c>
      <c r="L525" s="24">
        <v>0</v>
      </c>
      <c r="M525" s="24">
        <v>0</v>
      </c>
      <c r="N525" s="24">
        <v>0</v>
      </c>
      <c r="O525" s="24">
        <v>0</v>
      </c>
      <c r="P525" s="24">
        <v>0</v>
      </c>
      <c r="Q525" s="24">
        <v>2638000</v>
      </c>
      <c r="R525" s="24" t="s">
        <v>347</v>
      </c>
    </row>
    <row r="526" spans="1:18" hidden="1">
      <c r="A526" s="23" t="s">
        <v>351</v>
      </c>
      <c r="B526" s="23" t="s">
        <v>573</v>
      </c>
      <c r="C526" s="23" t="s">
        <v>572</v>
      </c>
      <c r="D526" s="24" t="s">
        <v>347</v>
      </c>
      <c r="E526" s="24" t="s">
        <v>347</v>
      </c>
      <c r="F526" s="24" t="s">
        <v>347</v>
      </c>
      <c r="G526" s="24" t="s">
        <v>347</v>
      </c>
      <c r="H526" s="24" t="s">
        <v>347</v>
      </c>
      <c r="I526" s="24" t="s">
        <v>347</v>
      </c>
      <c r="J526" s="24" t="s">
        <v>347</v>
      </c>
      <c r="K526" s="24" t="s">
        <v>347</v>
      </c>
      <c r="L526" s="24">
        <v>0</v>
      </c>
      <c r="M526" s="24">
        <v>0</v>
      </c>
      <c r="N526" s="24">
        <v>0</v>
      </c>
      <c r="O526" s="24">
        <v>-54000</v>
      </c>
      <c r="P526" s="24">
        <v>-58000</v>
      </c>
      <c r="Q526" s="24">
        <v>2483000</v>
      </c>
      <c r="R526" s="24" t="s">
        <v>347</v>
      </c>
    </row>
    <row r="527" spans="1:18" hidden="1">
      <c r="A527" s="23" t="s">
        <v>351</v>
      </c>
      <c r="B527" s="23" t="s">
        <v>571</v>
      </c>
      <c r="C527" s="23" t="s">
        <v>570</v>
      </c>
      <c r="D527" s="24" t="s">
        <v>347</v>
      </c>
      <c r="E527" s="24" t="s">
        <v>347</v>
      </c>
      <c r="F527" s="24" t="s">
        <v>347</v>
      </c>
      <c r="G527" s="24" t="s">
        <v>347</v>
      </c>
      <c r="H527" s="24" t="s">
        <v>347</v>
      </c>
      <c r="I527" s="24" t="s">
        <v>347</v>
      </c>
      <c r="J527" s="24" t="s">
        <v>347</v>
      </c>
      <c r="K527" s="24" t="s">
        <v>347</v>
      </c>
      <c r="L527" s="24">
        <v>0</v>
      </c>
      <c r="M527" s="24">
        <v>0</v>
      </c>
      <c r="N527" s="24">
        <v>0</v>
      </c>
      <c r="O527" s="24">
        <v>54000</v>
      </c>
      <c r="P527" s="24">
        <v>58000</v>
      </c>
      <c r="Q527" s="24">
        <v>155000</v>
      </c>
      <c r="R527" s="24" t="s">
        <v>347</v>
      </c>
    </row>
    <row r="528" spans="1:18" hidden="1">
      <c r="A528" s="23" t="s">
        <v>351</v>
      </c>
      <c r="B528" s="23" t="s">
        <v>569</v>
      </c>
      <c r="C528" s="23" t="s">
        <v>568</v>
      </c>
      <c r="D528" s="24">
        <v>0.34897370594734201</v>
      </c>
      <c r="E528" s="24">
        <v>0.34990196431857601</v>
      </c>
      <c r="F528" s="24">
        <v>0.335614708952713</v>
      </c>
      <c r="G528" s="24">
        <v>0.314101836266239</v>
      </c>
      <c r="H528" s="24">
        <v>0.29454353312651999</v>
      </c>
      <c r="I528" s="24">
        <v>0.29584824936410498</v>
      </c>
      <c r="J528" s="24">
        <v>0.29180230778799299</v>
      </c>
      <c r="K528" s="24">
        <v>0.30656212326409898</v>
      </c>
      <c r="L528" s="24">
        <v>0.30857350147949603</v>
      </c>
      <c r="M528" s="24">
        <v>0.31915729834164902</v>
      </c>
      <c r="N528" s="24">
        <v>0.32693860000000002</v>
      </c>
      <c r="O528" s="24">
        <v>0.328270293980716</v>
      </c>
      <c r="P528" s="24">
        <v>0.329269190696239</v>
      </c>
      <c r="Q528" s="24">
        <v>0.33507150753987602</v>
      </c>
      <c r="R528" s="24" t="s">
        <v>347</v>
      </c>
    </row>
    <row r="529" spans="1:18" hidden="1">
      <c r="A529" s="23" t="s">
        <v>351</v>
      </c>
      <c r="B529" s="23" t="s">
        <v>567</v>
      </c>
      <c r="C529" s="23" t="s">
        <v>566</v>
      </c>
      <c r="D529" s="24" t="s">
        <v>347</v>
      </c>
      <c r="E529" s="24">
        <v>0.36235546450510697</v>
      </c>
      <c r="F529" s="24">
        <v>0.35046861624445802</v>
      </c>
      <c r="G529" s="24">
        <v>0.33772878519185801</v>
      </c>
      <c r="H529" s="24">
        <v>0.322093358656456</v>
      </c>
      <c r="I529" s="24">
        <v>0.313967234674846</v>
      </c>
      <c r="J529" s="24">
        <v>0.31856390225678299</v>
      </c>
      <c r="K529" s="24">
        <v>0.33547185654908401</v>
      </c>
      <c r="L529" s="24">
        <v>0.32855426151440198</v>
      </c>
      <c r="M529" s="24">
        <v>0.33450361310794402</v>
      </c>
      <c r="N529" s="24">
        <v>0.34805659999999999</v>
      </c>
      <c r="O529" s="24">
        <v>0.34944583653532202</v>
      </c>
      <c r="P529" s="24">
        <v>0.35047129883556299</v>
      </c>
      <c r="Q529" s="24">
        <v>0.34636999511856098</v>
      </c>
      <c r="R529" s="24" t="s">
        <v>347</v>
      </c>
    </row>
    <row r="530" spans="1:18" hidden="1">
      <c r="A530" s="23" t="s">
        <v>351</v>
      </c>
      <c r="B530" s="23" t="s">
        <v>565</v>
      </c>
      <c r="C530" s="23" t="s">
        <v>564</v>
      </c>
      <c r="D530" s="24" t="s">
        <v>347</v>
      </c>
      <c r="E530" s="24" t="s">
        <v>347</v>
      </c>
      <c r="F530" s="24" t="s">
        <v>347</v>
      </c>
      <c r="G530" s="24" t="s">
        <v>347</v>
      </c>
      <c r="H530" s="24" t="s">
        <v>347</v>
      </c>
      <c r="I530" s="24" t="s">
        <v>347</v>
      </c>
      <c r="J530" s="24" t="s">
        <v>347</v>
      </c>
      <c r="K530" s="24" t="s">
        <v>347</v>
      </c>
      <c r="L530" s="24">
        <v>17</v>
      </c>
      <c r="M530" s="24">
        <v>16</v>
      </c>
      <c r="N530" s="24">
        <v>16</v>
      </c>
      <c r="O530" s="24">
        <v>16</v>
      </c>
      <c r="P530" s="24">
        <v>14</v>
      </c>
      <c r="Q530" s="24">
        <v>16</v>
      </c>
      <c r="R530" s="24" t="s">
        <v>347</v>
      </c>
    </row>
    <row r="531" spans="1:18" hidden="1">
      <c r="A531" s="23" t="s">
        <v>351</v>
      </c>
      <c r="B531" s="23" t="s">
        <v>563</v>
      </c>
      <c r="C531" s="23" t="s">
        <v>562</v>
      </c>
      <c r="D531" s="24" t="s">
        <v>347</v>
      </c>
      <c r="E531" s="24" t="s">
        <v>347</v>
      </c>
      <c r="F531" s="24" t="s">
        <v>347</v>
      </c>
      <c r="G531" s="24" t="s">
        <v>347</v>
      </c>
      <c r="H531" s="24" t="s">
        <v>347</v>
      </c>
      <c r="I531" s="24" t="s">
        <v>347</v>
      </c>
      <c r="J531" s="24" t="s">
        <v>347</v>
      </c>
      <c r="K531" s="24" t="s">
        <v>347</v>
      </c>
      <c r="L531" s="24" t="s">
        <v>347</v>
      </c>
      <c r="M531" s="24" t="s">
        <v>347</v>
      </c>
      <c r="N531" s="24" t="s">
        <v>347</v>
      </c>
      <c r="O531" s="24" t="s">
        <v>347</v>
      </c>
      <c r="P531" s="24" t="s">
        <v>347</v>
      </c>
      <c r="Q531" s="24">
        <v>22.317804695814676</v>
      </c>
      <c r="R531" s="24" t="s">
        <v>347</v>
      </c>
    </row>
    <row r="532" spans="1:18" hidden="1">
      <c r="A532" s="23" t="s">
        <v>351</v>
      </c>
      <c r="B532" s="23" t="s">
        <v>561</v>
      </c>
      <c r="C532" s="23" t="s">
        <v>560</v>
      </c>
      <c r="D532" s="24" t="s">
        <v>347</v>
      </c>
      <c r="E532" s="24" t="s">
        <v>347</v>
      </c>
      <c r="F532" s="24" t="s">
        <v>347</v>
      </c>
      <c r="G532" s="24" t="s">
        <v>347</v>
      </c>
      <c r="H532" s="24" t="s">
        <v>347</v>
      </c>
      <c r="I532" s="24" t="s">
        <v>347</v>
      </c>
      <c r="J532" s="24" t="s">
        <v>347</v>
      </c>
      <c r="K532" s="24" t="s">
        <v>347</v>
      </c>
      <c r="L532" s="24" t="s">
        <v>347</v>
      </c>
      <c r="M532" s="24" t="s">
        <v>347</v>
      </c>
      <c r="N532" s="24" t="s">
        <v>347</v>
      </c>
      <c r="O532" s="24" t="s">
        <v>347</v>
      </c>
      <c r="P532" s="24" t="s">
        <v>347</v>
      </c>
      <c r="Q532" s="24">
        <v>5.210554766378805</v>
      </c>
      <c r="R532" s="24" t="s">
        <v>347</v>
      </c>
    </row>
    <row r="533" spans="1:18" hidden="1">
      <c r="A533" s="23" t="s">
        <v>351</v>
      </c>
      <c r="B533" s="23" t="s">
        <v>559</v>
      </c>
      <c r="C533" s="23" t="s">
        <v>558</v>
      </c>
      <c r="D533" s="24" t="s">
        <v>347</v>
      </c>
      <c r="E533" s="24" t="s">
        <v>347</v>
      </c>
      <c r="F533" s="24" t="s">
        <v>347</v>
      </c>
      <c r="G533" s="24" t="s">
        <v>347</v>
      </c>
      <c r="H533" s="24" t="s">
        <v>347</v>
      </c>
      <c r="I533" s="24" t="s">
        <v>347</v>
      </c>
      <c r="J533" s="24" t="s">
        <v>347</v>
      </c>
      <c r="K533" s="24" t="s">
        <v>347</v>
      </c>
      <c r="L533" s="24" t="s">
        <v>347</v>
      </c>
      <c r="M533" s="24" t="s">
        <v>347</v>
      </c>
      <c r="N533" s="24" t="s">
        <v>347</v>
      </c>
      <c r="O533" s="24" t="s">
        <v>347</v>
      </c>
      <c r="P533" s="24" t="s">
        <v>347</v>
      </c>
      <c r="Q533" s="24">
        <v>386356725.05485702</v>
      </c>
      <c r="R533" s="24" t="s">
        <v>347</v>
      </c>
    </row>
    <row r="534" spans="1:18" hidden="1">
      <c r="A534" s="23" t="s">
        <v>351</v>
      </c>
      <c r="B534" s="23" t="s">
        <v>557</v>
      </c>
      <c r="C534" s="23" t="s">
        <v>556</v>
      </c>
      <c r="D534" s="24">
        <v>0.31256041732856427</v>
      </c>
      <c r="E534" s="24">
        <v>0.33043910125467563</v>
      </c>
      <c r="F534" s="24">
        <v>0.3795258497712462</v>
      </c>
      <c r="G534" s="24">
        <v>0.39052820622434292</v>
      </c>
      <c r="H534" s="24">
        <v>0.36630211805312768</v>
      </c>
      <c r="I534" s="24">
        <v>0.37115575130360678</v>
      </c>
      <c r="J534" s="24">
        <v>0.39940091402681765</v>
      </c>
      <c r="K534" s="24">
        <v>0.4490436842889981</v>
      </c>
      <c r="L534" s="24">
        <v>0.42869338910738541</v>
      </c>
      <c r="M534" s="24">
        <v>0.42272489846576028</v>
      </c>
      <c r="N534" s="24">
        <v>0.45446010564359191</v>
      </c>
      <c r="O534" s="24">
        <v>0.4217786123354953</v>
      </c>
      <c r="P534" s="24">
        <v>0.43716037001624936</v>
      </c>
      <c r="Q534" s="24">
        <v>0.44456880395366327</v>
      </c>
      <c r="R534" s="24" t="s">
        <v>347</v>
      </c>
    </row>
    <row r="535" spans="1:18" hidden="1">
      <c r="A535" s="23" t="s">
        <v>351</v>
      </c>
      <c r="B535" s="23" t="s">
        <v>555</v>
      </c>
      <c r="C535" s="23" t="s">
        <v>554</v>
      </c>
      <c r="D535" s="24">
        <v>0</v>
      </c>
      <c r="E535" s="24">
        <v>0</v>
      </c>
      <c r="F535" s="24">
        <v>0</v>
      </c>
      <c r="G535" s="24">
        <v>18811342.886</v>
      </c>
      <c r="H535" s="24">
        <v>28078136.745759301</v>
      </c>
      <c r="I535" s="24">
        <v>31225447.9875472</v>
      </c>
      <c r="J535" s="24">
        <v>59044470.322150201</v>
      </c>
      <c r="K535" s="24">
        <v>88410542.129767999</v>
      </c>
      <c r="L535" s="24">
        <v>101993511.460291</v>
      </c>
      <c r="M535" s="24">
        <v>130323486.885562</v>
      </c>
      <c r="N535" s="24">
        <v>148009891.08137599</v>
      </c>
      <c r="O535" s="24">
        <v>64580105.185595803</v>
      </c>
      <c r="P535" s="24">
        <v>96786249.633606404</v>
      </c>
      <c r="Q535" s="24">
        <v>98182006.996092007</v>
      </c>
      <c r="R535" s="24" t="s">
        <v>347</v>
      </c>
    </row>
    <row r="536" spans="1:18" hidden="1">
      <c r="A536" s="23" t="s">
        <v>351</v>
      </c>
      <c r="B536" s="23" t="s">
        <v>553</v>
      </c>
      <c r="C536" s="23" t="s">
        <v>552</v>
      </c>
      <c r="D536" s="24" t="s">
        <v>347</v>
      </c>
      <c r="E536" s="24" t="s">
        <v>347</v>
      </c>
      <c r="F536" s="24" t="s">
        <v>347</v>
      </c>
      <c r="G536" s="24" t="s">
        <v>347</v>
      </c>
      <c r="H536" s="24">
        <v>39024371.200000003</v>
      </c>
      <c r="I536" s="24">
        <v>36418109.25</v>
      </c>
      <c r="J536" s="24">
        <v>67632420.390000001</v>
      </c>
      <c r="K536" s="24">
        <v>101537473.8</v>
      </c>
      <c r="L536" s="24">
        <v>139231617.40000001</v>
      </c>
      <c r="M536" s="24">
        <v>153880559.69999999</v>
      </c>
      <c r="N536" s="24">
        <v>193656829.80000001</v>
      </c>
      <c r="O536" s="24">
        <v>97546555.340000004</v>
      </c>
      <c r="P536" s="24">
        <v>140413746</v>
      </c>
      <c r="Q536" s="24">
        <v>134945418.80000001</v>
      </c>
      <c r="R536" s="24" t="s">
        <v>347</v>
      </c>
    </row>
    <row r="537" spans="1:18" hidden="1">
      <c r="A537" s="23" t="s">
        <v>351</v>
      </c>
      <c r="B537" s="23" t="s">
        <v>551</v>
      </c>
      <c r="C537" s="23" t="s">
        <v>550</v>
      </c>
      <c r="D537" s="24" t="s">
        <v>347</v>
      </c>
      <c r="E537" s="24" t="s">
        <v>347</v>
      </c>
      <c r="F537" s="24" t="s">
        <v>347</v>
      </c>
      <c r="G537" s="24" t="s">
        <v>347</v>
      </c>
      <c r="H537" s="24">
        <v>211987550.5</v>
      </c>
      <c r="I537" s="24">
        <v>235608518.19999999</v>
      </c>
      <c r="J537" s="24">
        <v>322549682.5</v>
      </c>
      <c r="K537" s="24">
        <v>341768330.80000001</v>
      </c>
      <c r="L537" s="24">
        <v>253793155.80000001</v>
      </c>
      <c r="M537" s="24">
        <v>234331147.80000001</v>
      </c>
      <c r="N537" s="24">
        <v>336116507.80000001</v>
      </c>
      <c r="O537" s="24">
        <v>296357720.39999998</v>
      </c>
      <c r="P537" s="24">
        <v>302533417.89999998</v>
      </c>
      <c r="Q537" s="24">
        <v>286448832.19999999</v>
      </c>
      <c r="R537" s="24" t="s">
        <v>347</v>
      </c>
    </row>
    <row r="538" spans="1:18" hidden="1">
      <c r="A538" s="23" t="s">
        <v>351</v>
      </c>
      <c r="B538" s="23" t="s">
        <v>549</v>
      </c>
      <c r="C538" s="23" t="s">
        <v>548</v>
      </c>
      <c r="D538" s="24">
        <v>0</v>
      </c>
      <c r="E538" s="24">
        <v>0</v>
      </c>
      <c r="F538" s="24">
        <v>0</v>
      </c>
      <c r="G538" s="24">
        <v>0</v>
      </c>
      <c r="H538" s="24">
        <v>0</v>
      </c>
      <c r="I538" s="24">
        <v>0</v>
      </c>
      <c r="J538" s="24">
        <v>0</v>
      </c>
      <c r="K538" s="24">
        <v>36790000</v>
      </c>
      <c r="L538" s="24">
        <v>268968000</v>
      </c>
      <c r="M538" s="24">
        <v>75575000</v>
      </c>
      <c r="N538" s="24">
        <v>84885000</v>
      </c>
      <c r="O538" s="24">
        <v>93916000</v>
      </c>
      <c r="P538" s="24">
        <v>100658000</v>
      </c>
      <c r="Q538" s="24">
        <v>93309000</v>
      </c>
      <c r="R538" s="24">
        <v>19062000</v>
      </c>
    </row>
    <row r="539" spans="1:18" hidden="1">
      <c r="A539" s="23" t="s">
        <v>351</v>
      </c>
      <c r="B539" s="23" t="s">
        <v>547</v>
      </c>
      <c r="C539" s="23" t="s">
        <v>546</v>
      </c>
      <c r="D539" s="24">
        <v>0</v>
      </c>
      <c r="E539" s="24">
        <v>0</v>
      </c>
      <c r="F539" s="24">
        <v>0</v>
      </c>
      <c r="G539" s="24">
        <v>0</v>
      </c>
      <c r="H539" s="24">
        <v>0</v>
      </c>
      <c r="I539" s="24">
        <v>0</v>
      </c>
      <c r="J539" s="24">
        <v>0</v>
      </c>
      <c r="K539" s="24">
        <v>36790000</v>
      </c>
      <c r="L539" s="24">
        <v>268968000</v>
      </c>
      <c r="M539" s="24">
        <v>75575000</v>
      </c>
      <c r="N539" s="24">
        <v>84885000</v>
      </c>
      <c r="O539" s="24">
        <v>93916000</v>
      </c>
      <c r="P539" s="24">
        <v>104235000</v>
      </c>
      <c r="Q539" s="24">
        <v>107560000</v>
      </c>
      <c r="R539" s="24" t="s">
        <v>347</v>
      </c>
    </row>
    <row r="540" spans="1:18" hidden="1">
      <c r="A540" s="23" t="s">
        <v>351</v>
      </c>
      <c r="B540" s="23" t="s">
        <v>545</v>
      </c>
      <c r="C540" s="23" t="s">
        <v>544</v>
      </c>
      <c r="D540" s="24">
        <v>0</v>
      </c>
      <c r="E540" s="24">
        <v>0</v>
      </c>
      <c r="F540" s="24">
        <v>0</v>
      </c>
      <c r="G540" s="24">
        <v>0</v>
      </c>
      <c r="H540" s="24">
        <v>0</v>
      </c>
      <c r="I540" s="24">
        <v>0</v>
      </c>
      <c r="J540" s="24">
        <v>0</v>
      </c>
      <c r="K540" s="24">
        <v>36790000</v>
      </c>
      <c r="L540" s="24">
        <v>61232000</v>
      </c>
      <c r="M540" s="24">
        <v>61305000</v>
      </c>
      <c r="N540" s="24">
        <v>68286000</v>
      </c>
      <c r="O540" s="24">
        <v>79099000</v>
      </c>
      <c r="P540" s="24">
        <v>85723000</v>
      </c>
      <c r="Q540" s="24">
        <v>78110000</v>
      </c>
      <c r="R540" s="24">
        <v>0</v>
      </c>
    </row>
    <row r="541" spans="1:18" hidden="1">
      <c r="A541" s="23" t="s">
        <v>351</v>
      </c>
      <c r="B541" s="23" t="s">
        <v>543</v>
      </c>
      <c r="C541" s="23" t="s">
        <v>542</v>
      </c>
      <c r="D541" s="24" t="s">
        <v>347</v>
      </c>
      <c r="E541" s="24" t="s">
        <v>347</v>
      </c>
      <c r="F541" s="24" t="s">
        <v>347</v>
      </c>
      <c r="G541" s="24" t="s">
        <v>347</v>
      </c>
      <c r="H541" s="24" t="s">
        <v>347</v>
      </c>
      <c r="I541" s="24" t="s">
        <v>347</v>
      </c>
      <c r="J541" s="24" t="s">
        <v>347</v>
      </c>
      <c r="K541" s="24" t="s">
        <v>347</v>
      </c>
      <c r="L541" s="24">
        <v>207736000</v>
      </c>
      <c r="M541" s="24">
        <v>14270000</v>
      </c>
      <c r="N541" s="24">
        <v>16599000</v>
      </c>
      <c r="O541" s="24">
        <v>14817000</v>
      </c>
      <c r="P541" s="24">
        <v>14935000</v>
      </c>
      <c r="Q541" s="24">
        <v>15199000</v>
      </c>
      <c r="R541" s="24" t="s">
        <v>347</v>
      </c>
    </row>
    <row r="542" spans="1:18" hidden="1">
      <c r="A542" s="23" t="s">
        <v>351</v>
      </c>
      <c r="B542" s="23" t="s">
        <v>541</v>
      </c>
      <c r="C542" s="23" t="s">
        <v>540</v>
      </c>
      <c r="D542" s="24" t="s">
        <v>347</v>
      </c>
      <c r="E542" s="24" t="s">
        <v>347</v>
      </c>
      <c r="F542" s="24" t="s">
        <v>347</v>
      </c>
      <c r="G542" s="24" t="s">
        <v>347</v>
      </c>
      <c r="H542" s="24" t="s">
        <v>347</v>
      </c>
      <c r="I542" s="24" t="s">
        <v>347</v>
      </c>
      <c r="J542" s="24" t="s">
        <v>347</v>
      </c>
      <c r="K542" s="24" t="s">
        <v>347</v>
      </c>
      <c r="L542" s="24">
        <v>15</v>
      </c>
      <c r="M542" s="24">
        <v>15</v>
      </c>
      <c r="N542" s="24">
        <v>15</v>
      </c>
      <c r="O542" s="24">
        <v>15</v>
      </c>
      <c r="P542" s="24">
        <v>14</v>
      </c>
      <c r="Q542" s="24">
        <v>15</v>
      </c>
      <c r="R542" s="24">
        <v>15</v>
      </c>
    </row>
    <row r="543" spans="1:18" hidden="1">
      <c r="A543" s="23" t="s">
        <v>351</v>
      </c>
      <c r="B543" s="23" t="s">
        <v>539</v>
      </c>
      <c r="C543" s="23" t="s">
        <v>538</v>
      </c>
      <c r="D543" s="24" t="s">
        <v>347</v>
      </c>
      <c r="E543" s="24" t="s">
        <v>347</v>
      </c>
      <c r="F543" s="24" t="s">
        <v>347</v>
      </c>
      <c r="G543" s="24" t="s">
        <v>347</v>
      </c>
      <c r="H543" s="24" t="s">
        <v>347</v>
      </c>
      <c r="I543" s="24" t="s">
        <v>347</v>
      </c>
      <c r="J543" s="24" t="s">
        <v>347</v>
      </c>
      <c r="K543" s="24" t="s">
        <v>347</v>
      </c>
      <c r="L543" s="24">
        <v>7</v>
      </c>
      <c r="M543" s="24">
        <v>7</v>
      </c>
      <c r="N543" s="24">
        <v>7</v>
      </c>
      <c r="O543" s="24">
        <v>7</v>
      </c>
      <c r="P543" s="24">
        <v>6</v>
      </c>
      <c r="Q543" s="24">
        <v>6</v>
      </c>
      <c r="R543" s="24">
        <v>6</v>
      </c>
    </row>
    <row r="544" spans="1:18" hidden="1">
      <c r="A544" s="23" t="s">
        <v>351</v>
      </c>
      <c r="B544" s="23" t="s">
        <v>537</v>
      </c>
      <c r="C544" s="23" t="s">
        <v>536</v>
      </c>
      <c r="D544" s="24" t="s">
        <v>347</v>
      </c>
      <c r="E544" s="24" t="s">
        <v>347</v>
      </c>
      <c r="F544" s="24" t="s">
        <v>347</v>
      </c>
      <c r="G544" s="24" t="s">
        <v>347</v>
      </c>
      <c r="H544" s="24" t="s">
        <v>347</v>
      </c>
      <c r="I544" s="24" t="s">
        <v>347</v>
      </c>
      <c r="J544" s="24" t="s">
        <v>347</v>
      </c>
      <c r="K544" s="24" t="s">
        <v>347</v>
      </c>
      <c r="L544" s="24" t="s">
        <v>347</v>
      </c>
      <c r="M544" s="24" t="s">
        <v>347</v>
      </c>
      <c r="N544" s="24" t="s">
        <v>347</v>
      </c>
      <c r="O544" s="24" t="s">
        <v>347</v>
      </c>
      <c r="P544" s="24">
        <v>9.1</v>
      </c>
      <c r="Q544" s="24">
        <v>9.1</v>
      </c>
      <c r="R544" s="24">
        <v>9.3000000000000007</v>
      </c>
    </row>
    <row r="545" spans="1:20" hidden="1">
      <c r="A545" s="23" t="s">
        <v>351</v>
      </c>
      <c r="B545" s="23" t="s">
        <v>535</v>
      </c>
      <c r="C545" s="23" t="s">
        <v>534</v>
      </c>
      <c r="D545" s="24" t="s">
        <v>347</v>
      </c>
      <c r="E545" s="24" t="s">
        <v>347</v>
      </c>
      <c r="F545" s="24" t="s">
        <v>347</v>
      </c>
      <c r="G545" s="24" t="s">
        <v>347</v>
      </c>
      <c r="H545" s="24" t="s">
        <v>347</v>
      </c>
      <c r="I545" s="24" t="s">
        <v>347</v>
      </c>
      <c r="J545" s="24" t="s">
        <v>347</v>
      </c>
      <c r="K545" s="24" t="s">
        <v>347</v>
      </c>
      <c r="L545" s="24">
        <v>19.685177625839231</v>
      </c>
      <c r="M545" s="24">
        <v>1.9245563747990051</v>
      </c>
      <c r="N545" s="24">
        <v>1.6902341759693358</v>
      </c>
      <c r="O545" s="24">
        <v>1.7506535207601883</v>
      </c>
      <c r="P545" s="24">
        <v>1.7952115648832441</v>
      </c>
      <c r="Q545" s="24">
        <v>1.5638654315563063</v>
      </c>
      <c r="R545" s="24" t="s">
        <v>347</v>
      </c>
    </row>
    <row r="546" spans="1:20" hidden="1">
      <c r="A546" s="23" t="s">
        <v>351</v>
      </c>
      <c r="B546" s="23" t="s">
        <v>533</v>
      </c>
      <c r="C546" s="23" t="s">
        <v>532</v>
      </c>
      <c r="D546" s="24" t="s">
        <v>347</v>
      </c>
      <c r="E546" s="24" t="s">
        <v>347</v>
      </c>
      <c r="F546" s="24" t="s">
        <v>347</v>
      </c>
      <c r="G546" s="24" t="s">
        <v>347</v>
      </c>
      <c r="H546" s="24" t="s">
        <v>347</v>
      </c>
      <c r="I546" s="24" t="s">
        <v>347</v>
      </c>
      <c r="J546" s="24" t="s">
        <v>347</v>
      </c>
      <c r="K546" s="24" t="s">
        <v>347</v>
      </c>
      <c r="L546" s="24">
        <v>4.0120639547478545</v>
      </c>
      <c r="M546" s="24">
        <v>0.43349945174211735</v>
      </c>
      <c r="N546" s="24">
        <v>0.41213252982712456</v>
      </c>
      <c r="O546" s="24">
        <v>0.38602987301952663</v>
      </c>
      <c r="P546" s="24">
        <v>0.37718747637137778</v>
      </c>
      <c r="Q546" s="24">
        <v>0.35917199309992787</v>
      </c>
      <c r="R546" s="24" t="s">
        <v>347</v>
      </c>
    </row>
    <row r="547" spans="1:20" hidden="1">
      <c r="A547" s="23" t="s">
        <v>351</v>
      </c>
      <c r="B547" s="23" t="s">
        <v>531</v>
      </c>
      <c r="C547" s="23" t="s">
        <v>530</v>
      </c>
      <c r="D547" s="24" t="s">
        <v>347</v>
      </c>
      <c r="E547" s="24" t="s">
        <v>347</v>
      </c>
      <c r="F547" s="24" t="s">
        <v>347</v>
      </c>
      <c r="G547" s="24" t="s">
        <v>347</v>
      </c>
      <c r="H547" s="24" t="s">
        <v>347</v>
      </c>
      <c r="I547" s="24" t="s">
        <v>347</v>
      </c>
      <c r="J547" s="24" t="s">
        <v>347</v>
      </c>
      <c r="K547" s="24" t="s">
        <v>347</v>
      </c>
      <c r="L547" s="24">
        <v>18.899999999999999</v>
      </c>
      <c r="M547" s="24">
        <v>16.899999999999999</v>
      </c>
      <c r="N547" s="24">
        <v>20.5</v>
      </c>
      <c r="O547" s="24">
        <v>22.2</v>
      </c>
      <c r="P547" s="24">
        <v>22.1</v>
      </c>
      <c r="Q547" s="24">
        <v>22.8</v>
      </c>
      <c r="R547" s="24">
        <v>95.2</v>
      </c>
    </row>
    <row r="548" spans="1:20" hidden="1">
      <c r="A548" s="23" t="s">
        <v>351</v>
      </c>
      <c r="B548" s="23" t="s">
        <v>529</v>
      </c>
      <c r="C548" s="23" t="s">
        <v>528</v>
      </c>
      <c r="D548" s="24" t="s">
        <v>347</v>
      </c>
      <c r="E548" s="24">
        <v>0.66</v>
      </c>
      <c r="F548" s="24" t="s">
        <v>347</v>
      </c>
      <c r="G548" s="24">
        <v>1.03</v>
      </c>
      <c r="H548" s="24" t="s">
        <v>347</v>
      </c>
      <c r="I548" s="24">
        <v>1.19</v>
      </c>
      <c r="J548" s="24" t="s">
        <v>347</v>
      </c>
      <c r="K548" s="24">
        <v>1.21</v>
      </c>
      <c r="L548" s="24" t="s">
        <v>347</v>
      </c>
      <c r="M548" s="24">
        <v>1.6</v>
      </c>
      <c r="N548" s="24" t="s">
        <v>347</v>
      </c>
      <c r="O548" s="24">
        <v>1.6</v>
      </c>
      <c r="P548" s="24" t="s">
        <v>347</v>
      </c>
      <c r="Q548" s="24">
        <v>1.55</v>
      </c>
      <c r="R548" s="24" t="s">
        <v>347</v>
      </c>
    </row>
    <row r="549" spans="1:20" hidden="1">
      <c r="A549" s="23" t="s">
        <v>351</v>
      </c>
      <c r="B549" s="23" t="s">
        <v>527</v>
      </c>
      <c r="C549" s="23" t="s">
        <v>526</v>
      </c>
      <c r="D549" s="24" t="s">
        <v>347</v>
      </c>
      <c r="E549" s="24">
        <v>0.74</v>
      </c>
      <c r="F549" s="24" t="s">
        <v>347</v>
      </c>
      <c r="G549" s="24">
        <v>1.1599999999999999</v>
      </c>
      <c r="H549" s="24" t="s">
        <v>347</v>
      </c>
      <c r="I549" s="24">
        <v>1.22</v>
      </c>
      <c r="J549" s="24" t="s">
        <v>347</v>
      </c>
      <c r="K549" s="24">
        <v>1.1000000000000001</v>
      </c>
      <c r="L549" s="24" t="s">
        <v>347</v>
      </c>
      <c r="M549" s="24">
        <v>1.63</v>
      </c>
      <c r="N549" s="24" t="s">
        <v>347</v>
      </c>
      <c r="O549" s="24">
        <v>1.65</v>
      </c>
      <c r="P549" s="24" t="s">
        <v>347</v>
      </c>
      <c r="Q549" s="24">
        <v>1.54</v>
      </c>
      <c r="R549" s="24" t="s">
        <v>347</v>
      </c>
    </row>
    <row r="550" spans="1:20" hidden="1">
      <c r="A550" s="23" t="s">
        <v>351</v>
      </c>
      <c r="B550" s="23" t="s">
        <v>525</v>
      </c>
      <c r="C550" s="23" t="s">
        <v>524</v>
      </c>
      <c r="D550" s="24" t="s">
        <v>347</v>
      </c>
      <c r="E550" s="24">
        <v>47.983309134677057</v>
      </c>
      <c r="F550" s="24">
        <v>41.143655865557498</v>
      </c>
      <c r="G550" s="24">
        <v>37.168141045218078</v>
      </c>
      <c r="H550" s="24">
        <v>43.484625821221137</v>
      </c>
      <c r="I550" s="24">
        <v>43.9655187533481</v>
      </c>
      <c r="J550" s="24">
        <v>43.404908836922075</v>
      </c>
      <c r="K550" s="24">
        <v>39.665652235516816</v>
      </c>
      <c r="L550" s="24">
        <v>42.899850685111701</v>
      </c>
      <c r="M550" s="24" t="s">
        <v>347</v>
      </c>
      <c r="N550" s="24" t="s">
        <v>347</v>
      </c>
      <c r="O550" s="24">
        <v>32.252251564919455</v>
      </c>
      <c r="P550" s="24">
        <v>35.049834076512745</v>
      </c>
      <c r="Q550" s="24" t="s">
        <v>347</v>
      </c>
      <c r="R550" s="24" t="s">
        <v>347</v>
      </c>
    </row>
    <row r="551" spans="1:20" hidden="1">
      <c r="A551" s="23" t="s">
        <v>351</v>
      </c>
      <c r="B551" s="23" t="s">
        <v>523</v>
      </c>
      <c r="C551" s="23" t="s">
        <v>522</v>
      </c>
      <c r="D551" s="24" t="s">
        <v>347</v>
      </c>
      <c r="E551" s="24" t="s">
        <v>347</v>
      </c>
      <c r="F551" s="24" t="s">
        <v>347</v>
      </c>
      <c r="G551" s="24">
        <v>19.349466763365793</v>
      </c>
      <c r="H551" s="24">
        <v>17.783887384358398</v>
      </c>
      <c r="I551" s="24">
        <v>10.662471049887603</v>
      </c>
      <c r="J551" s="24">
        <v>12.639741742438481</v>
      </c>
      <c r="K551" s="24">
        <v>6.2233125653378121</v>
      </c>
      <c r="L551" s="24">
        <v>12.488965731275814</v>
      </c>
      <c r="M551" s="24">
        <v>9.1832609617811443</v>
      </c>
      <c r="N551" s="24">
        <v>8.904415142938765</v>
      </c>
      <c r="O551" s="24">
        <v>10.420032383190035</v>
      </c>
      <c r="P551" s="24">
        <v>9.1069972548986478</v>
      </c>
      <c r="Q551" s="24">
        <v>5.8036631935529455</v>
      </c>
      <c r="R551" s="24" t="s">
        <v>347</v>
      </c>
    </row>
    <row r="552" spans="1:20">
      <c r="A552" s="76" t="s">
        <v>351</v>
      </c>
      <c r="B552" s="76" t="s">
        <v>521</v>
      </c>
      <c r="C552" s="76" t="s">
        <v>520</v>
      </c>
      <c r="D552" s="77">
        <v>1.3903743315507999</v>
      </c>
      <c r="E552" s="77">
        <v>1.39973082099596</v>
      </c>
      <c r="F552" s="77">
        <v>1.4325068870523401</v>
      </c>
      <c r="G552" s="77">
        <v>2.7682508574228302</v>
      </c>
      <c r="H552" s="77">
        <v>2.5123373710183898</v>
      </c>
      <c r="I552" s="77">
        <v>2.27785295444294</v>
      </c>
      <c r="J552" s="77">
        <v>1.9441571871768399</v>
      </c>
      <c r="K552" s="77">
        <v>1.47229755908563</v>
      </c>
      <c r="L552" s="77">
        <v>2.4115755627009601</v>
      </c>
      <c r="M552" s="77">
        <v>3.0379256965944301</v>
      </c>
      <c r="N552" s="77">
        <v>1.81003275297363</v>
      </c>
      <c r="O552" s="77">
        <v>1.61534578495709</v>
      </c>
      <c r="P552" s="77" t="s">
        <v>347</v>
      </c>
      <c r="Q552" s="77" t="s">
        <v>347</v>
      </c>
      <c r="R552" s="77" t="s">
        <v>347</v>
      </c>
      <c r="S552" s="78">
        <v>1</v>
      </c>
      <c r="T552" s="78">
        <v>7</v>
      </c>
    </row>
    <row r="553" spans="1:20">
      <c r="A553" s="76" t="s">
        <v>351</v>
      </c>
      <c r="B553" s="76" t="s">
        <v>519</v>
      </c>
      <c r="C553" s="76" t="s">
        <v>518</v>
      </c>
      <c r="D553" s="77">
        <v>23.9322062020224</v>
      </c>
      <c r="E553" s="77">
        <v>24.113449541037401</v>
      </c>
      <c r="F553" s="77">
        <v>23.821357364567199</v>
      </c>
      <c r="G553" s="77">
        <v>24.1340899309305</v>
      </c>
      <c r="H553" s="77">
        <v>22.917450429550598</v>
      </c>
      <c r="I553" s="77">
        <v>22.149893990974402</v>
      </c>
      <c r="J553" s="77">
        <v>21.209074796302001</v>
      </c>
      <c r="K553" s="77">
        <v>20.584617744897201</v>
      </c>
      <c r="L553" s="77">
        <v>20.944561864747001</v>
      </c>
      <c r="M553" s="77">
        <v>20.945424102329302</v>
      </c>
      <c r="N553" s="77">
        <v>19.743536003779099</v>
      </c>
      <c r="O553" s="77">
        <v>20.890055718429601</v>
      </c>
      <c r="P553" s="77" t="s">
        <v>347</v>
      </c>
      <c r="Q553" s="77" t="s">
        <v>347</v>
      </c>
      <c r="R553" s="77" t="s">
        <v>347</v>
      </c>
      <c r="S553" s="78">
        <v>1</v>
      </c>
      <c r="T553" s="78">
        <v>7</v>
      </c>
    </row>
    <row r="554" spans="1:20" hidden="1">
      <c r="A554" s="23" t="s">
        <v>351</v>
      </c>
      <c r="B554" s="23" t="s">
        <v>517</v>
      </c>
      <c r="C554" s="23" t="s">
        <v>516</v>
      </c>
      <c r="D554" s="24" t="s">
        <v>347</v>
      </c>
      <c r="E554" s="24" t="s">
        <v>347</v>
      </c>
      <c r="F554" s="24" t="s">
        <v>347</v>
      </c>
      <c r="G554" s="24" t="s">
        <v>347</v>
      </c>
      <c r="H554" s="24">
        <v>-40248937.25</v>
      </c>
      <c r="I554" s="24">
        <v>97690033.810000002</v>
      </c>
      <c r="J554" s="24">
        <v>397278326.19999999</v>
      </c>
      <c r="K554" s="24">
        <v>33823385.329999998</v>
      </c>
      <c r="L554" s="24">
        <v>-277669546.69999999</v>
      </c>
      <c r="M554" s="24">
        <v>45736387.219999999</v>
      </c>
      <c r="N554" s="24">
        <v>-82162888.799999997</v>
      </c>
      <c r="O554" s="24">
        <v>215588919.40000001</v>
      </c>
      <c r="P554" s="24">
        <v>-29604633.75</v>
      </c>
      <c r="Q554" s="24" t="s">
        <v>347</v>
      </c>
      <c r="R554" s="24" t="s">
        <v>347</v>
      </c>
    </row>
    <row r="555" spans="1:20" hidden="1">
      <c r="A555" s="23" t="s">
        <v>351</v>
      </c>
      <c r="B555" s="23" t="s">
        <v>515</v>
      </c>
      <c r="C555" s="23" t="s">
        <v>514</v>
      </c>
      <c r="D555" s="24">
        <v>0</v>
      </c>
      <c r="E555" s="24">
        <v>0</v>
      </c>
      <c r="F555" s="24">
        <v>0</v>
      </c>
      <c r="G555" s="24">
        <v>0</v>
      </c>
      <c r="H555" s="24">
        <v>0</v>
      </c>
      <c r="I555" s="24">
        <v>0</v>
      </c>
      <c r="J555" s="24">
        <v>0</v>
      </c>
      <c r="K555" s="24">
        <v>0</v>
      </c>
      <c r="L555" s="24">
        <v>236425000</v>
      </c>
      <c r="M555" s="24">
        <v>-25290000</v>
      </c>
      <c r="N555" s="24">
        <v>169871000</v>
      </c>
      <c r="O555" s="24">
        <v>112862000</v>
      </c>
      <c r="P555" s="24">
        <v>154401000</v>
      </c>
      <c r="Q555" s="24">
        <v>-36338000</v>
      </c>
      <c r="R555" s="24" t="s">
        <v>347</v>
      </c>
    </row>
    <row r="556" spans="1:20" hidden="1">
      <c r="A556" s="23" t="s">
        <v>351</v>
      </c>
      <c r="B556" s="23" t="s">
        <v>513</v>
      </c>
      <c r="C556" s="23" t="s">
        <v>512</v>
      </c>
      <c r="D556" s="24" t="s">
        <v>347</v>
      </c>
      <c r="E556" s="24" t="s">
        <v>347</v>
      </c>
      <c r="F556" s="24" t="s">
        <v>347</v>
      </c>
      <c r="G556" s="24" t="s">
        <v>347</v>
      </c>
      <c r="H556" s="24" t="s">
        <v>347</v>
      </c>
      <c r="I556" s="24" t="s">
        <v>347</v>
      </c>
      <c r="J556" s="24" t="s">
        <v>347</v>
      </c>
      <c r="K556" s="24" t="s">
        <v>347</v>
      </c>
      <c r="L556" s="24" t="s">
        <v>347</v>
      </c>
      <c r="M556" s="24" t="s">
        <v>347</v>
      </c>
      <c r="N556" s="24" t="s">
        <v>347</v>
      </c>
      <c r="O556" s="24">
        <v>10.67510978605171</v>
      </c>
      <c r="P556" s="24">
        <v>9.3536999999999999</v>
      </c>
      <c r="Q556" s="24">
        <v>7.0364763337619598</v>
      </c>
      <c r="R556" s="24" t="s">
        <v>347</v>
      </c>
    </row>
    <row r="557" spans="1:20" hidden="1">
      <c r="A557" s="23" t="s">
        <v>351</v>
      </c>
      <c r="B557" s="23" t="s">
        <v>511</v>
      </c>
      <c r="C557" s="23" t="s">
        <v>510</v>
      </c>
      <c r="D557" s="24" t="s">
        <v>347</v>
      </c>
      <c r="E557" s="24" t="s">
        <v>347</v>
      </c>
      <c r="F557" s="24" t="s">
        <v>347</v>
      </c>
      <c r="G557" s="24" t="s">
        <v>347</v>
      </c>
      <c r="H557" s="24" t="s">
        <v>347</v>
      </c>
      <c r="I557" s="24" t="s">
        <v>347</v>
      </c>
      <c r="J557" s="24" t="s">
        <v>347</v>
      </c>
      <c r="K557" s="24" t="s">
        <v>347</v>
      </c>
      <c r="L557" s="24">
        <v>9.5</v>
      </c>
      <c r="M557" s="24">
        <v>7.5</v>
      </c>
      <c r="N557" s="24">
        <v>7.8</v>
      </c>
      <c r="O557" s="24" t="s">
        <v>347</v>
      </c>
      <c r="P557" s="24" t="s">
        <v>347</v>
      </c>
      <c r="Q557" s="24" t="s">
        <v>347</v>
      </c>
      <c r="R557" s="24" t="s">
        <v>347</v>
      </c>
    </row>
    <row r="558" spans="1:20" hidden="1">
      <c r="A558" s="23" t="s">
        <v>351</v>
      </c>
      <c r="B558" s="23" t="s">
        <v>509</v>
      </c>
      <c r="C558" s="23" t="s">
        <v>508</v>
      </c>
      <c r="D558" s="24" t="s">
        <v>347</v>
      </c>
      <c r="E558" s="24" t="s">
        <v>347</v>
      </c>
      <c r="F558" s="24">
        <v>34.4</v>
      </c>
      <c r="G558" s="24">
        <v>44.2</v>
      </c>
      <c r="H558" s="24">
        <v>37.200000000000003</v>
      </c>
      <c r="I558" s="24">
        <v>49.2</v>
      </c>
      <c r="J558" s="24" t="s">
        <v>347</v>
      </c>
      <c r="K558" s="24" t="s">
        <v>347</v>
      </c>
      <c r="L558" s="24">
        <v>35.299999999999997</v>
      </c>
      <c r="M558" s="24">
        <v>30.7</v>
      </c>
      <c r="N558" s="24">
        <v>31.5</v>
      </c>
      <c r="O558" s="24" t="s">
        <v>347</v>
      </c>
      <c r="P558" s="24" t="s">
        <v>347</v>
      </c>
      <c r="Q558" s="24" t="s">
        <v>347</v>
      </c>
      <c r="R558" s="24" t="s">
        <v>347</v>
      </c>
    </row>
    <row r="559" spans="1:20" hidden="1">
      <c r="A559" s="23" t="s">
        <v>351</v>
      </c>
      <c r="B559" s="23" t="s">
        <v>507</v>
      </c>
      <c r="C559" s="23" t="s">
        <v>506</v>
      </c>
      <c r="D559" s="24" t="s">
        <v>347</v>
      </c>
      <c r="E559" s="24" t="s">
        <v>347</v>
      </c>
      <c r="F559" s="24" t="s">
        <v>347</v>
      </c>
      <c r="G559" s="24" t="s">
        <v>347</v>
      </c>
      <c r="H559" s="24">
        <v>1068215548</v>
      </c>
      <c r="I559" s="24">
        <v>1110388392</v>
      </c>
      <c r="J559" s="24">
        <v>1180096008</v>
      </c>
      <c r="K559" s="24">
        <v>1316785059</v>
      </c>
      <c r="L559" s="24">
        <v>1556353512</v>
      </c>
      <c r="M559" s="24">
        <v>1415653556</v>
      </c>
      <c r="N559" s="24">
        <v>1476248863</v>
      </c>
      <c r="O559" s="24">
        <v>1664776713</v>
      </c>
      <c r="P559" s="24">
        <v>1733193783</v>
      </c>
      <c r="Q559" s="24">
        <v>1685381428</v>
      </c>
      <c r="R559" s="24" t="s">
        <v>347</v>
      </c>
    </row>
    <row r="560" spans="1:20" hidden="1">
      <c r="A560" s="23" t="s">
        <v>351</v>
      </c>
      <c r="B560" s="23" t="s">
        <v>505</v>
      </c>
      <c r="C560" s="23" t="s">
        <v>504</v>
      </c>
      <c r="D560" s="24" t="s">
        <v>347</v>
      </c>
      <c r="E560" s="24" t="s">
        <v>347</v>
      </c>
      <c r="F560" s="24" t="s">
        <v>347</v>
      </c>
      <c r="G560" s="24" t="s">
        <v>347</v>
      </c>
      <c r="H560" s="24">
        <v>189574200.5</v>
      </c>
      <c r="I560" s="24">
        <v>148496107.19999999</v>
      </c>
      <c r="J560" s="24">
        <v>118845039.3</v>
      </c>
      <c r="K560" s="24">
        <v>145142111.30000001</v>
      </c>
      <c r="L560" s="24">
        <v>172325395.40000001</v>
      </c>
      <c r="M560" s="24">
        <v>139307653.5</v>
      </c>
      <c r="N560" s="24">
        <v>156527323.90000001</v>
      </c>
      <c r="O560" s="24">
        <v>131520011.3</v>
      </c>
      <c r="P560" s="24">
        <v>108324989.3</v>
      </c>
      <c r="Q560" s="24">
        <v>119671935.90000001</v>
      </c>
      <c r="R560" s="24" t="s">
        <v>347</v>
      </c>
    </row>
    <row r="561" spans="1:18" hidden="1">
      <c r="A561" s="23" t="s">
        <v>351</v>
      </c>
      <c r="B561" s="23" t="s">
        <v>503</v>
      </c>
      <c r="C561" s="23" t="s">
        <v>502</v>
      </c>
      <c r="D561" s="24" t="s">
        <v>347</v>
      </c>
      <c r="E561" s="24" t="s">
        <v>347</v>
      </c>
      <c r="F561" s="24" t="s">
        <v>347</v>
      </c>
      <c r="G561" s="24" t="s">
        <v>347</v>
      </c>
      <c r="H561" s="24" t="s">
        <v>347</v>
      </c>
      <c r="I561" s="24" t="s">
        <v>347</v>
      </c>
      <c r="J561" s="24" t="s">
        <v>347</v>
      </c>
      <c r="K561" s="24" t="s">
        <v>347</v>
      </c>
      <c r="L561" s="24" t="s">
        <v>347</v>
      </c>
      <c r="M561" s="24" t="s">
        <v>347</v>
      </c>
      <c r="N561" s="24" t="s">
        <v>347</v>
      </c>
      <c r="O561" s="24">
        <v>13.699999809265099</v>
      </c>
      <c r="P561" s="24" t="s">
        <v>347</v>
      </c>
      <c r="Q561" s="24" t="s">
        <v>347</v>
      </c>
      <c r="R561" s="24" t="s">
        <v>347</v>
      </c>
    </row>
    <row r="562" spans="1:18" hidden="1">
      <c r="A562" s="23" t="s">
        <v>351</v>
      </c>
      <c r="B562" s="23" t="s">
        <v>501</v>
      </c>
      <c r="C562" s="23" t="s">
        <v>500</v>
      </c>
      <c r="D562" s="24" t="s">
        <v>347</v>
      </c>
      <c r="E562" s="24" t="s">
        <v>347</v>
      </c>
      <c r="F562" s="24" t="s">
        <v>347</v>
      </c>
      <c r="G562" s="24" t="s">
        <v>347</v>
      </c>
      <c r="H562" s="24" t="s">
        <v>347</v>
      </c>
      <c r="I562" s="24" t="s">
        <v>347</v>
      </c>
      <c r="J562" s="24" t="s">
        <v>347</v>
      </c>
      <c r="K562" s="24" t="s">
        <v>347</v>
      </c>
      <c r="L562" s="24" t="s">
        <v>347</v>
      </c>
      <c r="M562" s="24" t="s">
        <v>347</v>
      </c>
      <c r="N562" s="24" t="s">
        <v>347</v>
      </c>
      <c r="O562" s="24">
        <v>28.5</v>
      </c>
      <c r="P562" s="24" t="s">
        <v>347</v>
      </c>
      <c r="Q562" s="24" t="s">
        <v>347</v>
      </c>
      <c r="R562" s="24" t="s">
        <v>347</v>
      </c>
    </row>
    <row r="563" spans="1:18" hidden="1">
      <c r="A563" s="23" t="s">
        <v>351</v>
      </c>
      <c r="B563" s="23" t="s">
        <v>499</v>
      </c>
      <c r="C563" s="23" t="s">
        <v>498</v>
      </c>
      <c r="D563" s="24" t="s">
        <v>347</v>
      </c>
      <c r="E563" s="24" t="s">
        <v>347</v>
      </c>
      <c r="F563" s="24" t="s">
        <v>347</v>
      </c>
      <c r="G563" s="24" t="s">
        <v>347</v>
      </c>
      <c r="H563" s="24" t="s">
        <v>347</v>
      </c>
      <c r="I563" s="24" t="s">
        <v>347</v>
      </c>
      <c r="J563" s="24" t="s">
        <v>347</v>
      </c>
      <c r="K563" s="24" t="s">
        <v>347</v>
      </c>
      <c r="L563" s="24" t="s">
        <v>347</v>
      </c>
      <c r="M563" s="24" t="s">
        <v>347</v>
      </c>
      <c r="N563" s="24" t="s">
        <v>347</v>
      </c>
      <c r="O563" s="24">
        <v>25.5</v>
      </c>
      <c r="P563" s="24" t="s">
        <v>347</v>
      </c>
      <c r="Q563" s="24" t="s">
        <v>347</v>
      </c>
      <c r="R563" s="24" t="s">
        <v>347</v>
      </c>
    </row>
    <row r="564" spans="1:18" hidden="1">
      <c r="A564" s="23" t="s">
        <v>351</v>
      </c>
      <c r="B564" s="23" t="s">
        <v>497</v>
      </c>
      <c r="C564" s="23" t="s">
        <v>496</v>
      </c>
      <c r="D564" s="24" t="s">
        <v>347</v>
      </c>
      <c r="E564" s="24" t="s">
        <v>347</v>
      </c>
      <c r="F564" s="24" t="s">
        <v>347</v>
      </c>
      <c r="G564" s="24" t="s">
        <v>347</v>
      </c>
      <c r="H564" s="24">
        <v>333200195.5</v>
      </c>
      <c r="I564" s="24">
        <v>391249688.19999999</v>
      </c>
      <c r="J564" s="24">
        <v>486494650.10000002</v>
      </c>
      <c r="K564" s="24">
        <v>620278796.89999998</v>
      </c>
      <c r="L564" s="24">
        <v>673013776</v>
      </c>
      <c r="M564" s="24">
        <v>703937600.89999998</v>
      </c>
      <c r="N564" s="24">
        <v>893062958.29999995</v>
      </c>
      <c r="O564" s="24">
        <v>818617579.5</v>
      </c>
      <c r="P564" s="24">
        <v>830588410.70000005</v>
      </c>
      <c r="Q564" s="24">
        <v>1015169459</v>
      </c>
      <c r="R564" s="24" t="s">
        <v>347</v>
      </c>
    </row>
    <row r="565" spans="1:18" hidden="1">
      <c r="A565" s="23" t="s">
        <v>351</v>
      </c>
      <c r="B565" s="23" t="s">
        <v>495</v>
      </c>
      <c r="C565" s="23" t="s">
        <v>494</v>
      </c>
      <c r="D565" s="24" t="s">
        <v>347</v>
      </c>
      <c r="E565" s="24" t="s">
        <v>347</v>
      </c>
      <c r="F565" s="24" t="s">
        <v>347</v>
      </c>
      <c r="G565" s="24" t="s">
        <v>347</v>
      </c>
      <c r="H565" s="24">
        <v>341718957.69999999</v>
      </c>
      <c r="I565" s="24">
        <v>366610335.19999999</v>
      </c>
      <c r="J565" s="24">
        <v>384857609.89999998</v>
      </c>
      <c r="K565" s="24">
        <v>406034010.5</v>
      </c>
      <c r="L565" s="24">
        <v>412372508.89999998</v>
      </c>
      <c r="M565" s="24">
        <v>527925329.39999998</v>
      </c>
      <c r="N565" s="24">
        <v>535587485.39999998</v>
      </c>
      <c r="O565" s="24">
        <v>406966801.39999998</v>
      </c>
      <c r="P565" s="24">
        <v>417349018.89999998</v>
      </c>
      <c r="Q565" s="24">
        <v>568348150.29999995</v>
      </c>
      <c r="R565" s="24" t="s">
        <v>347</v>
      </c>
    </row>
    <row r="566" spans="1:18" hidden="1">
      <c r="A566" s="23" t="s">
        <v>351</v>
      </c>
      <c r="B566" s="23" t="s">
        <v>493</v>
      </c>
      <c r="C566" s="23" t="s">
        <v>492</v>
      </c>
      <c r="D566" s="24" t="s">
        <v>347</v>
      </c>
      <c r="E566" s="24" t="s">
        <v>347</v>
      </c>
      <c r="F566" s="24" t="s">
        <v>347</v>
      </c>
      <c r="G566" s="24" t="s">
        <v>347</v>
      </c>
      <c r="H566" s="24" t="s">
        <v>347</v>
      </c>
      <c r="I566" s="24">
        <v>59.361669295571495</v>
      </c>
      <c r="J566" s="24">
        <v>59.078367946069378</v>
      </c>
      <c r="K566" s="24">
        <v>54.906705697930477</v>
      </c>
      <c r="L566" s="24">
        <v>55.353161904095572</v>
      </c>
      <c r="M566" s="24">
        <v>55.360326238630343</v>
      </c>
      <c r="N566" s="24">
        <v>55.591270066597978</v>
      </c>
      <c r="O566" s="24">
        <v>57.115211460671148</v>
      </c>
      <c r="P566" s="24">
        <v>57.36979972761349</v>
      </c>
      <c r="Q566" s="24">
        <v>59.001624255549544</v>
      </c>
      <c r="R566" s="24" t="s">
        <v>347</v>
      </c>
    </row>
    <row r="567" spans="1:18" hidden="1">
      <c r="A567" s="23" t="s">
        <v>351</v>
      </c>
      <c r="B567" s="23" t="s">
        <v>491</v>
      </c>
      <c r="C567" s="23" t="s">
        <v>490</v>
      </c>
      <c r="D567" s="24" t="s">
        <v>347</v>
      </c>
      <c r="E567" s="24" t="s">
        <v>347</v>
      </c>
      <c r="F567" s="24" t="s">
        <v>347</v>
      </c>
      <c r="G567" s="24" t="s">
        <v>347</v>
      </c>
      <c r="H567" s="24" t="s">
        <v>347</v>
      </c>
      <c r="I567" s="24" t="s">
        <v>347</v>
      </c>
      <c r="J567" s="24">
        <v>6.0530629591403056</v>
      </c>
      <c r="K567" s="24">
        <v>3.4463018090222164</v>
      </c>
      <c r="L567" s="24">
        <v>1.5827338129496411</v>
      </c>
      <c r="M567" s="24">
        <v>4.4998910438004032</v>
      </c>
      <c r="N567" s="24">
        <v>5.5364404128870746</v>
      </c>
      <c r="O567" s="24">
        <v>4.6235921754594074</v>
      </c>
      <c r="P567" s="24">
        <v>4.0745986779981251</v>
      </c>
      <c r="Q567" s="24">
        <v>3.8651726171573557</v>
      </c>
      <c r="R567" s="24" t="s">
        <v>347</v>
      </c>
    </row>
    <row r="568" spans="1:18" hidden="1">
      <c r="A568" s="23" t="s">
        <v>351</v>
      </c>
      <c r="B568" s="23" t="s">
        <v>489</v>
      </c>
      <c r="C568" s="23" t="s">
        <v>488</v>
      </c>
      <c r="D568" s="24" t="s">
        <v>347</v>
      </c>
      <c r="E568" s="24" t="s">
        <v>347</v>
      </c>
      <c r="F568" s="24" t="s">
        <v>347</v>
      </c>
      <c r="G568" s="24" t="s">
        <v>347</v>
      </c>
      <c r="H568" s="24" t="s">
        <v>347</v>
      </c>
      <c r="I568" s="24">
        <v>1647100000</v>
      </c>
      <c r="J568" s="24">
        <v>1746800000</v>
      </c>
      <c r="K568" s="24">
        <v>1807000000</v>
      </c>
      <c r="L568" s="24">
        <v>1835600000</v>
      </c>
      <c r="M568" s="24">
        <v>1918200000</v>
      </c>
      <c r="N568" s="24">
        <v>2024400000</v>
      </c>
      <c r="O568" s="24">
        <v>2118000000</v>
      </c>
      <c r="P568" s="24">
        <v>2204300000.0000005</v>
      </c>
      <c r="Q568" s="24">
        <v>2289500000</v>
      </c>
      <c r="R568" s="24" t="s">
        <v>347</v>
      </c>
    </row>
    <row r="569" spans="1:18" hidden="1">
      <c r="A569" s="23" t="s">
        <v>351</v>
      </c>
      <c r="B569" s="23" t="s">
        <v>487</v>
      </c>
      <c r="C569" s="23" t="s">
        <v>486</v>
      </c>
      <c r="D569" s="24" t="s">
        <v>347</v>
      </c>
      <c r="E569" s="24" t="s">
        <v>347</v>
      </c>
      <c r="F569" s="24" t="s">
        <v>347</v>
      </c>
      <c r="G569" s="24" t="s">
        <v>347</v>
      </c>
      <c r="H569" s="24" t="s">
        <v>347</v>
      </c>
      <c r="I569" s="24">
        <v>1633389400</v>
      </c>
      <c r="J569" s="24">
        <v>1738700000</v>
      </c>
      <c r="K569" s="24">
        <v>1807000000</v>
      </c>
      <c r="L569" s="24">
        <v>1914599999.9999998</v>
      </c>
      <c r="M569" s="24">
        <v>2041199999.9999998</v>
      </c>
      <c r="N569" s="24">
        <v>2193000000</v>
      </c>
      <c r="O569" s="24">
        <v>2380000000</v>
      </c>
      <c r="P569" s="24">
        <v>2544700000</v>
      </c>
      <c r="Q569" s="24">
        <v>2724400000.0000005</v>
      </c>
      <c r="R569" s="24" t="s">
        <v>347</v>
      </c>
    </row>
    <row r="570" spans="1:18" hidden="1">
      <c r="A570" s="23" t="s">
        <v>351</v>
      </c>
      <c r="B570" s="23" t="s">
        <v>485</v>
      </c>
      <c r="C570" s="23" t="s">
        <v>484</v>
      </c>
      <c r="D570" s="24" t="s">
        <v>347</v>
      </c>
      <c r="E570" s="24" t="s">
        <v>347</v>
      </c>
      <c r="F570" s="24" t="s">
        <v>347</v>
      </c>
      <c r="G570" s="24" t="s">
        <v>347</v>
      </c>
      <c r="H570" s="24" t="s">
        <v>347</v>
      </c>
      <c r="I570" s="24">
        <v>2049164973.0272236</v>
      </c>
      <c r="J570" s="24">
        <v>2379824801.5329866</v>
      </c>
      <c r="K570" s="24">
        <v>2646843415.8488355</v>
      </c>
      <c r="L570" s="24">
        <v>2659905529.3136978</v>
      </c>
      <c r="M570" s="24">
        <v>2703576158.9403968</v>
      </c>
      <c r="N570" s="24">
        <v>3048373644.7039199</v>
      </c>
      <c r="O570" s="24">
        <v>3057946807.143775</v>
      </c>
      <c r="P570" s="24">
        <v>3378518321.8268719</v>
      </c>
      <c r="Q570" s="24">
        <v>3614700809.3405867</v>
      </c>
      <c r="R570" s="24" t="s">
        <v>347</v>
      </c>
    </row>
    <row r="571" spans="1:18" hidden="1">
      <c r="A571" s="23" t="s">
        <v>351</v>
      </c>
      <c r="B571" s="23" t="s">
        <v>483</v>
      </c>
      <c r="C571" s="23" t="s">
        <v>482</v>
      </c>
      <c r="D571" s="24" t="s">
        <v>347</v>
      </c>
      <c r="E571" s="24" t="s">
        <v>347</v>
      </c>
      <c r="F571" s="24" t="s">
        <v>347</v>
      </c>
      <c r="G571" s="24" t="s">
        <v>347</v>
      </c>
      <c r="H571" s="24">
        <v>0</v>
      </c>
      <c r="I571" s="24">
        <v>0</v>
      </c>
      <c r="J571" s="24">
        <v>14.199542909788605</v>
      </c>
      <c r="K571" s="24">
        <v>17.07276928932836</v>
      </c>
      <c r="L571" s="24">
        <v>70.192894350403932</v>
      </c>
      <c r="M571" s="24">
        <v>34.127159537222362</v>
      </c>
      <c r="N571" s="24">
        <v>27.312661312869089</v>
      </c>
      <c r="O571" s="24">
        <v>44.1420873824597</v>
      </c>
      <c r="P571" s="24">
        <v>44.408245915497844</v>
      </c>
      <c r="Q571" s="24">
        <v>45.065410995840082</v>
      </c>
      <c r="R571" s="24" t="s">
        <v>347</v>
      </c>
    </row>
    <row r="572" spans="1:18" hidden="1">
      <c r="A572" s="23" t="s">
        <v>351</v>
      </c>
      <c r="B572" s="23" t="s">
        <v>481</v>
      </c>
      <c r="C572" s="23" t="s">
        <v>480</v>
      </c>
      <c r="D572" s="24">
        <v>0</v>
      </c>
      <c r="E572" s="24">
        <v>0</v>
      </c>
      <c r="F572" s="24">
        <v>0</v>
      </c>
      <c r="G572" s="24">
        <v>0</v>
      </c>
      <c r="H572" s="24">
        <v>0</v>
      </c>
      <c r="I572" s="24">
        <v>0</v>
      </c>
      <c r="J572" s="24">
        <v>26.304400000000001</v>
      </c>
      <c r="K572" s="24">
        <v>27.3626</v>
      </c>
      <c r="L572" s="24">
        <v>47.581899999999997</v>
      </c>
      <c r="M572" s="24">
        <v>31.258199999999999</v>
      </c>
      <c r="N572" s="24">
        <v>26.8401</v>
      </c>
      <c r="O572" s="24">
        <v>32.560899999999997</v>
      </c>
      <c r="P572" s="24">
        <v>30.394500000000001</v>
      </c>
      <c r="Q572" s="24">
        <v>34.793199999999999</v>
      </c>
      <c r="R572" s="24" t="s">
        <v>347</v>
      </c>
    </row>
    <row r="573" spans="1:18" hidden="1">
      <c r="A573" s="23" t="s">
        <v>351</v>
      </c>
      <c r="B573" s="23" t="s">
        <v>479</v>
      </c>
      <c r="C573" s="23" t="s">
        <v>478</v>
      </c>
      <c r="D573" s="24" t="s">
        <v>347</v>
      </c>
      <c r="E573" s="24" t="s">
        <v>347</v>
      </c>
      <c r="F573" s="24" t="s">
        <v>347</v>
      </c>
      <c r="G573" s="24" t="s">
        <v>347</v>
      </c>
      <c r="H573" s="24" t="s">
        <v>347</v>
      </c>
      <c r="I573" s="24" t="s">
        <v>347</v>
      </c>
      <c r="J573" s="24">
        <v>14.779472415697226</v>
      </c>
      <c r="K573" s="24">
        <v>21.774291060505121</v>
      </c>
      <c r="L573" s="24">
        <v>98.906757922750046</v>
      </c>
      <c r="M573" s="24">
        <v>53.754138664758258</v>
      </c>
      <c r="N573" s="24">
        <v>61.525744911958434</v>
      </c>
      <c r="O573" s="24">
        <v>58.839749851723433</v>
      </c>
      <c r="P573" s="24">
        <v>61.201440974518107</v>
      </c>
      <c r="Q573" s="24">
        <v>86.080329820540257</v>
      </c>
      <c r="R573" s="24" t="s">
        <v>347</v>
      </c>
    </row>
    <row r="574" spans="1:18" hidden="1">
      <c r="A574" s="23" t="s">
        <v>351</v>
      </c>
      <c r="B574" s="23" t="s">
        <v>477</v>
      </c>
      <c r="C574" s="23" t="s">
        <v>476</v>
      </c>
      <c r="D574" s="24" t="s">
        <v>347</v>
      </c>
      <c r="E574" s="24" t="s">
        <v>347</v>
      </c>
      <c r="F574" s="24" t="s">
        <v>347</v>
      </c>
      <c r="G574" s="24" t="s">
        <v>347</v>
      </c>
      <c r="H574" s="24" t="s">
        <v>347</v>
      </c>
      <c r="I574" s="24" t="s">
        <v>347</v>
      </c>
      <c r="J574" s="24" t="s">
        <v>347</v>
      </c>
      <c r="K574" s="24" t="s">
        <v>347</v>
      </c>
      <c r="L574" s="24" t="s">
        <v>347</v>
      </c>
      <c r="M574" s="24" t="s">
        <v>347</v>
      </c>
      <c r="N574" s="24" t="s">
        <v>347</v>
      </c>
      <c r="O574" s="24" t="s">
        <v>347</v>
      </c>
      <c r="P574" s="24">
        <v>40</v>
      </c>
      <c r="Q574" s="24">
        <v>40</v>
      </c>
      <c r="R574" s="24">
        <v>60</v>
      </c>
    </row>
    <row r="575" spans="1:18" hidden="1">
      <c r="A575" s="23" t="s">
        <v>351</v>
      </c>
      <c r="B575" s="23" t="s">
        <v>475</v>
      </c>
      <c r="C575" s="23" t="s">
        <v>474</v>
      </c>
      <c r="D575" s="24" t="s">
        <v>347</v>
      </c>
      <c r="E575" s="24" t="s">
        <v>347</v>
      </c>
      <c r="F575" s="24" t="s">
        <v>347</v>
      </c>
      <c r="G575" s="24" t="s">
        <v>347</v>
      </c>
      <c r="H575" s="24" t="s">
        <v>347</v>
      </c>
      <c r="I575" s="24" t="s">
        <v>347</v>
      </c>
      <c r="J575" s="24" t="s">
        <v>347</v>
      </c>
      <c r="K575" s="24" t="s">
        <v>347</v>
      </c>
      <c r="L575" s="24">
        <v>9</v>
      </c>
      <c r="M575" s="24">
        <v>10</v>
      </c>
      <c r="N575" s="24">
        <v>10</v>
      </c>
      <c r="O575" s="24">
        <v>9</v>
      </c>
      <c r="P575" s="24">
        <v>6</v>
      </c>
      <c r="Q575" s="24">
        <v>5</v>
      </c>
      <c r="R575" s="24">
        <v>5</v>
      </c>
    </row>
    <row r="576" spans="1:18" hidden="1">
      <c r="A576" s="23" t="s">
        <v>351</v>
      </c>
      <c r="B576" s="23" t="s">
        <v>473</v>
      </c>
      <c r="C576" s="23" t="s">
        <v>472</v>
      </c>
      <c r="D576" s="24" t="s">
        <v>347</v>
      </c>
      <c r="E576" s="24" t="s">
        <v>347</v>
      </c>
      <c r="F576" s="24" t="s">
        <v>347</v>
      </c>
      <c r="G576" s="24" t="s">
        <v>347</v>
      </c>
      <c r="H576" s="24" t="s">
        <v>347</v>
      </c>
      <c r="I576" s="24" t="s">
        <v>347</v>
      </c>
      <c r="J576" s="24" t="s">
        <v>347</v>
      </c>
      <c r="K576" s="24" t="s">
        <v>347</v>
      </c>
      <c r="L576" s="24" t="s">
        <v>347</v>
      </c>
      <c r="M576" s="24" t="s">
        <v>347</v>
      </c>
      <c r="N576" s="24" t="s">
        <v>347</v>
      </c>
      <c r="O576" s="24" t="s">
        <v>347</v>
      </c>
      <c r="P576" s="24">
        <v>8</v>
      </c>
      <c r="Q576" s="24">
        <v>8</v>
      </c>
      <c r="R576" s="24">
        <v>8</v>
      </c>
    </row>
    <row r="577" spans="1:18" hidden="1">
      <c r="A577" s="23" t="s">
        <v>351</v>
      </c>
      <c r="B577" s="23" t="s">
        <v>471</v>
      </c>
      <c r="C577" s="23" t="s">
        <v>470</v>
      </c>
      <c r="D577" s="24">
        <v>10887</v>
      </c>
      <c r="E577" s="24">
        <v>10887</v>
      </c>
      <c r="F577" s="24">
        <v>10887</v>
      </c>
      <c r="G577" s="24">
        <v>10887</v>
      </c>
      <c r="H577" s="24">
        <v>10887</v>
      </c>
      <c r="I577" s="24">
        <v>10887</v>
      </c>
      <c r="J577" s="24">
        <v>10887</v>
      </c>
      <c r="K577" s="24">
        <v>10887</v>
      </c>
      <c r="L577" s="24">
        <v>10887</v>
      </c>
      <c r="M577" s="24">
        <v>10887</v>
      </c>
      <c r="N577" s="24">
        <v>10887</v>
      </c>
      <c r="O577" s="24">
        <v>10887</v>
      </c>
      <c r="P577" s="24">
        <v>10887</v>
      </c>
      <c r="Q577" s="24">
        <v>10887</v>
      </c>
      <c r="R577" s="24" t="s">
        <v>347</v>
      </c>
    </row>
    <row r="578" spans="1:18" hidden="1">
      <c r="A578" s="23" t="s">
        <v>351</v>
      </c>
      <c r="B578" s="23" t="s">
        <v>469</v>
      </c>
      <c r="C578" s="23" t="s">
        <v>468</v>
      </c>
      <c r="D578" s="24" t="s">
        <v>347</v>
      </c>
      <c r="E578" s="24" t="s">
        <v>347</v>
      </c>
      <c r="F578" s="24" t="s">
        <v>347</v>
      </c>
      <c r="G578" s="24" t="s">
        <v>347</v>
      </c>
      <c r="H578" s="24" t="s">
        <v>347</v>
      </c>
      <c r="I578" s="24" t="s">
        <v>347</v>
      </c>
      <c r="J578" s="24" t="s">
        <v>347</v>
      </c>
      <c r="K578" s="24" t="s">
        <v>347</v>
      </c>
      <c r="L578" s="24">
        <v>33</v>
      </c>
      <c r="M578" s="24">
        <v>33</v>
      </c>
      <c r="N578" s="24">
        <v>33</v>
      </c>
      <c r="O578" s="24">
        <v>33</v>
      </c>
      <c r="P578" s="24">
        <v>33</v>
      </c>
      <c r="Q578" s="24">
        <v>33</v>
      </c>
      <c r="R578" s="24">
        <v>32</v>
      </c>
    </row>
    <row r="579" spans="1:18" hidden="1">
      <c r="A579" s="23" t="s">
        <v>351</v>
      </c>
      <c r="B579" s="23" t="s">
        <v>467</v>
      </c>
      <c r="C579" s="23" t="s">
        <v>466</v>
      </c>
      <c r="D579" s="24" t="s">
        <v>347</v>
      </c>
      <c r="E579" s="24" t="s">
        <v>347</v>
      </c>
      <c r="F579" s="24" t="s">
        <v>347</v>
      </c>
      <c r="G579" s="24" t="s">
        <v>347</v>
      </c>
      <c r="H579" s="24" t="s">
        <v>347</v>
      </c>
      <c r="I579" s="24" t="s">
        <v>347</v>
      </c>
      <c r="J579" s="24" t="s">
        <v>347</v>
      </c>
      <c r="K579" s="24" t="s">
        <v>347</v>
      </c>
      <c r="L579" s="24">
        <v>356030000</v>
      </c>
      <c r="M579" s="24">
        <v>274500000</v>
      </c>
      <c r="N579" s="24">
        <v>329140000</v>
      </c>
      <c r="O579" s="24">
        <v>246500000</v>
      </c>
      <c r="P579" s="24">
        <v>255570000</v>
      </c>
      <c r="Q579" s="24" t="s">
        <v>347</v>
      </c>
      <c r="R579" s="24" t="s">
        <v>347</v>
      </c>
    </row>
    <row r="580" spans="1:18" hidden="1">
      <c r="A580" s="23" t="s">
        <v>351</v>
      </c>
      <c r="B580" s="23" t="s">
        <v>465</v>
      </c>
      <c r="C580" s="23" t="s">
        <v>464</v>
      </c>
      <c r="D580" s="24" t="s">
        <v>347</v>
      </c>
      <c r="E580" s="24" t="s">
        <v>347</v>
      </c>
      <c r="F580" s="24" t="s">
        <v>347</v>
      </c>
      <c r="G580" s="24" t="s">
        <v>347</v>
      </c>
      <c r="H580" s="24" t="s">
        <v>347</v>
      </c>
      <c r="I580" s="24">
        <v>-19544895.464779615</v>
      </c>
      <c r="J580" s="24">
        <v>-20386183.063163519</v>
      </c>
      <c r="K580" s="24">
        <v>2171053.6773092747</v>
      </c>
      <c r="L580" s="24">
        <v>47887700.272885561</v>
      </c>
      <c r="M580" s="24">
        <v>101724111.67533493</v>
      </c>
      <c r="N580" s="24">
        <v>70238693.174603462</v>
      </c>
      <c r="O580" s="24">
        <v>7599181.461352706</v>
      </c>
      <c r="P580" s="24">
        <v>-9619233.4049245119</v>
      </c>
      <c r="Q580" s="24">
        <v>2890786.0137871504</v>
      </c>
      <c r="R580" s="24" t="s">
        <v>347</v>
      </c>
    </row>
    <row r="581" spans="1:18" hidden="1">
      <c r="A581" s="23" t="s">
        <v>351</v>
      </c>
      <c r="B581" s="23" t="s">
        <v>463</v>
      </c>
      <c r="C581" s="23" t="s">
        <v>462</v>
      </c>
      <c r="D581" s="24" t="s">
        <v>347</v>
      </c>
      <c r="E581" s="24" t="s">
        <v>347</v>
      </c>
      <c r="F581" s="24" t="s">
        <v>347</v>
      </c>
      <c r="G581" s="24" t="s">
        <v>347</v>
      </c>
      <c r="H581" s="24" t="s">
        <v>347</v>
      </c>
      <c r="I581" s="24" t="s">
        <v>347</v>
      </c>
      <c r="J581" s="24" t="s">
        <v>347</v>
      </c>
      <c r="K581" s="24" t="s">
        <v>347</v>
      </c>
      <c r="L581" s="24">
        <v>301</v>
      </c>
      <c r="M581" s="24">
        <v>301</v>
      </c>
      <c r="N581" s="24">
        <v>301</v>
      </c>
      <c r="O581" s="24">
        <v>156</v>
      </c>
      <c r="P581" s="24">
        <v>151</v>
      </c>
      <c r="Q581" s="24">
        <v>152</v>
      </c>
      <c r="R581" s="24">
        <v>152</v>
      </c>
    </row>
    <row r="582" spans="1:18" hidden="1">
      <c r="A582" s="23" t="s">
        <v>351</v>
      </c>
      <c r="B582" s="23" t="s">
        <v>461</v>
      </c>
      <c r="C582" s="23" t="s">
        <v>460</v>
      </c>
      <c r="D582" s="24" t="s">
        <v>347</v>
      </c>
      <c r="E582" s="24" t="s">
        <v>347</v>
      </c>
      <c r="F582" s="24" t="s">
        <v>347</v>
      </c>
      <c r="G582" s="24" t="s">
        <v>347</v>
      </c>
      <c r="H582" s="24" t="s">
        <v>347</v>
      </c>
      <c r="I582" s="24" t="s">
        <v>347</v>
      </c>
      <c r="J582" s="24" t="s">
        <v>347</v>
      </c>
      <c r="K582" s="24" t="s">
        <v>347</v>
      </c>
      <c r="L582" s="24">
        <v>420</v>
      </c>
      <c r="M582" s="24">
        <v>420</v>
      </c>
      <c r="N582" s="24">
        <v>420</v>
      </c>
      <c r="O582" s="24">
        <v>420</v>
      </c>
      <c r="P582" s="24">
        <v>420</v>
      </c>
      <c r="Q582" s="24">
        <v>330</v>
      </c>
      <c r="R582" s="24">
        <v>330</v>
      </c>
    </row>
    <row r="583" spans="1:18" hidden="1">
      <c r="A583" s="23" t="s">
        <v>351</v>
      </c>
      <c r="B583" s="23" t="s">
        <v>459</v>
      </c>
      <c r="C583" s="23" t="s">
        <v>458</v>
      </c>
      <c r="D583" s="24" t="s">
        <v>347</v>
      </c>
      <c r="E583" s="24" t="s">
        <v>347</v>
      </c>
      <c r="F583" s="24" t="s">
        <v>347</v>
      </c>
      <c r="G583" s="24" t="s">
        <v>347</v>
      </c>
      <c r="H583" s="24" t="s">
        <v>347</v>
      </c>
      <c r="I583" s="24" t="s">
        <v>347</v>
      </c>
      <c r="J583" s="24" t="s">
        <v>347</v>
      </c>
      <c r="K583" s="24" t="s">
        <v>347</v>
      </c>
      <c r="L583" s="24">
        <v>58</v>
      </c>
      <c r="M583" s="24">
        <v>58</v>
      </c>
      <c r="N583" s="24">
        <v>58</v>
      </c>
      <c r="O583" s="24">
        <v>46</v>
      </c>
      <c r="P583" s="24">
        <v>46</v>
      </c>
      <c r="Q583" s="24">
        <v>46</v>
      </c>
      <c r="R583" s="24">
        <v>46</v>
      </c>
    </row>
    <row r="584" spans="1:18" hidden="1">
      <c r="A584" s="23" t="s">
        <v>351</v>
      </c>
      <c r="B584" s="23" t="s">
        <v>457</v>
      </c>
      <c r="C584" s="23" t="s">
        <v>456</v>
      </c>
      <c r="D584" s="24" t="s">
        <v>347</v>
      </c>
      <c r="E584" s="24" t="s">
        <v>347</v>
      </c>
      <c r="F584" s="24" t="s">
        <v>347</v>
      </c>
      <c r="G584" s="24" t="s">
        <v>347</v>
      </c>
      <c r="H584" s="24" t="s">
        <v>347</v>
      </c>
      <c r="I584" s="24" t="s">
        <v>347</v>
      </c>
      <c r="J584" s="24" t="s">
        <v>347</v>
      </c>
      <c r="K584" s="24" t="s">
        <v>347</v>
      </c>
      <c r="L584" s="24">
        <v>18.8</v>
      </c>
      <c r="M584" s="24" t="s">
        <v>347</v>
      </c>
      <c r="N584" s="24" t="s">
        <v>347</v>
      </c>
      <c r="O584" s="24" t="s">
        <v>347</v>
      </c>
      <c r="P584" s="24">
        <v>18.899999999999999</v>
      </c>
      <c r="Q584" s="24" t="s">
        <v>347</v>
      </c>
      <c r="R584" s="24" t="s">
        <v>347</v>
      </c>
    </row>
    <row r="585" spans="1:18" hidden="1">
      <c r="A585" s="23" t="s">
        <v>351</v>
      </c>
      <c r="B585" s="23" t="s">
        <v>455</v>
      </c>
      <c r="C585" s="23" t="s">
        <v>454</v>
      </c>
      <c r="D585" s="24" t="s">
        <v>347</v>
      </c>
      <c r="E585" s="24" t="s">
        <v>347</v>
      </c>
      <c r="F585" s="24" t="s">
        <v>347</v>
      </c>
      <c r="G585" s="24" t="s">
        <v>347</v>
      </c>
      <c r="H585" s="24" t="s">
        <v>347</v>
      </c>
      <c r="I585" s="24" t="s">
        <v>347</v>
      </c>
      <c r="J585" s="24" t="s">
        <v>347</v>
      </c>
      <c r="K585" s="24" t="s">
        <v>347</v>
      </c>
      <c r="L585" s="24">
        <v>32</v>
      </c>
      <c r="M585" s="24">
        <v>32</v>
      </c>
      <c r="N585" s="24">
        <v>32</v>
      </c>
      <c r="O585" s="24">
        <v>32</v>
      </c>
      <c r="P585" s="24">
        <v>27</v>
      </c>
      <c r="Q585" s="24">
        <v>27</v>
      </c>
      <c r="R585" s="24">
        <v>27</v>
      </c>
    </row>
    <row r="586" spans="1:18" hidden="1">
      <c r="A586" s="23" t="s">
        <v>351</v>
      </c>
      <c r="B586" s="23" t="s">
        <v>453</v>
      </c>
      <c r="C586" s="23" t="s">
        <v>452</v>
      </c>
      <c r="D586" s="24" t="s">
        <v>347</v>
      </c>
      <c r="E586" s="24" t="s">
        <v>347</v>
      </c>
      <c r="F586" s="24" t="s">
        <v>347</v>
      </c>
      <c r="G586" s="24" t="s">
        <v>347</v>
      </c>
      <c r="H586" s="24" t="s">
        <v>347</v>
      </c>
      <c r="I586" s="24" t="s">
        <v>347</v>
      </c>
      <c r="J586" s="24" t="s">
        <v>347</v>
      </c>
      <c r="K586" s="24" t="s">
        <v>347</v>
      </c>
      <c r="L586" s="24">
        <v>52</v>
      </c>
      <c r="M586" s="24">
        <v>58</v>
      </c>
      <c r="N586" s="24">
        <v>58</v>
      </c>
      <c r="O586" s="24">
        <v>52</v>
      </c>
      <c r="P586" s="24">
        <v>30</v>
      </c>
      <c r="Q586" s="24">
        <v>11</v>
      </c>
      <c r="R586" s="24">
        <v>11</v>
      </c>
    </row>
    <row r="587" spans="1:18" hidden="1">
      <c r="A587" s="23" t="s">
        <v>351</v>
      </c>
      <c r="B587" s="23" t="s">
        <v>451</v>
      </c>
      <c r="C587" s="23" t="s">
        <v>450</v>
      </c>
      <c r="D587" s="24" t="s">
        <v>347</v>
      </c>
      <c r="E587" s="24" t="s">
        <v>347</v>
      </c>
      <c r="F587" s="24" t="s">
        <v>347</v>
      </c>
      <c r="G587" s="24" t="s">
        <v>347</v>
      </c>
      <c r="H587" s="24" t="s">
        <v>347</v>
      </c>
      <c r="I587" s="24" t="s">
        <v>347</v>
      </c>
      <c r="J587" s="24" t="s">
        <v>347</v>
      </c>
      <c r="K587" s="24" t="s">
        <v>347</v>
      </c>
      <c r="L587" s="24">
        <v>9.8000000000000007</v>
      </c>
      <c r="M587" s="24" t="s">
        <v>347</v>
      </c>
      <c r="N587" s="24" t="s">
        <v>347</v>
      </c>
      <c r="O587" s="24" t="s">
        <v>347</v>
      </c>
      <c r="P587" s="24">
        <v>13.3</v>
      </c>
      <c r="Q587" s="24" t="s">
        <v>347</v>
      </c>
      <c r="R587" s="24" t="s">
        <v>347</v>
      </c>
    </row>
    <row r="588" spans="1:18" hidden="1">
      <c r="A588" s="23" t="s">
        <v>351</v>
      </c>
      <c r="B588" s="23" t="s">
        <v>449</v>
      </c>
      <c r="C588" s="23" t="s">
        <v>448</v>
      </c>
      <c r="D588" s="24" t="s">
        <v>347</v>
      </c>
      <c r="E588" s="24" t="s">
        <v>347</v>
      </c>
      <c r="F588" s="24" t="s">
        <v>347</v>
      </c>
      <c r="G588" s="24" t="s">
        <v>347</v>
      </c>
      <c r="H588" s="24" t="s">
        <v>347</v>
      </c>
      <c r="I588" s="24" t="s">
        <v>347</v>
      </c>
      <c r="J588" s="24" t="s">
        <v>347</v>
      </c>
      <c r="K588" s="24" t="s">
        <v>347</v>
      </c>
      <c r="L588" s="24">
        <v>17</v>
      </c>
      <c r="M588" s="24">
        <v>17</v>
      </c>
      <c r="N588" s="24">
        <v>17</v>
      </c>
      <c r="O588" s="24">
        <v>15</v>
      </c>
      <c r="P588" s="24">
        <v>15</v>
      </c>
      <c r="Q588" s="24">
        <v>15</v>
      </c>
      <c r="R588" s="24" t="s">
        <v>347</v>
      </c>
    </row>
    <row r="589" spans="1:18" hidden="1">
      <c r="A589" s="23" t="s">
        <v>351</v>
      </c>
      <c r="B589" s="23" t="s">
        <v>447</v>
      </c>
      <c r="C589" s="23" t="s">
        <v>446</v>
      </c>
      <c r="D589" s="24" t="s">
        <v>347</v>
      </c>
      <c r="E589" s="24" t="s">
        <v>347</v>
      </c>
      <c r="F589" s="24" t="s">
        <v>347</v>
      </c>
      <c r="G589" s="24" t="s">
        <v>347</v>
      </c>
      <c r="H589" s="24" t="s">
        <v>347</v>
      </c>
      <c r="I589" s="24" t="s">
        <v>347</v>
      </c>
      <c r="J589" s="24" t="s">
        <v>347</v>
      </c>
      <c r="K589" s="24" t="s">
        <v>347</v>
      </c>
      <c r="L589" s="24">
        <v>16</v>
      </c>
      <c r="M589" s="24">
        <v>16</v>
      </c>
      <c r="N589" s="24">
        <v>16</v>
      </c>
      <c r="O589" s="24">
        <v>15</v>
      </c>
      <c r="P589" s="24">
        <v>15</v>
      </c>
      <c r="Q589" s="24">
        <v>15</v>
      </c>
      <c r="R589" s="24" t="s">
        <v>347</v>
      </c>
    </row>
    <row r="590" spans="1:18" hidden="1">
      <c r="A590" s="23" t="s">
        <v>351</v>
      </c>
      <c r="B590" s="23" t="s">
        <v>445</v>
      </c>
      <c r="C590" s="23" t="s">
        <v>444</v>
      </c>
      <c r="D590" s="24" t="s">
        <v>347</v>
      </c>
      <c r="E590" s="24" t="s">
        <v>347</v>
      </c>
      <c r="F590" s="24" t="s">
        <v>347</v>
      </c>
      <c r="G590" s="24" t="s">
        <v>347</v>
      </c>
      <c r="H590" s="24" t="s">
        <v>347</v>
      </c>
      <c r="I590" s="24" t="s">
        <v>347</v>
      </c>
      <c r="J590" s="24" t="s">
        <v>347</v>
      </c>
      <c r="K590" s="24" t="s">
        <v>347</v>
      </c>
      <c r="L590" s="24">
        <v>163</v>
      </c>
      <c r="M590" s="24">
        <v>163</v>
      </c>
      <c r="N590" s="24">
        <v>164</v>
      </c>
      <c r="O590" s="24">
        <v>164</v>
      </c>
      <c r="P590" s="24">
        <v>161.5</v>
      </c>
      <c r="Q590" s="24">
        <v>155</v>
      </c>
      <c r="R590" s="24">
        <v>155</v>
      </c>
    </row>
    <row r="591" spans="1:18" hidden="1">
      <c r="A591" s="23" t="s">
        <v>351</v>
      </c>
      <c r="B591" s="23" t="s">
        <v>443</v>
      </c>
      <c r="C591" s="23" t="s">
        <v>442</v>
      </c>
      <c r="D591" s="24" t="s">
        <v>347</v>
      </c>
      <c r="E591" s="24" t="s">
        <v>347</v>
      </c>
      <c r="F591" s="24" t="s">
        <v>347</v>
      </c>
      <c r="G591" s="24" t="s">
        <v>347</v>
      </c>
      <c r="H591" s="24" t="s">
        <v>347</v>
      </c>
      <c r="I591" s="24" t="s">
        <v>347</v>
      </c>
      <c r="J591" s="24" t="s">
        <v>347</v>
      </c>
      <c r="K591" s="24" t="s">
        <v>347</v>
      </c>
      <c r="L591" s="24" t="s">
        <v>347</v>
      </c>
      <c r="M591" s="24" t="s">
        <v>347</v>
      </c>
      <c r="N591" s="24" t="s">
        <v>347</v>
      </c>
      <c r="O591" s="24" t="s">
        <v>347</v>
      </c>
      <c r="P591" s="24" t="s">
        <v>347</v>
      </c>
      <c r="Q591" s="24">
        <v>2</v>
      </c>
      <c r="R591" s="24">
        <v>2</v>
      </c>
    </row>
    <row r="592" spans="1:18" hidden="1">
      <c r="A592" s="23" t="s">
        <v>351</v>
      </c>
      <c r="B592" s="23" t="s">
        <v>441</v>
      </c>
      <c r="C592" s="23" t="s">
        <v>440</v>
      </c>
      <c r="D592" s="24">
        <v>-2557000</v>
      </c>
      <c r="E592" s="24">
        <v>5691000</v>
      </c>
      <c r="F592" s="24">
        <v>7002000</v>
      </c>
      <c r="G592" s="24">
        <v>3712000</v>
      </c>
      <c r="H592" s="24">
        <v>-6852000</v>
      </c>
      <c r="I592" s="24">
        <v>4160000</v>
      </c>
      <c r="J592" s="24">
        <v>451442000</v>
      </c>
      <c r="K592" s="24">
        <v>175135000</v>
      </c>
      <c r="L592" s="24">
        <v>1015843000</v>
      </c>
      <c r="M592" s="24">
        <v>-270166000</v>
      </c>
      <c r="N592" s="24">
        <v>244279000</v>
      </c>
      <c r="O592" s="24">
        <v>302567000</v>
      </c>
      <c r="P592" s="24">
        <v>218399000</v>
      </c>
      <c r="Q592" s="24">
        <v>21461000</v>
      </c>
      <c r="R592" s="24" t="s">
        <v>347</v>
      </c>
    </row>
    <row r="593" spans="1:18" hidden="1">
      <c r="A593" s="23" t="s">
        <v>351</v>
      </c>
      <c r="B593" s="23" t="s">
        <v>439</v>
      </c>
      <c r="C593" s="23" t="s">
        <v>438</v>
      </c>
      <c r="D593" s="24" t="s">
        <v>347</v>
      </c>
      <c r="E593" s="24" t="s">
        <v>347</v>
      </c>
      <c r="F593" s="24" t="s">
        <v>347</v>
      </c>
      <c r="G593" s="24" t="s">
        <v>347</v>
      </c>
      <c r="H593" s="24" t="s">
        <v>347</v>
      </c>
      <c r="I593" s="24" t="s">
        <v>347</v>
      </c>
      <c r="J593" s="24" t="s">
        <v>347</v>
      </c>
      <c r="K593" s="24" t="s">
        <v>347</v>
      </c>
      <c r="L593" s="24">
        <v>26.775931091910088</v>
      </c>
      <c r="M593" s="24">
        <v>8.2715119711487066</v>
      </c>
      <c r="N593" s="24">
        <v>7.3799429175444393</v>
      </c>
      <c r="O593" s="24">
        <v>8.6216537748159947</v>
      </c>
      <c r="P593" s="24">
        <v>9.7096162598334601</v>
      </c>
      <c r="Q593" s="24">
        <v>8.818310970449982</v>
      </c>
      <c r="R593" s="24" t="s">
        <v>347</v>
      </c>
    </row>
    <row r="594" spans="1:18" hidden="1">
      <c r="A594" s="23" t="s">
        <v>351</v>
      </c>
      <c r="B594" s="23" t="s">
        <v>437</v>
      </c>
      <c r="C594" s="23" t="s">
        <v>436</v>
      </c>
      <c r="D594" s="24" t="s">
        <v>347</v>
      </c>
      <c r="E594" s="24" t="s">
        <v>347</v>
      </c>
      <c r="F594" s="24" t="s">
        <v>347</v>
      </c>
      <c r="G594" s="24" t="s">
        <v>347</v>
      </c>
      <c r="H594" s="24" t="s">
        <v>347</v>
      </c>
      <c r="I594" s="24">
        <v>7.8837462343782638E-2</v>
      </c>
      <c r="J594" s="24">
        <v>5.6940328521117294E-2</v>
      </c>
      <c r="K594" s="24">
        <v>0.8913665093407136</v>
      </c>
      <c r="L594" s="24">
        <v>5.4572404694511087</v>
      </c>
      <c r="M594" s="24">
        <v>1.8631285385011298</v>
      </c>
      <c r="N594" s="24">
        <v>1.7994634039444857</v>
      </c>
      <c r="O594" s="24">
        <v>1.9011277055280624</v>
      </c>
      <c r="P594" s="24">
        <v>2.0400635357595114</v>
      </c>
      <c r="Q594" s="24">
        <v>2.0252959514882685</v>
      </c>
      <c r="R594" s="24" t="s">
        <v>347</v>
      </c>
    </row>
    <row r="595" spans="1:18" hidden="1">
      <c r="A595" s="23" t="s">
        <v>351</v>
      </c>
      <c r="B595" s="23" t="s">
        <v>435</v>
      </c>
      <c r="C595" s="23" t="s">
        <v>434</v>
      </c>
      <c r="D595" s="24" t="s">
        <v>347</v>
      </c>
      <c r="E595" s="24" t="s">
        <v>347</v>
      </c>
      <c r="F595" s="24" t="s">
        <v>347</v>
      </c>
      <c r="G595" s="24" t="s">
        <v>347</v>
      </c>
      <c r="H595" s="24" t="s">
        <v>347</v>
      </c>
      <c r="I595" s="24" t="s">
        <v>347</v>
      </c>
      <c r="J595" s="24">
        <v>177.97976721156772</v>
      </c>
      <c r="K595" s="24">
        <v>125.66489924774586</v>
      </c>
      <c r="L595" s="24">
        <v>48.107925238159929</v>
      </c>
      <c r="M595" s="24">
        <v>58.150475520249387</v>
      </c>
      <c r="N595" s="24">
        <v>43.624196021633942</v>
      </c>
      <c r="O595" s="24">
        <v>55.338426852119163</v>
      </c>
      <c r="P595" s="24">
        <v>49.663080471734219</v>
      </c>
      <c r="Q595" s="24">
        <v>40.419526573469845</v>
      </c>
      <c r="R595" s="24" t="s">
        <v>347</v>
      </c>
    </row>
    <row r="596" spans="1:18" hidden="1">
      <c r="A596" s="23" t="s">
        <v>351</v>
      </c>
      <c r="B596" s="23" t="s">
        <v>433</v>
      </c>
      <c r="C596" s="23" t="s">
        <v>432</v>
      </c>
      <c r="D596" s="24" t="s">
        <v>347</v>
      </c>
      <c r="E596" s="24" t="s">
        <v>347</v>
      </c>
      <c r="F596" s="24" t="s">
        <v>347</v>
      </c>
      <c r="G596" s="24" t="s">
        <v>347</v>
      </c>
      <c r="H596" s="24" t="s">
        <v>347</v>
      </c>
      <c r="I596" s="24" t="s">
        <v>347</v>
      </c>
      <c r="J596" s="24">
        <v>951725447.59179294</v>
      </c>
      <c r="K596" s="24">
        <v>892061190.23695099</v>
      </c>
      <c r="L596" s="24">
        <v>830206163.10296404</v>
      </c>
      <c r="M596" s="24">
        <v>846409246.43499005</v>
      </c>
      <c r="N596" s="24">
        <v>741536734.99258006</v>
      </c>
      <c r="O596" s="24">
        <v>1108094445.7497599</v>
      </c>
      <c r="P596" s="24">
        <v>1102915207.96225</v>
      </c>
      <c r="Q596" s="24">
        <v>906309259.76522195</v>
      </c>
      <c r="R596" s="24" t="s">
        <v>347</v>
      </c>
    </row>
    <row r="597" spans="1:18" hidden="1">
      <c r="A597" s="23" t="s">
        <v>351</v>
      </c>
      <c r="B597" s="23" t="s">
        <v>431</v>
      </c>
      <c r="C597" s="23" t="s">
        <v>430</v>
      </c>
      <c r="D597" s="24" t="s">
        <v>347</v>
      </c>
      <c r="E597" s="24" t="s">
        <v>347</v>
      </c>
      <c r="F597" s="24" t="s">
        <v>347</v>
      </c>
      <c r="G597" s="24" t="s">
        <v>347</v>
      </c>
      <c r="H597" s="24" t="s">
        <v>347</v>
      </c>
      <c r="I597" s="24" t="s">
        <v>347</v>
      </c>
      <c r="J597" s="24">
        <v>4.5179389241781944</v>
      </c>
      <c r="K597" s="24">
        <v>3.3220319233406355</v>
      </c>
      <c r="L597" s="24">
        <v>3.2128391169544064</v>
      </c>
      <c r="M597" s="24">
        <v>3.0073097739066612</v>
      </c>
      <c r="N597" s="24">
        <v>2.2144320393400516</v>
      </c>
      <c r="O597" s="24">
        <v>3.804847467988413</v>
      </c>
      <c r="P597" s="24">
        <v>3.6802335948393807</v>
      </c>
      <c r="Q597" s="24">
        <v>2.8166409515734991</v>
      </c>
      <c r="R597" s="24" t="s">
        <v>347</v>
      </c>
    </row>
    <row r="598" spans="1:18" hidden="1">
      <c r="A598" s="23" t="s">
        <v>351</v>
      </c>
      <c r="B598" s="23" t="s">
        <v>429</v>
      </c>
      <c r="C598" s="23" t="s">
        <v>428</v>
      </c>
      <c r="D598" s="24" t="s">
        <v>347</v>
      </c>
      <c r="E598" s="24" t="s">
        <v>347</v>
      </c>
      <c r="F598" s="24" t="s">
        <v>347</v>
      </c>
      <c r="G598" s="24" t="s">
        <v>347</v>
      </c>
      <c r="H598" s="24" t="s">
        <v>347</v>
      </c>
      <c r="I598" s="24" t="s">
        <v>347</v>
      </c>
      <c r="J598" s="24">
        <v>951725447.59179294</v>
      </c>
      <c r="K598" s="24">
        <v>892061190.23695099</v>
      </c>
      <c r="L598" s="24">
        <v>830206163.10296404</v>
      </c>
      <c r="M598" s="24">
        <v>846409246.43499005</v>
      </c>
      <c r="N598" s="24">
        <v>741536734.99258006</v>
      </c>
      <c r="O598" s="24">
        <v>1108094445.7497599</v>
      </c>
      <c r="P598" s="24">
        <v>1102915207.96225</v>
      </c>
      <c r="Q598" s="24">
        <v>906309259.76522195</v>
      </c>
      <c r="R598" s="24" t="s">
        <v>347</v>
      </c>
    </row>
    <row r="599" spans="1:18" hidden="1">
      <c r="A599" s="23" t="s">
        <v>351</v>
      </c>
      <c r="B599" s="23" t="s">
        <v>427</v>
      </c>
      <c r="C599" s="23" t="s">
        <v>426</v>
      </c>
      <c r="D599" s="24" t="s">
        <v>347</v>
      </c>
      <c r="E599" s="24" t="s">
        <v>347</v>
      </c>
      <c r="F599" s="24" t="s">
        <v>347</v>
      </c>
      <c r="G599" s="24" t="s">
        <v>347</v>
      </c>
      <c r="H599" s="24" t="s">
        <v>347</v>
      </c>
      <c r="I599" s="24" t="s">
        <v>347</v>
      </c>
      <c r="J599" s="24" t="s">
        <v>347</v>
      </c>
      <c r="K599" s="24" t="s">
        <v>347</v>
      </c>
      <c r="L599" s="24">
        <v>28.3</v>
      </c>
      <c r="M599" s="24">
        <v>16.5</v>
      </c>
      <c r="N599" s="24">
        <v>15.8</v>
      </c>
      <c r="O599" s="24">
        <v>15.6</v>
      </c>
      <c r="P599" s="24">
        <v>15.4</v>
      </c>
      <c r="Q599" s="24">
        <v>15.4</v>
      </c>
      <c r="R599" s="24">
        <v>15.2</v>
      </c>
    </row>
    <row r="600" spans="1:18" hidden="1">
      <c r="A600" s="23" t="s">
        <v>351</v>
      </c>
      <c r="B600" s="23" t="s">
        <v>425</v>
      </c>
      <c r="C600" s="23" t="s">
        <v>424</v>
      </c>
      <c r="D600" s="24" t="s">
        <v>347</v>
      </c>
      <c r="E600" s="24" t="s">
        <v>347</v>
      </c>
      <c r="F600" s="24" t="s">
        <v>347</v>
      </c>
      <c r="G600" s="24" t="s">
        <v>347</v>
      </c>
      <c r="H600" s="24" t="s">
        <v>347</v>
      </c>
      <c r="I600" s="24">
        <v>60.445442520072611</v>
      </c>
      <c r="J600" s="24">
        <v>66.13844367672877</v>
      </c>
      <c r="K600" s="24">
        <v>69.90767756514407</v>
      </c>
      <c r="L600" s="24">
        <v>68.992591409475139</v>
      </c>
      <c r="M600" s="24">
        <v>75.25995092693563</v>
      </c>
      <c r="N600" s="24">
        <v>76.31783118016034</v>
      </c>
      <c r="O600" s="24">
        <v>70.622173466160675</v>
      </c>
      <c r="P600" s="24">
        <v>66.287751999099001</v>
      </c>
      <c r="Q600" s="24">
        <v>70.153033732083216</v>
      </c>
      <c r="R600" s="24" t="s">
        <v>347</v>
      </c>
    </row>
    <row r="601" spans="1:18" hidden="1">
      <c r="A601" s="23" t="s">
        <v>351</v>
      </c>
      <c r="B601" s="23" t="s">
        <v>423</v>
      </c>
      <c r="C601" s="23" t="s">
        <v>422</v>
      </c>
      <c r="D601" s="24" t="s">
        <v>347</v>
      </c>
      <c r="E601" s="24" t="s">
        <v>347</v>
      </c>
      <c r="F601" s="24" t="s">
        <v>347</v>
      </c>
      <c r="G601" s="24" t="s">
        <v>347</v>
      </c>
      <c r="H601" s="24">
        <v>18.062387375628038</v>
      </c>
      <c r="I601" s="24">
        <v>18.583388951676259</v>
      </c>
      <c r="J601" s="24">
        <v>18.027126951237467</v>
      </c>
      <c r="K601" s="24">
        <v>18.045097761276889</v>
      </c>
      <c r="L601" s="24">
        <v>19.197489872985553</v>
      </c>
      <c r="M601" s="24">
        <v>21.129964385144035</v>
      </c>
      <c r="N601" s="24">
        <v>21.346968163456566</v>
      </c>
      <c r="O601" s="24">
        <v>18.854212595953317</v>
      </c>
      <c r="P601" s="24">
        <v>17.643624882207455</v>
      </c>
      <c r="Q601" s="24">
        <v>21.437245790304456</v>
      </c>
      <c r="R601" s="24" t="s">
        <v>347</v>
      </c>
    </row>
    <row r="602" spans="1:18" hidden="1">
      <c r="A602" s="23" t="s">
        <v>351</v>
      </c>
      <c r="B602" s="23" t="s">
        <v>421</v>
      </c>
      <c r="C602" s="23" t="s">
        <v>420</v>
      </c>
      <c r="D602" s="24" t="s">
        <v>347</v>
      </c>
      <c r="E602" s="24" t="s">
        <v>347</v>
      </c>
      <c r="F602" s="24" t="s">
        <v>347</v>
      </c>
      <c r="G602" s="24" t="s">
        <v>347</v>
      </c>
      <c r="H602" s="24">
        <v>29.55781092247657</v>
      </c>
      <c r="I602" s="24">
        <v>31.684541934206294</v>
      </c>
      <c r="J602" s="24">
        <v>11.6828749707479</v>
      </c>
      <c r="K602" s="24">
        <v>8.680743553796411</v>
      </c>
      <c r="L602" s="24">
        <v>7.5056546691525856</v>
      </c>
      <c r="M602" s="24">
        <v>6.6478588059737787</v>
      </c>
      <c r="N602" s="24">
        <v>4.828517501250194</v>
      </c>
      <c r="O602" s="24">
        <v>4.9157638813078846</v>
      </c>
      <c r="P602" s="24">
        <v>15.906765045065422</v>
      </c>
      <c r="Q602" s="24" t="s">
        <v>347</v>
      </c>
      <c r="R602" s="24" t="s">
        <v>347</v>
      </c>
    </row>
    <row r="603" spans="1:18" hidden="1">
      <c r="A603" s="23" t="s">
        <v>351</v>
      </c>
      <c r="B603" s="23" t="s">
        <v>419</v>
      </c>
      <c r="C603" s="23" t="s">
        <v>418</v>
      </c>
      <c r="D603" s="24" t="s">
        <v>347</v>
      </c>
      <c r="E603" s="24" t="s">
        <v>347</v>
      </c>
      <c r="F603" s="24" t="s">
        <v>347</v>
      </c>
      <c r="G603" s="24" t="s">
        <v>347</v>
      </c>
      <c r="H603" s="24">
        <v>27.886871836093974</v>
      </c>
      <c r="I603" s="24">
        <v>24.079298490368618</v>
      </c>
      <c r="J603" s="24">
        <v>24.45881409876635</v>
      </c>
      <c r="K603" s="24">
        <v>32.979923208118755</v>
      </c>
      <c r="L603" s="24">
        <v>23.607491170323698</v>
      </c>
      <c r="M603" s="24">
        <v>19.18918273314819</v>
      </c>
      <c r="N603" s="24">
        <v>21.309132676043781</v>
      </c>
      <c r="O603" s="24">
        <v>26.214798256600719</v>
      </c>
      <c r="P603" s="24">
        <v>37.433110315339029</v>
      </c>
      <c r="Q603" s="24" t="s">
        <v>347</v>
      </c>
      <c r="R603" s="24" t="s">
        <v>347</v>
      </c>
    </row>
    <row r="604" spans="1:18" hidden="1">
      <c r="A604" s="23" t="s">
        <v>351</v>
      </c>
      <c r="B604" s="23" t="s">
        <v>417</v>
      </c>
      <c r="C604" s="23" t="s">
        <v>416</v>
      </c>
      <c r="D604" s="24" t="s">
        <v>347</v>
      </c>
      <c r="E604" s="24" t="s">
        <v>347</v>
      </c>
      <c r="F604" s="24" t="s">
        <v>347</v>
      </c>
      <c r="G604" s="24" t="s">
        <v>347</v>
      </c>
      <c r="H604" s="24">
        <v>20.075285667111803</v>
      </c>
      <c r="I604" s="24">
        <v>23.012630480097595</v>
      </c>
      <c r="J604" s="24">
        <v>8.8983849526611678</v>
      </c>
      <c r="K604" s="24">
        <v>6.8366315214925253</v>
      </c>
      <c r="L604" s="24">
        <v>6.2446343208285242</v>
      </c>
      <c r="M604" s="24">
        <v>5.8632001525747741</v>
      </c>
      <c r="N604" s="24">
        <v>4.4403587598668404</v>
      </c>
      <c r="O604" s="24">
        <v>4.5843735377539616</v>
      </c>
      <c r="P604" s="24">
        <v>14.914603719981809</v>
      </c>
      <c r="Q604" s="24">
        <v>3.4714002147694636</v>
      </c>
      <c r="R604" s="24" t="s">
        <v>347</v>
      </c>
    </row>
    <row r="605" spans="1:18" hidden="1">
      <c r="A605" s="23" t="s">
        <v>351</v>
      </c>
      <c r="B605" s="23" t="s">
        <v>415</v>
      </c>
      <c r="C605" s="23" t="s">
        <v>414</v>
      </c>
      <c r="D605" s="24" t="s">
        <v>347</v>
      </c>
      <c r="E605" s="24" t="s">
        <v>347</v>
      </c>
      <c r="F605" s="24" t="s">
        <v>347</v>
      </c>
      <c r="G605" s="24" t="s">
        <v>347</v>
      </c>
      <c r="H605" s="24">
        <v>27.593826041919943</v>
      </c>
      <c r="I605" s="24">
        <v>23.833139614662997</v>
      </c>
      <c r="J605" s="24">
        <v>24.151451695122113</v>
      </c>
      <c r="K605" s="24">
        <v>32.696247079528824</v>
      </c>
      <c r="L605" s="24">
        <v>23.472508283395904</v>
      </c>
      <c r="M605" s="24">
        <v>18.881085482919811</v>
      </c>
      <c r="N605" s="24">
        <v>21.309132683479991</v>
      </c>
      <c r="O605" s="24">
        <v>25.218408220754689</v>
      </c>
      <c r="P605" s="24">
        <v>35.542850391974412</v>
      </c>
      <c r="Q605" s="24">
        <v>23.078927982920895</v>
      </c>
      <c r="R605" s="24" t="s">
        <v>347</v>
      </c>
    </row>
    <row r="606" spans="1:18" hidden="1">
      <c r="A606" s="23" t="s">
        <v>351</v>
      </c>
      <c r="B606" s="23" t="s">
        <v>413</v>
      </c>
      <c r="C606" s="23" t="s">
        <v>412</v>
      </c>
      <c r="D606" s="24" t="s">
        <v>347</v>
      </c>
      <c r="E606" s="24" t="s">
        <v>347</v>
      </c>
      <c r="F606" s="24" t="s">
        <v>347</v>
      </c>
      <c r="G606" s="24" t="s">
        <v>347</v>
      </c>
      <c r="H606" s="24">
        <v>48.455007265444266</v>
      </c>
      <c r="I606" s="24">
        <v>48.23374216143003</v>
      </c>
      <c r="J606" s="24">
        <v>41.177440853539913</v>
      </c>
      <c r="K606" s="24">
        <v>41.022297866248998</v>
      </c>
      <c r="L606" s="24">
        <v>59.486033580315343</v>
      </c>
      <c r="M606" s="24">
        <v>60.28136288047984</v>
      </c>
      <c r="N606" s="24">
        <v>59.77178909055062</v>
      </c>
      <c r="O606" s="24">
        <v>64.177932083335818</v>
      </c>
      <c r="P606" s="24">
        <v>69.301815150297614</v>
      </c>
      <c r="Q606" s="24" t="s">
        <v>347</v>
      </c>
      <c r="R606" s="24" t="s">
        <v>347</v>
      </c>
    </row>
    <row r="607" spans="1:18" hidden="1">
      <c r="A607" s="23" t="s">
        <v>351</v>
      </c>
      <c r="B607" s="23" t="s">
        <v>411</v>
      </c>
      <c r="C607" s="23" t="s">
        <v>410</v>
      </c>
      <c r="D607" s="24" t="s">
        <v>347</v>
      </c>
      <c r="E607" s="24" t="s">
        <v>347</v>
      </c>
      <c r="F607" s="24" t="s">
        <v>347</v>
      </c>
      <c r="G607" s="24" t="s">
        <v>347</v>
      </c>
      <c r="H607" s="24">
        <v>18.871480588799951</v>
      </c>
      <c r="I607" s="24">
        <v>18.160822214981483</v>
      </c>
      <c r="J607" s="24">
        <v>17.917541769511658</v>
      </c>
      <c r="K607" s="24">
        <v>19.155438963436765</v>
      </c>
      <c r="L607" s="24">
        <v>28.092244899075276</v>
      </c>
      <c r="M607" s="24">
        <v>26.358399617663359</v>
      </c>
      <c r="N607" s="24">
        <v>26.612684324314333</v>
      </c>
      <c r="O607" s="24">
        <v>24.137997918827185</v>
      </c>
      <c r="P607" s="24">
        <v>33.653578507004681</v>
      </c>
      <c r="Q607" s="24" t="s">
        <v>347</v>
      </c>
      <c r="R607" s="24" t="s">
        <v>347</v>
      </c>
    </row>
    <row r="608" spans="1:18" hidden="1">
      <c r="A608" s="23" t="s">
        <v>351</v>
      </c>
      <c r="B608" s="23" t="s">
        <v>409</v>
      </c>
      <c r="C608" s="23" t="s">
        <v>408</v>
      </c>
      <c r="D608" s="24" t="s">
        <v>347</v>
      </c>
      <c r="E608" s="24" t="s">
        <v>347</v>
      </c>
      <c r="F608" s="24" t="s">
        <v>347</v>
      </c>
      <c r="G608" s="24" t="s">
        <v>347</v>
      </c>
      <c r="H608" s="24">
        <v>32.910018775784309</v>
      </c>
      <c r="I608" s="24">
        <v>35.032391726772502</v>
      </c>
      <c r="J608" s="24">
        <v>31.363232168871075</v>
      </c>
      <c r="K608" s="24">
        <v>32.307639661638738</v>
      </c>
      <c r="L608" s="24">
        <v>49.491822259519395</v>
      </c>
      <c r="M608" s="24">
        <v>53.166245917465382</v>
      </c>
      <c r="N608" s="24">
        <v>54.96680653225566</v>
      </c>
      <c r="O608" s="24">
        <v>59.85145354431031</v>
      </c>
      <c r="P608" s="24">
        <v>64.979215258390781</v>
      </c>
      <c r="Q608" s="24">
        <v>65.685951186598885</v>
      </c>
      <c r="R608" s="24" t="s">
        <v>347</v>
      </c>
    </row>
    <row r="609" spans="1:18" hidden="1">
      <c r="A609" s="23" t="s">
        <v>351</v>
      </c>
      <c r="B609" s="23" t="s">
        <v>407</v>
      </c>
      <c r="C609" s="23" t="s">
        <v>406</v>
      </c>
      <c r="D609" s="24" t="s">
        <v>347</v>
      </c>
      <c r="E609" s="24" t="s">
        <v>347</v>
      </c>
      <c r="F609" s="24" t="s">
        <v>347</v>
      </c>
      <c r="G609" s="24" t="s">
        <v>347</v>
      </c>
      <c r="H609" s="24">
        <v>18.673171933299503</v>
      </c>
      <c r="I609" s="24">
        <v>17.975166988691051</v>
      </c>
      <c r="J609" s="24">
        <v>17.692380456681729</v>
      </c>
      <c r="K609" s="24">
        <v>18.990673846520057</v>
      </c>
      <c r="L609" s="24">
        <v>27.93161908567761</v>
      </c>
      <c r="M609" s="24">
        <v>25.935195012448286</v>
      </c>
      <c r="N609" s="24">
        <v>26.612684329909104</v>
      </c>
      <c r="O609" s="24">
        <v>23.220544337993267</v>
      </c>
      <c r="P609" s="24">
        <v>31.954173619838837</v>
      </c>
      <c r="Q609" s="24">
        <v>29.228567140108453</v>
      </c>
      <c r="R609" s="24" t="s">
        <v>347</v>
      </c>
    </row>
    <row r="610" spans="1:18" hidden="1">
      <c r="A610" s="23" t="s">
        <v>351</v>
      </c>
      <c r="B610" s="23" t="s">
        <v>405</v>
      </c>
      <c r="C610" s="23" t="s">
        <v>404</v>
      </c>
      <c r="D610" s="24" t="s">
        <v>347</v>
      </c>
      <c r="E610" s="24" t="s">
        <v>347</v>
      </c>
      <c r="F610" s="24" t="s">
        <v>347</v>
      </c>
      <c r="G610" s="24" t="s">
        <v>347</v>
      </c>
      <c r="H610" s="24" t="s">
        <v>347</v>
      </c>
      <c r="I610" s="24" t="s">
        <v>347</v>
      </c>
      <c r="J610" s="24" t="s">
        <v>347</v>
      </c>
      <c r="K610" s="24" t="s">
        <v>347</v>
      </c>
      <c r="L610" s="24">
        <v>0</v>
      </c>
      <c r="M610" s="24">
        <v>19105000</v>
      </c>
      <c r="N610" s="24">
        <v>51589000</v>
      </c>
      <c r="O610" s="24">
        <v>73561000</v>
      </c>
      <c r="P610" s="24">
        <v>169699000</v>
      </c>
      <c r="Q610" s="24">
        <v>138500000</v>
      </c>
      <c r="R610" s="24" t="s">
        <v>347</v>
      </c>
    </row>
    <row r="611" spans="1:18" hidden="1">
      <c r="A611" s="23" t="s">
        <v>351</v>
      </c>
      <c r="B611" s="23" t="s">
        <v>403</v>
      </c>
      <c r="C611" s="23" t="s">
        <v>402</v>
      </c>
      <c r="D611" s="24" t="s">
        <v>347</v>
      </c>
      <c r="E611" s="24" t="s">
        <v>347</v>
      </c>
      <c r="F611" s="24" t="s">
        <v>347</v>
      </c>
      <c r="G611" s="24" t="s">
        <v>347</v>
      </c>
      <c r="H611" s="24" t="s">
        <v>347</v>
      </c>
      <c r="I611" s="24" t="s">
        <v>347</v>
      </c>
      <c r="J611" s="24" t="s">
        <v>347</v>
      </c>
      <c r="K611" s="24" t="s">
        <v>347</v>
      </c>
      <c r="L611" s="24">
        <v>0</v>
      </c>
      <c r="M611" s="24">
        <v>22715000</v>
      </c>
      <c r="N611" s="24">
        <v>21996000</v>
      </c>
      <c r="O611" s="24">
        <v>22430000</v>
      </c>
      <c r="P611" s="24">
        <v>23445000</v>
      </c>
      <c r="Q611" s="24">
        <v>24199000</v>
      </c>
      <c r="R611" s="24" t="s">
        <v>347</v>
      </c>
    </row>
    <row r="612" spans="1:18" hidden="1">
      <c r="A612" s="23" t="s">
        <v>351</v>
      </c>
      <c r="B612" s="23" t="s">
        <v>401</v>
      </c>
      <c r="C612" s="23" t="s">
        <v>400</v>
      </c>
      <c r="D612" s="24" t="s">
        <v>347</v>
      </c>
      <c r="E612" s="24" t="s">
        <v>347</v>
      </c>
      <c r="F612" s="24" t="s">
        <v>347</v>
      </c>
      <c r="G612" s="24" t="s">
        <v>347</v>
      </c>
      <c r="H612" s="24" t="s">
        <v>347</v>
      </c>
      <c r="I612" s="24" t="s">
        <v>347</v>
      </c>
      <c r="J612" s="24" t="s">
        <v>347</v>
      </c>
      <c r="K612" s="24" t="s">
        <v>347</v>
      </c>
      <c r="L612" s="24">
        <v>0</v>
      </c>
      <c r="M612" s="24">
        <v>41820000</v>
      </c>
      <c r="N612" s="24">
        <v>73585000</v>
      </c>
      <c r="O612" s="24">
        <v>95991000</v>
      </c>
      <c r="P612" s="24">
        <v>193144000</v>
      </c>
      <c r="Q612" s="24">
        <v>162699000</v>
      </c>
      <c r="R612" s="24" t="s">
        <v>347</v>
      </c>
    </row>
    <row r="613" spans="1:18" hidden="1">
      <c r="A613" s="23" t="s">
        <v>351</v>
      </c>
      <c r="B613" s="23" t="s">
        <v>399</v>
      </c>
      <c r="C613" s="23" t="s">
        <v>398</v>
      </c>
      <c r="D613" s="24" t="s">
        <v>347</v>
      </c>
      <c r="E613" s="24" t="s">
        <v>347</v>
      </c>
      <c r="F613" s="24" t="s">
        <v>347</v>
      </c>
      <c r="G613" s="24" t="s">
        <v>347</v>
      </c>
      <c r="H613" s="24" t="s">
        <v>347</v>
      </c>
      <c r="I613" s="24" t="s">
        <v>347</v>
      </c>
      <c r="J613" s="24" t="s">
        <v>347</v>
      </c>
      <c r="K613" s="24" t="s">
        <v>347</v>
      </c>
      <c r="L613" s="24" t="s">
        <v>347</v>
      </c>
      <c r="M613" s="24" t="s">
        <v>347</v>
      </c>
      <c r="N613" s="24" t="s">
        <v>347</v>
      </c>
      <c r="O613" s="24">
        <v>30.100000381469702</v>
      </c>
      <c r="P613" s="24" t="s">
        <v>347</v>
      </c>
      <c r="Q613" s="24" t="s">
        <v>347</v>
      </c>
      <c r="R613" s="24" t="s">
        <v>347</v>
      </c>
    </row>
    <row r="614" spans="1:18" hidden="1">
      <c r="A614" s="23" t="s">
        <v>351</v>
      </c>
      <c r="B614" s="23" t="s">
        <v>397</v>
      </c>
      <c r="C614" s="23" t="s">
        <v>396</v>
      </c>
      <c r="D614" s="24" t="s">
        <v>347</v>
      </c>
      <c r="E614" s="24" t="s">
        <v>347</v>
      </c>
      <c r="F614" s="24" t="s">
        <v>347</v>
      </c>
      <c r="G614" s="24" t="s">
        <v>347</v>
      </c>
      <c r="H614" s="24" t="s">
        <v>347</v>
      </c>
      <c r="I614" s="24" t="s">
        <v>347</v>
      </c>
      <c r="J614" s="24" t="s">
        <v>347</v>
      </c>
      <c r="K614" s="24" t="s">
        <v>347</v>
      </c>
      <c r="L614" s="24" t="s">
        <v>347</v>
      </c>
      <c r="M614" s="24" t="s">
        <v>347</v>
      </c>
      <c r="N614" s="24" t="s">
        <v>347</v>
      </c>
      <c r="O614" s="24">
        <v>29.399999618530298</v>
      </c>
      <c r="P614" s="24" t="s">
        <v>347</v>
      </c>
      <c r="Q614" s="24" t="s">
        <v>347</v>
      </c>
      <c r="R614" s="24" t="s">
        <v>347</v>
      </c>
    </row>
    <row r="615" spans="1:18" hidden="1">
      <c r="A615" s="23" t="s">
        <v>351</v>
      </c>
      <c r="B615" s="23" t="s">
        <v>395</v>
      </c>
      <c r="C615" s="23" t="s">
        <v>394</v>
      </c>
      <c r="D615" s="24" t="s">
        <v>347</v>
      </c>
      <c r="E615" s="24" t="s">
        <v>347</v>
      </c>
      <c r="F615" s="24" t="s">
        <v>347</v>
      </c>
      <c r="G615" s="24" t="s">
        <v>347</v>
      </c>
      <c r="H615" s="24" t="s">
        <v>347</v>
      </c>
      <c r="I615" s="24" t="s">
        <v>347</v>
      </c>
      <c r="J615" s="24" t="s">
        <v>347</v>
      </c>
      <c r="K615" s="24" t="s">
        <v>347</v>
      </c>
      <c r="L615" s="24" t="s">
        <v>347</v>
      </c>
      <c r="M615" s="24" t="s">
        <v>347</v>
      </c>
      <c r="N615" s="24" t="s">
        <v>347</v>
      </c>
      <c r="O615" s="24">
        <v>30.399999618530298</v>
      </c>
      <c r="P615" s="24" t="s">
        <v>347</v>
      </c>
      <c r="Q615" s="24" t="s">
        <v>347</v>
      </c>
      <c r="R615" s="24" t="s">
        <v>347</v>
      </c>
    </row>
    <row r="616" spans="1:18" hidden="1">
      <c r="A616" s="23" t="s">
        <v>351</v>
      </c>
      <c r="B616" s="23" t="s">
        <v>393</v>
      </c>
      <c r="C616" s="23" t="s">
        <v>392</v>
      </c>
      <c r="D616" s="24" t="s">
        <v>347</v>
      </c>
      <c r="E616" s="24" t="s">
        <v>347</v>
      </c>
      <c r="F616" s="24" t="s">
        <v>347</v>
      </c>
      <c r="G616" s="24" t="s">
        <v>347</v>
      </c>
      <c r="H616" s="24" t="s">
        <v>347</v>
      </c>
      <c r="I616" s="24" t="s">
        <v>347</v>
      </c>
      <c r="J616" s="24" t="s">
        <v>347</v>
      </c>
      <c r="K616" s="24" t="s">
        <v>347</v>
      </c>
      <c r="L616" s="24" t="s">
        <v>347</v>
      </c>
      <c r="M616" s="24" t="s">
        <v>347</v>
      </c>
      <c r="N616" s="24" t="s">
        <v>347</v>
      </c>
      <c r="O616" s="24">
        <v>57.599998474121101</v>
      </c>
      <c r="P616" s="24" t="s">
        <v>347</v>
      </c>
      <c r="Q616" s="24" t="s">
        <v>347</v>
      </c>
      <c r="R616" s="24" t="s">
        <v>347</v>
      </c>
    </row>
    <row r="617" spans="1:18" hidden="1">
      <c r="A617" s="23" t="s">
        <v>351</v>
      </c>
      <c r="B617" s="23" t="s">
        <v>391</v>
      </c>
      <c r="C617" s="23" t="s">
        <v>390</v>
      </c>
      <c r="D617" s="24" t="s">
        <v>347</v>
      </c>
      <c r="E617" s="24" t="s">
        <v>347</v>
      </c>
      <c r="F617" s="24" t="s">
        <v>347</v>
      </c>
      <c r="G617" s="24" t="s">
        <v>347</v>
      </c>
      <c r="H617" s="24" t="s">
        <v>347</v>
      </c>
      <c r="I617" s="24" t="s">
        <v>347</v>
      </c>
      <c r="J617" s="24" t="s">
        <v>347</v>
      </c>
      <c r="K617" s="24" t="s">
        <v>347</v>
      </c>
      <c r="L617" s="24" t="s">
        <v>347</v>
      </c>
      <c r="M617" s="24" t="s">
        <v>347</v>
      </c>
      <c r="N617" s="24" t="s">
        <v>347</v>
      </c>
      <c r="O617" s="24">
        <v>51.599998474121101</v>
      </c>
      <c r="P617" s="24" t="s">
        <v>347</v>
      </c>
      <c r="Q617" s="24" t="s">
        <v>347</v>
      </c>
      <c r="R617" s="24" t="s">
        <v>347</v>
      </c>
    </row>
    <row r="618" spans="1:18" hidden="1">
      <c r="A618" s="23" t="s">
        <v>351</v>
      </c>
      <c r="B618" s="23" t="s">
        <v>389</v>
      </c>
      <c r="C618" s="23" t="s">
        <v>388</v>
      </c>
      <c r="D618" s="24" t="s">
        <v>347</v>
      </c>
      <c r="E618" s="24" t="s">
        <v>347</v>
      </c>
      <c r="F618" s="24" t="s">
        <v>347</v>
      </c>
      <c r="G618" s="24" t="s">
        <v>347</v>
      </c>
      <c r="H618" s="24" t="s">
        <v>347</v>
      </c>
      <c r="I618" s="24" t="s">
        <v>347</v>
      </c>
      <c r="J618" s="24" t="s">
        <v>347</v>
      </c>
      <c r="K618" s="24" t="s">
        <v>347</v>
      </c>
      <c r="L618" s="24" t="s">
        <v>347</v>
      </c>
      <c r="M618" s="24" t="s">
        <v>347</v>
      </c>
      <c r="N618" s="24" t="s">
        <v>347</v>
      </c>
      <c r="O618" s="24">
        <v>60.200000762939503</v>
      </c>
      <c r="P618" s="24" t="s">
        <v>347</v>
      </c>
      <c r="Q618" s="24" t="s">
        <v>347</v>
      </c>
      <c r="R618" s="24" t="s">
        <v>347</v>
      </c>
    </row>
    <row r="619" spans="1:18" hidden="1">
      <c r="A619" s="23" t="s">
        <v>351</v>
      </c>
      <c r="B619" s="23" t="s">
        <v>387</v>
      </c>
      <c r="C619" s="23" t="s">
        <v>386</v>
      </c>
      <c r="D619" s="24" t="s">
        <v>347</v>
      </c>
      <c r="E619" s="24" t="s">
        <v>347</v>
      </c>
      <c r="F619" s="24" t="s">
        <v>347</v>
      </c>
      <c r="G619" s="24" t="s">
        <v>347</v>
      </c>
      <c r="H619" s="24" t="s">
        <v>347</v>
      </c>
      <c r="I619" s="24" t="s">
        <v>347</v>
      </c>
      <c r="J619" s="24" t="s">
        <v>347</v>
      </c>
      <c r="K619" s="24" t="s">
        <v>347</v>
      </c>
      <c r="L619" s="24" t="s">
        <v>347</v>
      </c>
      <c r="M619" s="24" t="s">
        <v>347</v>
      </c>
      <c r="N619" s="24" t="s">
        <v>347</v>
      </c>
      <c r="O619" s="24">
        <v>10.6000003814697</v>
      </c>
      <c r="P619" s="24" t="s">
        <v>347</v>
      </c>
      <c r="Q619" s="24" t="s">
        <v>347</v>
      </c>
      <c r="R619" s="24" t="s">
        <v>347</v>
      </c>
    </row>
    <row r="620" spans="1:18" hidden="1">
      <c r="A620" s="23" t="s">
        <v>351</v>
      </c>
      <c r="B620" s="23" t="s">
        <v>385</v>
      </c>
      <c r="C620" s="23" t="s">
        <v>384</v>
      </c>
      <c r="D620" s="24" t="s">
        <v>347</v>
      </c>
      <c r="E620" s="24" t="s">
        <v>347</v>
      </c>
      <c r="F620" s="24" t="s">
        <v>347</v>
      </c>
      <c r="G620" s="24" t="s">
        <v>347</v>
      </c>
      <c r="H620" s="24" t="s">
        <v>347</v>
      </c>
      <c r="I620" s="24" t="s">
        <v>347</v>
      </c>
      <c r="J620" s="24" t="s">
        <v>347</v>
      </c>
      <c r="K620" s="24" t="s">
        <v>347</v>
      </c>
      <c r="L620" s="24" t="s">
        <v>347</v>
      </c>
      <c r="M620" s="24" t="s">
        <v>347</v>
      </c>
      <c r="N620" s="24" t="s">
        <v>347</v>
      </c>
      <c r="O620" s="24">
        <v>17.200000762939499</v>
      </c>
      <c r="P620" s="24" t="s">
        <v>347</v>
      </c>
      <c r="Q620" s="24" t="s">
        <v>347</v>
      </c>
      <c r="R620" s="24" t="s">
        <v>347</v>
      </c>
    </row>
    <row r="621" spans="1:18" hidden="1">
      <c r="A621" s="23" t="s">
        <v>351</v>
      </c>
      <c r="B621" s="23" t="s">
        <v>383</v>
      </c>
      <c r="C621" s="23" t="s">
        <v>382</v>
      </c>
      <c r="D621" s="24" t="s">
        <v>347</v>
      </c>
      <c r="E621" s="24" t="s">
        <v>347</v>
      </c>
      <c r="F621" s="24" t="s">
        <v>347</v>
      </c>
      <c r="G621" s="24" t="s">
        <v>347</v>
      </c>
      <c r="H621" s="24" t="s">
        <v>347</v>
      </c>
      <c r="I621" s="24" t="s">
        <v>347</v>
      </c>
      <c r="J621" s="24" t="s">
        <v>347</v>
      </c>
      <c r="K621" s="24" t="s">
        <v>347</v>
      </c>
      <c r="L621" s="24" t="s">
        <v>347</v>
      </c>
      <c r="M621" s="24" t="s">
        <v>347</v>
      </c>
      <c r="N621" s="24" t="s">
        <v>347</v>
      </c>
      <c r="O621" s="24">
        <v>7.6999998092651403</v>
      </c>
      <c r="P621" s="24" t="s">
        <v>347</v>
      </c>
      <c r="Q621" s="24" t="s">
        <v>347</v>
      </c>
      <c r="R621" s="24" t="s">
        <v>347</v>
      </c>
    </row>
    <row r="622" spans="1:18" hidden="1">
      <c r="A622" s="23" t="s">
        <v>351</v>
      </c>
      <c r="B622" s="23" t="s">
        <v>381</v>
      </c>
      <c r="C622" s="23" t="s">
        <v>380</v>
      </c>
      <c r="D622" s="24">
        <v>70</v>
      </c>
      <c r="E622" s="24">
        <v>74.5</v>
      </c>
      <c r="F622" s="24">
        <v>71.900001525878906</v>
      </c>
      <c r="G622" s="24">
        <v>60.700000762939503</v>
      </c>
      <c r="H622" s="24">
        <v>60.5</v>
      </c>
      <c r="I622" s="24">
        <v>61.599998474121101</v>
      </c>
      <c r="J622" s="24">
        <v>55.200000762939503</v>
      </c>
      <c r="K622" s="24">
        <v>59.599998474121101</v>
      </c>
      <c r="L622" s="24">
        <v>40.700000762939503</v>
      </c>
      <c r="M622" s="24" t="s">
        <v>347</v>
      </c>
      <c r="N622" s="24" t="s">
        <v>347</v>
      </c>
      <c r="O622" s="24">
        <v>40</v>
      </c>
      <c r="P622" s="24" t="s">
        <v>347</v>
      </c>
      <c r="Q622" s="24" t="s">
        <v>347</v>
      </c>
      <c r="R622" s="24" t="s">
        <v>347</v>
      </c>
    </row>
    <row r="623" spans="1:18" hidden="1">
      <c r="A623" s="23" t="s">
        <v>351</v>
      </c>
      <c r="B623" s="23" t="s">
        <v>379</v>
      </c>
      <c r="C623" s="23" t="s">
        <v>378</v>
      </c>
      <c r="D623" s="24">
        <v>52</v>
      </c>
      <c r="E623" s="24">
        <v>45.200000762939503</v>
      </c>
      <c r="F623" s="24">
        <v>40.299999237060497</v>
      </c>
      <c r="G623" s="24">
        <v>31.5</v>
      </c>
      <c r="H623" s="24">
        <v>32.900001525878899</v>
      </c>
      <c r="I623" s="24">
        <v>34.599998474121101</v>
      </c>
      <c r="J623" s="24">
        <v>38.5</v>
      </c>
      <c r="K623" s="24">
        <v>42.700000762939503</v>
      </c>
      <c r="L623" s="24">
        <v>56.400001525878899</v>
      </c>
      <c r="M623" s="24" t="s">
        <v>347</v>
      </c>
      <c r="N623" s="24" t="s">
        <v>347</v>
      </c>
      <c r="O623" s="24">
        <v>28.100000381469702</v>
      </c>
      <c r="P623" s="24" t="s">
        <v>347</v>
      </c>
      <c r="Q623" s="24" t="s">
        <v>347</v>
      </c>
      <c r="R623" s="24" t="s">
        <v>347</v>
      </c>
    </row>
    <row r="624" spans="1:18" hidden="1">
      <c r="A624" s="23" t="s">
        <v>351</v>
      </c>
      <c r="B624" s="23" t="s">
        <v>377</v>
      </c>
      <c r="C624" s="23" t="s">
        <v>376</v>
      </c>
      <c r="D624" s="24">
        <v>57</v>
      </c>
      <c r="E624" s="24">
        <v>55</v>
      </c>
      <c r="F624" s="24">
        <v>49.700000762939503</v>
      </c>
      <c r="G624" s="24">
        <v>39.700000762939503</v>
      </c>
      <c r="H624" s="24">
        <v>41.400001525878899</v>
      </c>
      <c r="I624" s="24">
        <v>44.900001525878899</v>
      </c>
      <c r="J624" s="24">
        <v>46.299999237060497</v>
      </c>
      <c r="K624" s="24">
        <v>47.5</v>
      </c>
      <c r="L624" s="24">
        <v>45.400001525878899</v>
      </c>
      <c r="M624" s="24" t="s">
        <v>347</v>
      </c>
      <c r="N624" s="24" t="s">
        <v>347</v>
      </c>
      <c r="O624" s="24">
        <v>30.899999618530298</v>
      </c>
      <c r="P624" s="24" t="s">
        <v>347</v>
      </c>
      <c r="Q624" s="24" t="s">
        <v>347</v>
      </c>
      <c r="R624" s="24" t="s">
        <v>347</v>
      </c>
    </row>
    <row r="625" spans="1:20" hidden="1">
      <c r="A625" s="23" t="s">
        <v>351</v>
      </c>
      <c r="B625" s="23" t="s">
        <v>375</v>
      </c>
      <c r="C625" s="23" t="s">
        <v>374</v>
      </c>
      <c r="D625" s="24" t="s">
        <v>347</v>
      </c>
      <c r="E625" s="24">
        <v>89.699996948242202</v>
      </c>
      <c r="F625" s="24">
        <v>90.5</v>
      </c>
      <c r="G625" s="24">
        <v>82.5</v>
      </c>
      <c r="H625" s="24">
        <v>80.599998474121094</v>
      </c>
      <c r="I625" s="24">
        <v>77.699996948242202</v>
      </c>
      <c r="J625" s="24">
        <v>78.599998474121094</v>
      </c>
      <c r="K625" s="24">
        <v>81.800003051757798</v>
      </c>
      <c r="L625" s="24">
        <v>81.699996948242202</v>
      </c>
      <c r="M625" s="24" t="s">
        <v>347</v>
      </c>
      <c r="N625" s="24" t="s">
        <v>347</v>
      </c>
      <c r="O625" s="24">
        <v>63.799999237060497</v>
      </c>
      <c r="P625" s="24" t="s">
        <v>347</v>
      </c>
      <c r="Q625" s="24" t="s">
        <v>347</v>
      </c>
      <c r="R625" s="24" t="s">
        <v>347</v>
      </c>
    </row>
    <row r="626" spans="1:20" hidden="1">
      <c r="A626" s="23" t="s">
        <v>351</v>
      </c>
      <c r="B626" s="23" t="s">
        <v>373</v>
      </c>
      <c r="C626" s="23" t="s">
        <v>372</v>
      </c>
      <c r="D626" s="24" t="s">
        <v>347</v>
      </c>
      <c r="E626" s="24">
        <v>67.599998474121094</v>
      </c>
      <c r="F626" s="24">
        <v>65.800003051757798</v>
      </c>
      <c r="G626" s="24">
        <v>57.900001525878899</v>
      </c>
      <c r="H626" s="24">
        <v>63.700000762939503</v>
      </c>
      <c r="I626" s="24">
        <v>67.900001525878906</v>
      </c>
      <c r="J626" s="24">
        <v>65</v>
      </c>
      <c r="K626" s="24">
        <v>68.599998474121094</v>
      </c>
      <c r="L626" s="24">
        <v>68.5</v>
      </c>
      <c r="M626" s="24" t="s">
        <v>347</v>
      </c>
      <c r="N626" s="24" t="s">
        <v>347</v>
      </c>
      <c r="O626" s="24">
        <v>52</v>
      </c>
      <c r="P626" s="24" t="s">
        <v>347</v>
      </c>
      <c r="Q626" s="24" t="s">
        <v>347</v>
      </c>
      <c r="R626" s="24" t="s">
        <v>347</v>
      </c>
    </row>
    <row r="627" spans="1:20" hidden="1">
      <c r="A627" s="23" t="s">
        <v>351</v>
      </c>
      <c r="B627" s="23" t="s">
        <v>371</v>
      </c>
      <c r="C627" s="23" t="s">
        <v>370</v>
      </c>
      <c r="D627" s="24" t="s">
        <v>347</v>
      </c>
      <c r="E627" s="24">
        <v>77.699996948242202</v>
      </c>
      <c r="F627" s="24">
        <v>74.900001525878906</v>
      </c>
      <c r="G627" s="24">
        <v>66.5</v>
      </c>
      <c r="H627" s="24">
        <v>70.5</v>
      </c>
      <c r="I627" s="24">
        <v>75.5</v>
      </c>
      <c r="J627" s="24">
        <v>70</v>
      </c>
      <c r="K627" s="24">
        <v>73</v>
      </c>
      <c r="L627" s="24">
        <v>73</v>
      </c>
      <c r="M627" s="24" t="s">
        <v>347</v>
      </c>
      <c r="N627" s="24" t="s">
        <v>347</v>
      </c>
      <c r="O627" s="24">
        <v>55.299999237060497</v>
      </c>
      <c r="P627" s="24" t="s">
        <v>347</v>
      </c>
      <c r="Q627" s="24" t="s">
        <v>347</v>
      </c>
      <c r="R627" s="24" t="s">
        <v>347</v>
      </c>
    </row>
    <row r="628" spans="1:20" hidden="1">
      <c r="A628" s="23" t="s">
        <v>351</v>
      </c>
      <c r="B628" s="23" t="s">
        <v>369</v>
      </c>
      <c r="C628" s="23" t="s">
        <v>368</v>
      </c>
      <c r="D628" s="24" t="s">
        <v>347</v>
      </c>
      <c r="E628" s="24" t="s">
        <v>347</v>
      </c>
      <c r="F628" s="24" t="s">
        <v>347</v>
      </c>
      <c r="G628" s="24" t="s">
        <v>347</v>
      </c>
      <c r="H628" s="24" t="s">
        <v>347</v>
      </c>
      <c r="I628" s="24" t="s">
        <v>347</v>
      </c>
      <c r="J628" s="24" t="s">
        <v>347</v>
      </c>
      <c r="K628" s="24" t="s">
        <v>347</v>
      </c>
      <c r="L628" s="24">
        <v>9.8000000000000007</v>
      </c>
      <c r="M628" s="24">
        <v>6.9</v>
      </c>
      <c r="N628" s="24">
        <v>7.1</v>
      </c>
      <c r="O628" s="24" t="s">
        <v>347</v>
      </c>
      <c r="P628" s="24" t="s">
        <v>347</v>
      </c>
      <c r="Q628" s="24" t="s">
        <v>347</v>
      </c>
      <c r="R628" s="24" t="s">
        <v>347</v>
      </c>
    </row>
    <row r="629" spans="1:20" hidden="1">
      <c r="A629" s="23" t="s">
        <v>351</v>
      </c>
      <c r="B629" s="23" t="s">
        <v>367</v>
      </c>
      <c r="C629" s="23" t="s">
        <v>366</v>
      </c>
      <c r="D629" s="24" t="s">
        <v>347</v>
      </c>
      <c r="E629" s="24" t="s">
        <v>347</v>
      </c>
      <c r="F629" s="24">
        <v>46.6</v>
      </c>
      <c r="G629" s="24">
        <v>42.1</v>
      </c>
      <c r="H629" s="24">
        <v>30.3</v>
      </c>
      <c r="I629" s="24">
        <v>37.4</v>
      </c>
      <c r="J629" s="24" t="s">
        <v>347</v>
      </c>
      <c r="K629" s="24" t="s">
        <v>347</v>
      </c>
      <c r="L629" s="24">
        <v>33.1</v>
      </c>
      <c r="M629" s="24">
        <v>26.7</v>
      </c>
      <c r="N629" s="24">
        <v>26.7</v>
      </c>
      <c r="O629" s="24" t="s">
        <v>347</v>
      </c>
      <c r="P629" s="24" t="s">
        <v>347</v>
      </c>
      <c r="Q629" s="24" t="s">
        <v>347</v>
      </c>
      <c r="R629" s="24" t="s">
        <v>347</v>
      </c>
    </row>
    <row r="630" spans="1:20">
      <c r="A630" s="89" t="s">
        <v>351</v>
      </c>
      <c r="B630" s="89" t="s">
        <v>365</v>
      </c>
      <c r="C630" s="89" t="s">
        <v>364</v>
      </c>
      <c r="D630" s="90">
        <v>69583000</v>
      </c>
      <c r="E630" s="90">
        <v>75274000</v>
      </c>
      <c r="F630" s="90">
        <v>82276000</v>
      </c>
      <c r="G630" s="90">
        <v>85988000</v>
      </c>
      <c r="H630" s="90">
        <v>79136000</v>
      </c>
      <c r="I630" s="90">
        <v>83296000</v>
      </c>
      <c r="J630" s="90">
        <v>87496000</v>
      </c>
      <c r="K630" s="90">
        <v>85282000</v>
      </c>
      <c r="L630" s="90">
        <v>86801000</v>
      </c>
      <c r="M630" s="90">
        <v>114160000</v>
      </c>
      <c r="N630" s="90">
        <v>113807000</v>
      </c>
      <c r="O630" s="90">
        <v>234141000</v>
      </c>
      <c r="P630" s="90">
        <v>230999000</v>
      </c>
      <c r="Q630" s="90">
        <v>203731000</v>
      </c>
      <c r="R630" s="90" t="s">
        <v>347</v>
      </c>
      <c r="S630" s="91">
        <v>1</v>
      </c>
      <c r="T630" s="91" t="s">
        <v>2288</v>
      </c>
    </row>
    <row r="631" spans="1:20" hidden="1">
      <c r="A631" s="23" t="s">
        <v>351</v>
      </c>
      <c r="B631" s="23" t="s">
        <v>363</v>
      </c>
      <c r="C631" s="23" t="s">
        <v>362</v>
      </c>
      <c r="D631" s="24" t="s">
        <v>347</v>
      </c>
      <c r="E631" s="24" t="s">
        <v>347</v>
      </c>
      <c r="F631" s="24" t="s">
        <v>347</v>
      </c>
      <c r="G631" s="24" t="s">
        <v>347</v>
      </c>
      <c r="H631" s="24" t="s">
        <v>347</v>
      </c>
      <c r="I631" s="24" t="s">
        <v>347</v>
      </c>
      <c r="J631" s="24" t="s">
        <v>347</v>
      </c>
      <c r="K631" s="24" t="s">
        <v>347</v>
      </c>
      <c r="L631" s="24">
        <v>17.100000000000001</v>
      </c>
      <c r="M631" s="24" t="s">
        <v>347</v>
      </c>
      <c r="N631" s="24" t="s">
        <v>347</v>
      </c>
      <c r="O631" s="24" t="s">
        <v>347</v>
      </c>
      <c r="P631" s="24">
        <v>10.1</v>
      </c>
      <c r="Q631" s="24" t="s">
        <v>347</v>
      </c>
      <c r="R631" s="24" t="s">
        <v>347</v>
      </c>
    </row>
    <row r="632" spans="1:20" hidden="1">
      <c r="A632" s="23" t="s">
        <v>351</v>
      </c>
      <c r="B632" s="23" t="s">
        <v>361</v>
      </c>
      <c r="C632" s="23" t="s">
        <v>360</v>
      </c>
      <c r="D632" s="24" t="s">
        <v>347</v>
      </c>
      <c r="E632" s="24" t="s">
        <v>347</v>
      </c>
      <c r="F632" s="24" t="s">
        <v>347</v>
      </c>
      <c r="G632" s="24" t="s">
        <v>347</v>
      </c>
      <c r="H632" s="24" t="s">
        <v>347</v>
      </c>
      <c r="I632" s="24" t="s">
        <v>347</v>
      </c>
      <c r="J632" s="24" t="s">
        <v>347</v>
      </c>
      <c r="K632" s="24" t="s">
        <v>347</v>
      </c>
      <c r="L632" s="24" t="s">
        <v>347</v>
      </c>
      <c r="M632" s="24" t="s">
        <v>347</v>
      </c>
      <c r="N632" s="24" t="s">
        <v>347</v>
      </c>
      <c r="O632" s="24">
        <v>11.6000003814697</v>
      </c>
      <c r="P632" s="24" t="s">
        <v>347</v>
      </c>
      <c r="Q632" s="24" t="s">
        <v>347</v>
      </c>
      <c r="R632" s="24" t="s">
        <v>347</v>
      </c>
    </row>
    <row r="633" spans="1:20" hidden="1">
      <c r="A633" s="23" t="s">
        <v>351</v>
      </c>
      <c r="B633" s="23" t="s">
        <v>359</v>
      </c>
      <c r="C633" s="23" t="s">
        <v>358</v>
      </c>
      <c r="D633" s="24" t="s">
        <v>347</v>
      </c>
      <c r="E633" s="24" t="s">
        <v>347</v>
      </c>
      <c r="F633" s="24" t="s">
        <v>347</v>
      </c>
      <c r="G633" s="24" t="s">
        <v>347</v>
      </c>
      <c r="H633" s="24" t="s">
        <v>347</v>
      </c>
      <c r="I633" s="24" t="s">
        <v>347</v>
      </c>
      <c r="J633" s="24" t="s">
        <v>347</v>
      </c>
      <c r="K633" s="24" t="s">
        <v>347</v>
      </c>
      <c r="L633" s="24" t="s">
        <v>347</v>
      </c>
      <c r="M633" s="24" t="s">
        <v>347</v>
      </c>
      <c r="N633" s="24" t="s">
        <v>347</v>
      </c>
      <c r="O633" s="24">
        <v>18.399999618530298</v>
      </c>
      <c r="P633" s="24" t="s">
        <v>347</v>
      </c>
      <c r="Q633" s="24" t="s">
        <v>347</v>
      </c>
      <c r="R633" s="24" t="s">
        <v>347</v>
      </c>
    </row>
    <row r="634" spans="1:20" hidden="1">
      <c r="A634" s="23" t="s">
        <v>351</v>
      </c>
      <c r="B634" s="23" t="s">
        <v>357</v>
      </c>
      <c r="C634" s="23" t="s">
        <v>356</v>
      </c>
      <c r="D634" s="24" t="s">
        <v>347</v>
      </c>
      <c r="E634" s="24" t="s">
        <v>347</v>
      </c>
      <c r="F634" s="24" t="s">
        <v>347</v>
      </c>
      <c r="G634" s="24" t="s">
        <v>347</v>
      </c>
      <c r="H634" s="24" t="s">
        <v>347</v>
      </c>
      <c r="I634" s="24" t="s">
        <v>347</v>
      </c>
      <c r="J634" s="24" t="s">
        <v>347</v>
      </c>
      <c r="K634" s="24" t="s">
        <v>347</v>
      </c>
      <c r="L634" s="24" t="s">
        <v>347</v>
      </c>
      <c r="M634" s="24" t="s">
        <v>347</v>
      </c>
      <c r="N634" s="24" t="s">
        <v>347</v>
      </c>
      <c r="O634" s="24">
        <v>17</v>
      </c>
      <c r="P634" s="24" t="s">
        <v>347</v>
      </c>
      <c r="Q634" s="24" t="s">
        <v>347</v>
      </c>
      <c r="R634" s="24" t="s">
        <v>347</v>
      </c>
    </row>
    <row r="635" spans="1:20" hidden="1">
      <c r="A635" s="23" t="s">
        <v>351</v>
      </c>
      <c r="B635" s="23" t="s">
        <v>355</v>
      </c>
      <c r="C635" s="23" t="s">
        <v>354</v>
      </c>
      <c r="D635" s="24" t="s">
        <v>347</v>
      </c>
      <c r="E635" s="24" t="s">
        <v>347</v>
      </c>
      <c r="F635" s="24" t="s">
        <v>347</v>
      </c>
      <c r="G635" s="24" t="s">
        <v>347</v>
      </c>
      <c r="H635" s="24" t="s">
        <v>347</v>
      </c>
      <c r="I635" s="24" t="s">
        <v>347</v>
      </c>
      <c r="J635" s="24" t="s">
        <v>347</v>
      </c>
      <c r="K635" s="24" t="s">
        <v>347</v>
      </c>
      <c r="L635" s="24" t="s">
        <v>347</v>
      </c>
      <c r="M635" s="24" t="s">
        <v>347</v>
      </c>
      <c r="N635" s="24" t="s">
        <v>347</v>
      </c>
      <c r="O635" s="24">
        <v>86.400001525878906</v>
      </c>
      <c r="P635" s="24" t="s">
        <v>347</v>
      </c>
      <c r="Q635" s="24" t="s">
        <v>347</v>
      </c>
      <c r="R635" s="24" t="s">
        <v>347</v>
      </c>
    </row>
    <row r="636" spans="1:20" hidden="1">
      <c r="A636" s="23" t="s">
        <v>351</v>
      </c>
      <c r="B636" s="23" t="s">
        <v>353</v>
      </c>
      <c r="C636" s="23" t="s">
        <v>352</v>
      </c>
      <c r="D636" s="24" t="s">
        <v>347</v>
      </c>
      <c r="E636" s="24" t="s">
        <v>347</v>
      </c>
      <c r="F636" s="24" t="s">
        <v>347</v>
      </c>
      <c r="G636" s="24" t="s">
        <v>347</v>
      </c>
      <c r="H636" s="24" t="s">
        <v>347</v>
      </c>
      <c r="I636" s="24" t="s">
        <v>347</v>
      </c>
      <c r="J636" s="24" t="s">
        <v>347</v>
      </c>
      <c r="K636" s="24" t="s">
        <v>347</v>
      </c>
      <c r="L636" s="24" t="s">
        <v>347</v>
      </c>
      <c r="M636" s="24" t="s">
        <v>347</v>
      </c>
      <c r="N636" s="24" t="s">
        <v>347</v>
      </c>
      <c r="O636" s="24">
        <v>74.5</v>
      </c>
      <c r="P636" s="24" t="s">
        <v>347</v>
      </c>
      <c r="Q636" s="24" t="s">
        <v>347</v>
      </c>
      <c r="R636" s="24" t="s">
        <v>347</v>
      </c>
    </row>
    <row r="637" spans="1:20" hidden="1">
      <c r="A637" s="23" t="s">
        <v>351</v>
      </c>
      <c r="B637" s="23" t="s">
        <v>349</v>
      </c>
      <c r="C637" s="23" t="s">
        <v>348</v>
      </c>
      <c r="D637" s="24" t="s">
        <v>347</v>
      </c>
      <c r="E637" s="24" t="s">
        <v>347</v>
      </c>
      <c r="F637" s="24" t="s">
        <v>347</v>
      </c>
      <c r="G637" s="24" t="s">
        <v>347</v>
      </c>
      <c r="H637" s="24" t="s">
        <v>347</v>
      </c>
      <c r="I637" s="24" t="s">
        <v>347</v>
      </c>
      <c r="J637" s="24" t="s">
        <v>347</v>
      </c>
      <c r="K637" s="24" t="s">
        <v>347</v>
      </c>
      <c r="L637" s="24" t="s">
        <v>347</v>
      </c>
      <c r="M637" s="24" t="s">
        <v>347</v>
      </c>
      <c r="N637" s="24" t="s">
        <v>347</v>
      </c>
      <c r="O637" s="24">
        <v>71.400001525878906</v>
      </c>
      <c r="P637" s="24" t="s">
        <v>347</v>
      </c>
      <c r="Q637" s="24" t="s">
        <v>347</v>
      </c>
      <c r="R637" s="24" t="s">
        <v>347</v>
      </c>
    </row>
    <row r="641" spans="1:1">
      <c r="A641" s="23" t="s">
        <v>346</v>
      </c>
    </row>
    <row r="642" spans="1:1">
      <c r="A642" s="23" t="s">
        <v>345</v>
      </c>
    </row>
  </sheetData>
  <autoFilter ref="A1:T637">
    <filterColumn colId="18">
      <customFilters>
        <customFilter operator="notEqual" val=" "/>
      </customFilters>
    </filterColumn>
  </autoFilter>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Proposed Indicators</vt:lpstr>
      <vt:lpstr>UNKT Provided</vt:lpstr>
      <vt:lpstr>Summary List</vt:lpstr>
      <vt:lpstr>Education Stats</vt:lpstr>
      <vt:lpstr>Reproductive Health</vt:lpstr>
      <vt:lpstr>Disease</vt:lpstr>
      <vt:lpstr>Environment</vt:lpstr>
      <vt:lpstr>Internet Penetration</vt:lpstr>
      <vt:lpstr>WDI Data</vt:lpstr>
      <vt:lpstr>WB MDG Data</vt:lpstr>
      <vt:lpstr>Gender Stats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Romero</dc:creator>
  <cp:lastModifiedBy>Brett Romero</cp:lastModifiedBy>
  <dcterms:created xsi:type="dcterms:W3CDTF">2016-02-02T10:22:39Z</dcterms:created>
  <dcterms:modified xsi:type="dcterms:W3CDTF">2016-03-29T16:48:42Z</dcterms:modified>
</cp:coreProperties>
</file>