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<sst xmlns="http://schemas.openxmlformats.org/spreadsheetml/2006/main" count="65" uniqueCount="56">
  <si>
    <t>Eagle Part</t>
  </si>
  <si>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</si>
  <si>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</si>
  <si>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</si>
  <si>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</si>
  <si>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</si>
  <si>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</si>
  <si>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</si>
  <si>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</si>
  <si>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MICRO</t>
  </si>
  <si>
    <t>-</t>
  </si>
  <si>
    <t>ATMEGA328P-AU</t>
  </si>
  <si>
    <t>TQFP-32</t>
  </si>
  <si>
    <t>microcontroller</t>
  </si>
  <si>
    <t>CRYSTAL</t>
  </si>
  <si>
    <t>16Mhz/18pF</t>
  </si>
  <si>
    <t>MCRSD16000F183000RR</t>
  </si>
  <si>
    <t>SMD 11.4 x 4.7 mm</t>
  </si>
  <si>
    <t>crystal</t>
  </si>
  <si>
    <t>LED_GREEN</t>
  </si>
  <si>
    <t>green</t>
  </si>
  <si>
    <t>MCL-S250GC</t>
  </si>
  <si>
    <t>green led</t>
  </si>
  <si>
    <t>LED_YELLOW</t>
  </si>
  <si>
    <t>yellow</t>
  </si>
  <si>
    <t>MCL-S250YC</t>
  </si>
  <si>
    <t>yellow led</t>
  </si>
  <si>
    <t>SWITCH</t>
  </si>
  <si>
    <t>B3SN-3112P</t>
  </si>
  <si>
    <t>6 x 6 x 3.1 mm</t>
  </si>
  <si>
    <t>switch</t>
  </si>
  <si>
    <t>R1</t>
  </si>
  <si>
    <t>10K</t>
  </si>
  <si>
    <t>ERJ8GEYJ103V</t>
  </si>
  <si>
    <t>resistor</t>
  </si>
  <si>
    <t>R2/R3</t>
  </si>
  <si>
    <t>CRCW1206499RFKEA</t>
  </si>
  <si>
    <t>C1/C2</t>
  </si>
  <si>
    <t>22pF</t>
  </si>
  <si>
    <t>MC1206N220J500CT</t>
  </si>
  <si>
    <t>capacitor</t>
  </si>
  <si>
    <t>C3</t>
  </si>
  <si>
    <t>10uF</t>
  </si>
  <si>
    <t>MC1206X106K250CT</t>
  </si>
  <si>
    <t>C4</t>
  </si>
  <si>
    <t>1uF</t>
  </si>
  <si>
    <t>MC1206F105Z500CT</t>
  </si>
  <si>
    <t>C5</t>
  </si>
  <si>
    <t>100pF</t>
  </si>
  <si>
    <t>MC1206N101J500CT</t>
  </si>
  <si>
    <t>PAD_1/PAD_2</t>
  </si>
  <si>
    <t>2.54 mm</t>
  </si>
  <si>
    <t>pin header</t>
  </si>
  <si>
    <t>POWER</t>
  </si>
  <si>
    <t>M20-9990246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</si>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</sst>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4">
    <font>
      <sz val="10.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2">
    <xf borderId="0" fillId="0" fontId="0" numFmtId="0"/>
    <xf borderId="1" fillId="0" fontId="1" numFmtId="0" xfId="0" applyAlignment="1" applyFont="1">
      <alignment horizontal="center"/>
    </xf>
    <xf borderId="1" fillId="0" fontId="2" numFmtId="0" xfId="0" applyAlignment="1" applyFont="1">
      <alignment horizontal="center"/>
    </xf>
    <xf borderId="1" fillId="0" fontId="3" numFmtId="0" xfId="0" applyAlignment="1" applyFont="1">
      <alignment horizontal="center"/>
    </xf>
    <xf borderId="1" fillId="0" fontId="2" numFmtId="4" xfId="0" applyAlignment="1" applyFont="1" applyNumberFormat="1">
      <alignment horizontal="center"/>
    </xf>
    <xf borderId="1" fillId="0" fontId="2" numFmtId="0" xfId="0" applyAlignment="1" applyFont="1">
      <alignment horizontal="center"/>
    </xf>
    <xf borderId="1" fillId="0" fontId="1" numFmtId="0" xfId="0" applyAlignment="1" applyFont="1">
      <alignment horizontal="center"/>
    </xf>
    <xf borderId="1" fillId="0" fontId="1" numFmtId="4" xfId="0" applyAlignment="1" applyFont="1" applyNumberFormat="1">
      <alignment horizontal="center"/>
    </xf>
    <xf borderId="1" fillId="0" fontId="2" numFmtId="0" xfId="0" applyAlignment="1" applyFont="1">
      <alignment horizontal="center"/>
    </xf>
    <xf borderId="1" fillId="0" fontId="2" numFmtId="164" xfId="0" applyAlignment="1" applyFont="1" applyNumberFormat="1">
      <alignment horizontal="center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4" Type="http://schemas.openxmlformats.org/officeDocument/2006/relationships/drawing" Target="../drawings/worksheetdrawing1.xml"/><Relationship Id="rId2" Type="http://schemas.openxmlformats.org/officeDocument/2006/relationships/hyperlink" Target="http://it.farnell.com/multicomp/mcrsd16000f183000rr/crystal-16mhz-18pf-hc49-us-smd/dp/2395958" TargetMode="External"/><Relationship Id="rId12" Type="http://schemas.openxmlformats.org/officeDocument/2006/relationships/hyperlink" Target="http://it.farnell.com/wurth-elektronik/61304011021/header-2-54mm-pin-tht-r-a-40way/dp/2356192" TargetMode="External"/><Relationship Id="rId13" Type="http://schemas.openxmlformats.org/officeDocument/2006/relationships/hyperlink" Target="http://it.farnell.com/harwin/m20-9990246/header-diritta-2-54mm-1row-bifase/dp/1022247" TargetMode="External"/><Relationship Id="rId1" Type="http://schemas.openxmlformats.org/officeDocument/2006/relationships/hyperlink" Target="http://it.farnell.com/atmel/atmega328p-au/mcu-8bit-atmega-20mhz-tqfp-32/dp/1715486" TargetMode="External"/><Relationship Id="rId4" Type="http://schemas.openxmlformats.org/officeDocument/2006/relationships/hyperlink" Target="http://it.farnell.com/multicomp/mcl-s250yc/led-smd-1206-giallo/dp/1581231" TargetMode="External"/><Relationship Id="rId10" Type="http://schemas.openxmlformats.org/officeDocument/2006/relationships/hyperlink" Target="http://it.farnell.com/multicomp/mc1206f105z500ct/condensatore-mlcc-y5v-1uf-50v/dp/1759455" TargetMode="External"/><Relationship Id="rId3" Type="http://schemas.openxmlformats.org/officeDocument/2006/relationships/hyperlink" Target="http://it.farnell.com/multicomp/mcl-s250gc/led-smd-1206-verde/dp/1581232" TargetMode="External"/><Relationship Id="rId11" Type="http://schemas.openxmlformats.org/officeDocument/2006/relationships/hyperlink" Target="http://it.farnell.com/multicomp/mc1206n101j500ct/conden-mlcc-c0g-np0-100pf-50v/dp/1759327" TargetMode="External"/><Relationship Id="rId9" Type="http://schemas.openxmlformats.org/officeDocument/2006/relationships/hyperlink" Target="http://it.farnell.com/multicomp/mc1206x106k250ct/condensatore-mlcc-x5r-10uf-25v/dp/2112753" TargetMode="External"/><Relationship Id="rId6" Type="http://schemas.openxmlformats.org/officeDocument/2006/relationships/hyperlink" Target="http://it.farnell.com/panasonic-electronic-components/erj8geyj103v/resistore-1206-10k-5-0-25w/dp/2057856" TargetMode="External"/><Relationship Id="rId5" Type="http://schemas.openxmlformats.org/officeDocument/2006/relationships/hyperlink" Target="http://it.farnell.com/omron-electronic-components/b3sn-3112p/switch-6x6x3-1mm-sealed-1-57n/dp/2076274" TargetMode="External"/><Relationship Id="rId8" Type="http://schemas.openxmlformats.org/officeDocument/2006/relationships/hyperlink" Target="http://it.farnell.com/multicomp/mc1206n220j500ct/condens-mlcc-c0g-np0-22pf-50v/dp/2320891" TargetMode="External"/><Relationship Id="rId7" Type="http://schemas.openxmlformats.org/officeDocument/2006/relationships/hyperlink" Target="http://it.farnell.com/vishay-draloric/crcw1206499rfkea/resistor-1206-499r-1/dp/1470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29"/>
    <col customWidth="1" min="2" max="2" width="12.0"/>
    <col customWidth="1" min="3" max="3" width="38.86"/>
    <col customWidth="1" min="4" max="4" width="19.14"/>
    <col customWidth="1" min="5" max="5" width="17.14"/>
    <col customWidth="1" min="6" max="6" width="10.14"/>
    <col customWidth="1" min="9" max="9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 t="str">
        <f>HYPERLINK("http://it.farnell.com/atmel/atmega328p-au/mcu-8bit-atmega-20mhz-tqfp-32/dp/1715486","1715486")</f>
        <v>1715486</v>
      </c>
      <c r="G2" s="4">
        <v>2.78</v>
      </c>
      <c r="H2" s="2">
        <v>1.0</v>
      </c>
      <c r="I2" s="4">
        <v>2.78</v>
      </c>
      <c r="J2" s="5"/>
    </row>
    <row r="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3" t="str">
        <f>HYPERLINK("http://it.farnell.com/multicomp/mcrsd16000f183000rr/crystal-16mhz-18pf-hc49-us-smd/dp/2395958","2395958")</f>
        <v>2395958</v>
      </c>
      <c r="G3" s="4">
        <v>0.2</v>
      </c>
      <c r="H3" s="2">
        <v>1.0</v>
      </c>
      <c r="I3" s="4">
        <v>0.2</v>
      </c>
      <c r="J3" s="5"/>
    </row>
    <row r="4">
      <c r="A4" s="2" t="s">
        <v>19</v>
      </c>
      <c r="B4" s="2" t="s">
        <v>20</v>
      </c>
      <c r="C4" s="2" t="s">
        <v>21</v>
      </c>
      <c r="D4" s="2">
        <v>1206.0</v>
      </c>
      <c r="E4" s="2" t="s">
        <v>22</v>
      </c>
      <c r="F4" s="3" t="str">
        <f>HYPERLINK("http://it.farnell.com/multicomp/mcl-s250gc/led-smd-1206-verde/dp/1581232","1581232")</f>
        <v>1581232</v>
      </c>
      <c r="G4" s="4">
        <v>0.12</v>
      </c>
      <c r="H4" s="2">
        <v>1.0</v>
      </c>
      <c r="I4" s="4">
        <v>0.6</v>
      </c>
      <c r="J4" s="5"/>
    </row>
    <row r="5">
      <c r="A5" s="2" t="s">
        <v>23</v>
      </c>
      <c r="B5" s="2" t="s">
        <v>24</v>
      </c>
      <c r="C5" s="2" t="s">
        <v>25</v>
      </c>
      <c r="D5" s="2">
        <v>1206.0</v>
      </c>
      <c r="E5" s="2" t="s">
        <v>26</v>
      </c>
      <c r="F5" s="3" t="str">
        <f>HYPERLINK("http://it.farnell.com/multicomp/mcl-s250yc/led-smd-1206-giallo/dp/1581231","1581231")</f>
        <v>1581231</v>
      </c>
      <c r="G5" s="4">
        <v>0.05</v>
      </c>
      <c r="H5" s="2">
        <v>1.0</v>
      </c>
      <c r="I5" s="4">
        <v>0.26</v>
      </c>
      <c r="J5" s="5"/>
    </row>
    <row r="6">
      <c r="A6" s="2" t="s">
        <v>27</v>
      </c>
      <c r="B6" s="2" t="s">
        <v>10</v>
      </c>
      <c r="C6" s="2" t="s">
        <v>28</v>
      </c>
      <c r="D6" s="2" t="s">
        <v>29</v>
      </c>
      <c r="E6" s="2" t="s">
        <v>30</v>
      </c>
      <c r="F6" s="3" t="str">
        <f>HYPERLINK("http://it.farnell.com/omron-electronic-components/b3sn-3112p/switch-6x6x3-1mm-sealed-1-57n/dp/2076274","2076274")</f>
        <v>2076274</v>
      </c>
      <c r="G6" s="4">
        <v>0.65</v>
      </c>
      <c r="H6" s="2">
        <v>1.0</v>
      </c>
      <c r="I6" s="4">
        <v>0.65</v>
      </c>
      <c r="J6" s="5"/>
    </row>
    <row r="7">
      <c r="A7" s="2" t="s">
        <v>31</v>
      </c>
      <c r="B7" s="2" t="s">
        <v>32</v>
      </c>
      <c r="C7" s="2" t="s">
        <v>33</v>
      </c>
      <c r="D7" s="2">
        <v>1206.0</v>
      </c>
      <c r="E7" s="2" t="s">
        <v>34</v>
      </c>
      <c r="F7" s="3" t="str">
        <f>HYPERLINK("http://it.farnell.com/panasonic-electronic-components/erj8geyj103v/resistore-1206-10k-5-0-25w/dp/2057856","2057856")</f>
        <v>2057856</v>
      </c>
      <c r="G7" s="4">
        <v>0.026</v>
      </c>
      <c r="H7" s="2">
        <v>1.0</v>
      </c>
      <c r="I7" s="4">
        <v>0.26</v>
      </c>
      <c r="J7" s="5"/>
    </row>
    <row r="8">
      <c r="A8" s="2" t="s">
        <v>35</v>
      </c>
      <c r="B8" s="2">
        <v>499.0</v>
      </c>
      <c r="C8" s="2" t="s">
        <v>36</v>
      </c>
      <c r="D8" s="2">
        <v>1206.0</v>
      </c>
      <c r="E8" s="2" t="s">
        <v>34</v>
      </c>
      <c r="F8" s="3" t="str">
        <f>HYPERLINK("http://it.farnell.com/vishay-draloric/crcw1206499rfkea/resistor-1206-499r-1/dp/1470020","1470020")</f>
        <v>1470020</v>
      </c>
      <c r="G8" s="4">
        <v>0.028</v>
      </c>
      <c r="H8" s="2">
        <v>2.0</v>
      </c>
      <c r="I8" s="4">
        <v>0.28</v>
      </c>
      <c r="J8" s="5"/>
    </row>
    <row r="9">
      <c r="A9" s="2" t="s">
        <v>37</v>
      </c>
      <c r="B9" s="2" t="s">
        <v>38</v>
      </c>
      <c r="C9" s="2" t="s">
        <v>39</v>
      </c>
      <c r="D9" s="2">
        <v>1206.0</v>
      </c>
      <c r="E9" s="2" t="s">
        <v>40</v>
      </c>
      <c r="F9" s="3" t="str">
        <f>HYPERLINK("http://it.farnell.com/multicomp/mc1206n220j500ct/condens-mlcc-c0g-np0-22pf-50v/dp/2320891","2320891")</f>
        <v>2320891</v>
      </c>
      <c r="G9" s="4">
        <v>0.047</v>
      </c>
      <c r="H9" s="2">
        <v>2.0</v>
      </c>
      <c r="I9" s="4">
        <v>0.47</v>
      </c>
      <c r="J9" s="5"/>
    </row>
    <row r="10">
      <c r="A10" s="2" t="s">
        <v>41</v>
      </c>
      <c r="B10" s="2" t="s">
        <v>42</v>
      </c>
      <c r="C10" s="2" t="s">
        <v>43</v>
      </c>
      <c r="D10" s="2">
        <v>1206.0</v>
      </c>
      <c r="E10" s="2" t="s">
        <v>40</v>
      </c>
      <c r="F10" s="3" t="str">
        <f>HYPERLINK("http://it.farnell.com/multicomp/mc1206x106k250ct/condensatore-mlcc-x5r-10uf-25v/dp/2112753","2112753")</f>
        <v>2112753</v>
      </c>
      <c r="G10" s="4">
        <v>0.154</v>
      </c>
      <c r="H10" s="2">
        <v>1.0</v>
      </c>
      <c r="I10" s="4">
        <v>0.154</v>
      </c>
      <c r="J10" s="5"/>
    </row>
    <row r="11">
      <c r="A11" s="2" t="s">
        <v>44</v>
      </c>
      <c r="B11" s="2" t="s">
        <v>45</v>
      </c>
      <c r="C11" s="2" t="s">
        <v>46</v>
      </c>
      <c r="D11" s="2">
        <v>1206.0</v>
      </c>
      <c r="E11" s="2" t="s">
        <v>40</v>
      </c>
      <c r="F11" s="3" t="str">
        <f>HYPERLINK("http://it.farnell.com/multicomp/mc1206f105z500ct/condensatore-mlcc-y5v-1uf-50v/dp/1759455","1759455")</f>
        <v>1759455</v>
      </c>
      <c r="G11" s="4">
        <v>0.0634</v>
      </c>
      <c r="H11" s="2">
        <v>1.0</v>
      </c>
      <c r="I11" s="4">
        <v>0.634</v>
      </c>
      <c r="J11" s="5"/>
    </row>
    <row r="12">
      <c r="A12" s="2" t="s">
        <v>47</v>
      </c>
      <c r="B12" s="2" t="s">
        <v>48</v>
      </c>
      <c r="C12" s="2" t="s">
        <v>49</v>
      </c>
      <c r="D12" s="2">
        <v>1206.0</v>
      </c>
      <c r="E12" s="2" t="s">
        <v>40</v>
      </c>
      <c r="F12" s="3" t="str">
        <f>HYPERLINK("http://it.farnell.com/multicomp/mc1206n101j500ct/conden-mlcc-c0g-np0-100pf-50v/dp/1759327","1759327")</f>
        <v>1759327</v>
      </c>
      <c r="G12" s="4">
        <v>0.0525</v>
      </c>
      <c r="H12" s="2">
        <v>1.0</v>
      </c>
      <c r="I12" s="4">
        <v>0.52</v>
      </c>
      <c r="J12" s="5"/>
    </row>
    <row r="13">
      <c r="A13" s="2" t="s">
        <v>50</v>
      </c>
      <c r="B13" s="2" t="s">
        <v>10</v>
      </c>
      <c r="C13" s="2">
        <v>6.1304011021E10</v>
      </c>
      <c r="D13" s="2" t="s">
        <v>51</v>
      </c>
      <c r="E13" s="2" t="s">
        <v>52</v>
      </c>
      <c r="F13" s="3" t="str">
        <f>HYPERLINK("http://it.farnell.com/wurth-elektronik/61304011021/header-2-54mm-pin-tht-r-a-40way/dp/2356192","2356192")</f>
        <v>2356192</v>
      </c>
      <c r="G13" s="4">
        <v>1.77</v>
      </c>
      <c r="H13" s="2">
        <v>1.0</v>
      </c>
      <c r="I13" s="4">
        <v>1.77</v>
      </c>
      <c r="J13" s="5"/>
    </row>
    <row r="14">
      <c r="A14" s="2" t="s">
        <v>53</v>
      </c>
      <c r="B14" s="2" t="s">
        <v>10</v>
      </c>
      <c r="C14" s="2" t="s">
        <v>54</v>
      </c>
      <c r="D14" s="2" t="s">
        <v>51</v>
      </c>
      <c r="E14" s="2" t="s">
        <v>52</v>
      </c>
      <c r="F14" s="3" t="str">
        <f>HYPERLINK("http://it.farnell.com/harwin/m20-9990246/header-diritta-2-54mm-1row-bifase/dp/1022247","1022247")</f>
        <v>1022247</v>
      </c>
      <c r="G14" s="4">
        <v>0.0653</v>
      </c>
      <c r="H14" s="2">
        <v>1.0</v>
      </c>
      <c r="I14" s="4">
        <v>0.65</v>
      </c>
      <c r="J14" s="5"/>
    </row>
    <row r="15">
      <c r="A15" s="5"/>
      <c r="B15" s="5"/>
      <c r="C15" s="5"/>
      <c r="D15" s="5"/>
      <c r="E15" s="5"/>
      <c r="F15" s="5"/>
      <c r="G15" s="5"/>
      <c r="H15" s="5"/>
      <c r="I15" s="6" t="s">
        <v>55</v>
      </c>
      <c r="J15" s="5"/>
    </row>
    <row r="16">
      <c r="A16" s="5"/>
      <c r="B16" s="5"/>
      <c r="C16" s="5"/>
      <c r="D16" s="5"/>
      <c r="E16" s="5"/>
      <c r="F16" s="5"/>
      <c r="G16" s="5"/>
      <c r="H16" s="5"/>
      <c r="I16" s="7" t="str">
        <f>sum(I2:I14)</f>
        <v>9.23</v>
      </c>
      <c r="J16" s="5"/>
    </row>
    <row r="17">
      <c r="A17" s="8"/>
      <c r="B17" s="8"/>
      <c r="C17" s="8"/>
      <c r="D17" s="8"/>
      <c r="E17" s="8"/>
      <c r="F17" s="8"/>
      <c r="G17" s="2"/>
      <c r="H17" s="9"/>
      <c r="I17" s="8"/>
      <c r="J17" s="9"/>
    </row>
    <row r="18">
      <c r="A18" s="8"/>
      <c r="B18" s="8"/>
      <c r="C18" s="8"/>
      <c r="D18" s="8"/>
      <c r="E18" s="8"/>
      <c r="F18" s="8"/>
      <c r="G18" s="2"/>
      <c r="H18" s="9"/>
      <c r="I18" s="8"/>
      <c r="J18" s="9"/>
    </row>
    <row r="19">
      <c r="A19" s="8"/>
      <c r="B19" s="8"/>
      <c r="C19" s="8"/>
      <c r="D19" s="8"/>
      <c r="E19" s="8"/>
      <c r="F19" s="8"/>
      <c r="G19" s="2"/>
      <c r="H19" s="9"/>
      <c r="I19" s="8"/>
      <c r="J19" s="9"/>
    </row>
    <row r="20">
      <c r="A20" s="8"/>
      <c r="B20" s="8"/>
      <c r="C20" s="8"/>
      <c r="D20" s="8"/>
      <c r="E20" s="8"/>
      <c r="F20" s="8"/>
      <c r="G20" s="2"/>
      <c r="H20" s="9"/>
      <c r="I20" s="8"/>
      <c r="J20" s="9"/>
    </row>
    <row r="21">
      <c r="A21" s="8"/>
      <c r="B21" s="8"/>
      <c r="C21" s="8"/>
      <c r="D21" s="8"/>
      <c r="E21" s="10"/>
      <c r="F21" s="8"/>
      <c r="G21" s="2"/>
      <c r="H21" s="9"/>
      <c r="I21" s="8"/>
      <c r="J21" s="9"/>
    </row>
    <row r="22">
      <c r="A22" s="8"/>
      <c r="B22" s="10"/>
      <c r="C22" s="8"/>
      <c r="D22" s="8"/>
      <c r="E22" s="8"/>
      <c r="F22" s="8"/>
      <c r="G22" s="2"/>
      <c r="H22" s="9"/>
      <c r="I22" s="8"/>
      <c r="J22" s="9"/>
    </row>
    <row r="23">
      <c r="A23" s="8"/>
      <c r="B23" s="10"/>
      <c r="C23" s="8"/>
      <c r="D23" s="8"/>
      <c r="E23" s="11"/>
      <c r="F23" s="8"/>
      <c r="G23" s="2"/>
      <c r="H23" s="9"/>
      <c r="I23" s="8"/>
      <c r="J23" s="9"/>
    </row>
    <row r="24">
      <c r="A24" s="8"/>
      <c r="B24" s="8"/>
      <c r="C24" s="8"/>
      <c r="D24" s="8"/>
      <c r="E24" s="8"/>
      <c r="F24" s="10"/>
      <c r="G24" s="8"/>
      <c r="H24" s="10"/>
      <c r="I24" s="8"/>
      <c r="J24" s="9"/>
    </row>
    <row r="25">
      <c r="A25" s="8"/>
      <c r="B25" s="8"/>
      <c r="C25" s="8"/>
      <c r="D25" s="8"/>
      <c r="E25" s="10"/>
      <c r="F25" s="8"/>
      <c r="G25" s="2"/>
      <c r="H25" s="9"/>
      <c r="I25" s="8"/>
      <c r="J25" s="9"/>
    </row>
    <row r="26">
      <c r="A26" s="8"/>
      <c r="B26" s="8"/>
      <c r="C26" s="8"/>
      <c r="D26" s="8"/>
      <c r="E26" s="10"/>
      <c r="F26" s="8"/>
      <c r="G26" s="2"/>
      <c r="H26" s="9"/>
      <c r="I26" s="8"/>
      <c r="J26" s="9"/>
    </row>
    <row r="27">
      <c r="A27" s="8"/>
      <c r="B27" s="10"/>
      <c r="C27" s="8"/>
      <c r="D27" s="8"/>
      <c r="E27" s="8"/>
      <c r="F27" s="8"/>
      <c r="G27" s="2"/>
      <c r="H27" s="9"/>
      <c r="I27" s="8"/>
      <c r="J27" s="9"/>
    </row>
    <row r="28">
      <c r="A28" s="8"/>
      <c r="B28" s="10"/>
      <c r="C28" s="8"/>
      <c r="D28" s="8"/>
      <c r="E28" s="8"/>
      <c r="F28" s="8"/>
      <c r="G28" s="2"/>
      <c r="H28" s="9"/>
      <c r="I28" s="8"/>
      <c r="J28" s="9"/>
    </row>
    <row r="29">
      <c r="A29" s="8"/>
      <c r="B29" s="10"/>
      <c r="C29" s="8"/>
      <c r="D29" s="8"/>
      <c r="E29" s="8"/>
      <c r="F29" s="8"/>
      <c r="G29" s="2"/>
      <c r="H29" s="9"/>
      <c r="I29" s="8"/>
      <c r="J29" s="9"/>
    </row>
    <row r="30">
      <c r="A30" s="8"/>
      <c r="B30" s="10"/>
      <c r="C30" s="8"/>
      <c r="D30" s="8"/>
      <c r="E30" s="8"/>
      <c r="F30" s="8"/>
      <c r="G30" s="2"/>
      <c r="H30" s="9"/>
      <c r="I30" s="8"/>
      <c r="J30" s="9"/>
    </row>
    <row r="31">
      <c r="A31" s="8"/>
      <c r="B31" s="8"/>
      <c r="C31" s="8"/>
      <c r="D31" s="8"/>
      <c r="E31" s="10"/>
      <c r="F31" s="8"/>
      <c r="G31" s="2"/>
      <c r="H31" s="9"/>
      <c r="I31" s="8"/>
      <c r="J31" s="9"/>
    </row>
    <row r="32">
      <c r="A32" s="8"/>
      <c r="J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1">
    <mergeCell ref="A32:I3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</hyperlinks>
  <drawing r:id="rId14"/>
</worksheet>
</file>