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580" yWindow="700" windowWidth="2060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2" i="1" l="1"/>
  <c r="E103" i="1"/>
  <c r="E104" i="1"/>
  <c r="E105" i="1"/>
  <c r="E106" i="1"/>
  <c r="E107" i="1"/>
  <c r="E108" i="1"/>
  <c r="E109" i="1"/>
  <c r="E111" i="1"/>
  <c r="F110" i="1"/>
  <c r="F109" i="1"/>
  <c r="F108" i="1"/>
  <c r="F107" i="1"/>
  <c r="F106" i="1"/>
  <c r="F105" i="1"/>
  <c r="F104" i="1"/>
  <c r="F103" i="1"/>
  <c r="F102" i="1"/>
  <c r="E94" i="1"/>
  <c r="E86" i="1"/>
  <c r="E87" i="1"/>
  <c r="E88" i="1"/>
  <c r="E89" i="1"/>
  <c r="E90" i="1"/>
  <c r="E91" i="1"/>
  <c r="E92" i="1"/>
  <c r="E93" i="1"/>
  <c r="E95" i="1"/>
  <c r="F94" i="1"/>
  <c r="F93" i="1"/>
  <c r="F92" i="1"/>
  <c r="F91" i="1"/>
  <c r="F90" i="1"/>
  <c r="F89" i="1"/>
  <c r="F88" i="1"/>
  <c r="F87" i="1"/>
  <c r="F86" i="1"/>
  <c r="E78" i="1"/>
  <c r="E70" i="1"/>
  <c r="E71" i="1"/>
  <c r="E72" i="1"/>
  <c r="E73" i="1"/>
  <c r="E74" i="1"/>
  <c r="E75" i="1"/>
  <c r="E76" i="1"/>
  <c r="E77" i="1"/>
  <c r="E79" i="1"/>
  <c r="F78" i="1"/>
  <c r="F77" i="1"/>
  <c r="F76" i="1"/>
  <c r="F75" i="1"/>
  <c r="F74" i="1"/>
  <c r="F73" i="1"/>
  <c r="F72" i="1"/>
  <c r="F71" i="1"/>
  <c r="F70" i="1"/>
  <c r="E62" i="1"/>
  <c r="E54" i="1"/>
  <c r="E55" i="1"/>
  <c r="E56" i="1"/>
  <c r="E57" i="1"/>
  <c r="E58" i="1"/>
  <c r="E59" i="1"/>
  <c r="E60" i="1"/>
  <c r="E61" i="1"/>
  <c r="E63" i="1"/>
  <c r="F62" i="1"/>
  <c r="F61" i="1"/>
  <c r="F60" i="1"/>
  <c r="F59" i="1"/>
  <c r="F58" i="1"/>
  <c r="F57" i="1"/>
  <c r="F56" i="1"/>
  <c r="F55" i="1"/>
  <c r="F54" i="1"/>
  <c r="E46" i="1"/>
  <c r="E38" i="1"/>
  <c r="E39" i="1"/>
  <c r="E40" i="1"/>
  <c r="E41" i="1"/>
  <c r="E42" i="1"/>
  <c r="E43" i="1"/>
  <c r="E44" i="1"/>
  <c r="E45" i="1"/>
  <c r="E47" i="1"/>
  <c r="F46" i="1"/>
  <c r="F45" i="1"/>
  <c r="F44" i="1"/>
  <c r="F43" i="1"/>
  <c r="F42" i="1"/>
  <c r="F41" i="1"/>
  <c r="F40" i="1"/>
  <c r="F39" i="1"/>
  <c r="F38" i="1"/>
  <c r="E30" i="1"/>
  <c r="E22" i="1"/>
  <c r="E23" i="1"/>
  <c r="E24" i="1"/>
  <c r="E25" i="1"/>
  <c r="E26" i="1"/>
  <c r="E27" i="1"/>
  <c r="E28" i="1"/>
  <c r="E29" i="1"/>
  <c r="E31" i="1"/>
  <c r="F30" i="1"/>
  <c r="F29" i="1"/>
  <c r="F28" i="1"/>
  <c r="F27" i="1"/>
  <c r="F26" i="1"/>
  <c r="F25" i="1"/>
  <c r="F24" i="1"/>
  <c r="F23" i="1"/>
  <c r="F22" i="1"/>
  <c r="E14" i="1"/>
  <c r="E6" i="1"/>
  <c r="E7" i="1"/>
  <c r="E8" i="1"/>
  <c r="E9" i="1"/>
  <c r="E10" i="1"/>
  <c r="E11" i="1"/>
  <c r="E12" i="1"/>
  <c r="E13" i="1"/>
  <c r="E15" i="1"/>
  <c r="F14" i="1"/>
  <c r="F13" i="1"/>
  <c r="F12" i="1"/>
  <c r="F11" i="1"/>
  <c r="F10" i="1"/>
  <c r="F9" i="1"/>
  <c r="F7" i="1"/>
  <c r="F8" i="1"/>
  <c r="F6" i="1"/>
  <c r="G94" i="1"/>
  <c r="G93" i="1"/>
  <c r="G92" i="1"/>
  <c r="G91" i="1"/>
  <c r="G90" i="1"/>
  <c r="G89" i="1"/>
  <c r="G88" i="1"/>
  <c r="G87" i="1"/>
  <c r="G86" i="1"/>
  <c r="G110" i="1"/>
  <c r="G109" i="1"/>
  <c r="G108" i="1"/>
  <c r="G107" i="1"/>
  <c r="G106" i="1"/>
  <c r="G105" i="1"/>
  <c r="G104" i="1"/>
  <c r="G103" i="1"/>
  <c r="G102" i="1"/>
  <c r="G78" i="1"/>
  <c r="G77" i="1"/>
  <c r="G76" i="1"/>
  <c r="G75" i="1"/>
  <c r="G74" i="1"/>
  <c r="G73" i="1"/>
  <c r="G72" i="1"/>
  <c r="G71" i="1"/>
  <c r="G70" i="1"/>
  <c r="G62" i="1"/>
  <c r="G61" i="1"/>
  <c r="G60" i="1"/>
  <c r="G59" i="1"/>
  <c r="G58" i="1"/>
  <c r="G57" i="1"/>
  <c r="G56" i="1"/>
  <c r="G55" i="1"/>
  <c r="G54" i="1"/>
  <c r="G46" i="1"/>
  <c r="G45" i="1"/>
  <c r="G44" i="1"/>
  <c r="G43" i="1"/>
  <c r="G42" i="1"/>
  <c r="G41" i="1"/>
  <c r="G40" i="1"/>
  <c r="G39" i="1"/>
  <c r="G38" i="1"/>
  <c r="G30" i="1"/>
  <c r="G29" i="1"/>
  <c r="G28" i="1"/>
  <c r="G27" i="1"/>
  <c r="G26" i="1"/>
  <c r="G25" i="1"/>
  <c r="G24" i="1"/>
  <c r="G23" i="1"/>
  <c r="G22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<sst xmlns="http://schemas.openxmlformats.org/spreadsheetml/2006/main" count="103" uniqueCount="25">
  <si>
    <t xml:space="preserve">Sample Name: </t>
  </si>
  <si>
    <t xml:space="preserve">Date Collected: </t>
  </si>
  <si>
    <t>Date Sieved:</t>
  </si>
  <si>
    <t>Initial weight:</t>
  </si>
  <si>
    <t>mm</t>
  </si>
  <si>
    <t>Φ</t>
  </si>
  <si>
    <t>Cummulative weight (g)</t>
  </si>
  <si>
    <t>Sample Weight (g)</t>
  </si>
  <si>
    <t>Weight %</t>
  </si>
  <si>
    <t xml:space="preserve">Notes </t>
  </si>
  <si>
    <t>&lt;3.5</t>
  </si>
  <si>
    <t>Total</t>
  </si>
  <si>
    <t xml:space="preserve">7/17 : Sieved for 5 minutes </t>
  </si>
  <si>
    <t>LB29-1</t>
  </si>
  <si>
    <t>225g</t>
  </si>
  <si>
    <t>278g</t>
  </si>
  <si>
    <t>LB29-2</t>
  </si>
  <si>
    <t>LB29-3</t>
  </si>
  <si>
    <t>LB29-4</t>
  </si>
  <si>
    <t>LB29-5</t>
  </si>
  <si>
    <t>LB29-7</t>
  </si>
  <si>
    <t>254g</t>
  </si>
  <si>
    <t>282g</t>
  </si>
  <si>
    <t>315g</t>
  </si>
  <si>
    <t>262g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</si>
</sst>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2" applyBorder="1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1" fillId="2" borderId="1" xfId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164" fontId="1" fillId="2" borderId="1" xfId="1" applyNumberFormat="1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2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1" xfId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21">
    <cellStyle name="Explanatory Text" xfId="2" builtinId="5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M22" sqref="M22"/>
    </sheetView>
  </sheetViews>
  <sheetFormatPr baseColWidth="10" defaultRowHeight="15" x14ac:dyDescent="0"/>
  <cols>
    <col min="1" max="1" width="13.5" customWidth="1"/>
    <col min="5" max="5" width="17.5" customWidth="1"/>
    <col min="6" max="6" width="10.83203125" style="10"/>
  </cols>
  <sheetData>
    <row r="1" spans="1:13">
      <c r="A1" s="1" t="s">
        <v>0</v>
      </c>
      <c r="B1" s="11" t="s">
        <v>13</v>
      </c>
      <c r="C1" s="12"/>
      <c r="D1" s="12"/>
      <c r="E1" s="12"/>
      <c r="F1" s="13"/>
      <c r="G1" s="2"/>
    </row>
    <row r="2" spans="1:13">
      <c r="A2" s="1" t="s">
        <v>1</v>
      </c>
      <c r="B2" s="14">
        <v>42558</v>
      </c>
      <c r="C2" s="15"/>
      <c r="D2" s="15"/>
      <c r="E2" s="15"/>
      <c r="F2" s="16"/>
      <c r="G2" s="3"/>
      <c r="M2" s="2"/>
    </row>
    <row r="3" spans="1:13">
      <c r="A3" s="1" t="s">
        <v>2</v>
      </c>
      <c r="B3" s="14">
        <v>42568</v>
      </c>
      <c r="C3" s="15"/>
      <c r="D3" s="15"/>
      <c r="E3" s="15"/>
      <c r="F3" s="16"/>
      <c r="G3" s="3"/>
      <c r="M3" s="2"/>
    </row>
    <row r="4" spans="1:13">
      <c r="A4" s="1" t="s">
        <v>3</v>
      </c>
      <c r="B4" s="17" t="s">
        <v>14</v>
      </c>
      <c r="C4" s="18"/>
      <c r="D4" s="18"/>
      <c r="E4" s="18"/>
      <c r="F4" s="19"/>
      <c r="G4" s="3"/>
      <c r="M4" s="2"/>
    </row>
    <row r="5" spans="1:13">
      <c r="A5" s="4" t="s">
        <v>4</v>
      </c>
      <c r="B5" s="4" t="s">
        <v>5</v>
      </c>
      <c r="C5" s="4" t="s">
        <v>6</v>
      </c>
      <c r="D5" s="4"/>
      <c r="E5" s="4" t="s">
        <v>7</v>
      </c>
      <c r="F5" s="9" t="s">
        <v>8</v>
      </c>
      <c r="G5" s="4"/>
      <c r="H5" s="20" t="s">
        <v>9</v>
      </c>
      <c r="I5" s="20"/>
      <c r="J5" s="20"/>
    </row>
    <row r="6" spans="1:13" ht="15" customHeight="1">
      <c r="A6" s="5">
        <v>1</v>
      </c>
      <c r="B6" s="5">
        <v>0</v>
      </c>
      <c r="C6" s="23">
        <v>0</v>
      </c>
      <c r="D6" s="24"/>
      <c r="E6" s="5">
        <f>C6</f>
        <v>0</v>
      </c>
      <c r="F6" s="6">
        <f>(E6/E15)</f>
        <v>0</v>
      </c>
      <c r="G6" s="6">
        <f>(100-(F6))/100</f>
        <v>1</v>
      </c>
      <c r="H6" s="22" t="s">
        <v>12</v>
      </c>
      <c r="I6" s="22"/>
      <c r="J6" s="22"/>
    </row>
    <row r="7" spans="1:13">
      <c r="A7" s="5">
        <v>0.71</v>
      </c>
      <c r="B7" s="5">
        <v>0.5</v>
      </c>
      <c r="C7" s="23">
        <v>0</v>
      </c>
      <c r="D7" s="24"/>
      <c r="E7" s="5">
        <f t="shared" ref="E7:E14" si="0">C7-C6</f>
        <v>0</v>
      </c>
      <c r="F7" s="6">
        <f>(E7/E15)*(100)</f>
        <v>0</v>
      </c>
      <c r="G7" s="6">
        <f>(100-(F6+F7))/100</f>
        <v>1</v>
      </c>
      <c r="H7" s="22"/>
      <c r="I7" s="22"/>
      <c r="J7" s="22"/>
    </row>
    <row r="8" spans="1:13">
      <c r="A8" s="5">
        <v>0.5</v>
      </c>
      <c r="B8" s="5">
        <v>1</v>
      </c>
      <c r="C8" s="23">
        <v>0</v>
      </c>
      <c r="D8" s="24"/>
      <c r="E8" s="5">
        <f t="shared" si="0"/>
        <v>0</v>
      </c>
      <c r="F8" s="6">
        <f>(E8/E15)*(100)</f>
        <v>0</v>
      </c>
      <c r="G8" s="6">
        <f>(100-(F6+F7+F8))/100</f>
        <v>1</v>
      </c>
      <c r="H8" s="22"/>
      <c r="I8" s="22"/>
      <c r="J8" s="22"/>
    </row>
    <row r="9" spans="1:13">
      <c r="A9" s="5">
        <v>0.35499999999999998</v>
      </c>
      <c r="B9" s="5">
        <v>1.5</v>
      </c>
      <c r="C9" s="23">
        <v>6</v>
      </c>
      <c r="D9" s="24"/>
      <c r="E9" s="5">
        <f t="shared" si="0"/>
        <v>6</v>
      </c>
      <c r="F9" s="6">
        <f>(E9/E15)</f>
        <v>2.6666666666666668E-2</v>
      </c>
      <c r="G9" s="6">
        <f>(100-(F6+F7+F8+F9))/100</f>
        <v>0.99973333333333325</v>
      </c>
      <c r="H9" s="22"/>
      <c r="I9" s="22"/>
      <c r="J9" s="22"/>
    </row>
    <row r="10" spans="1:13">
      <c r="A10" s="5">
        <v>0.25</v>
      </c>
      <c r="B10" s="5">
        <v>2</v>
      </c>
      <c r="C10" s="23">
        <v>127</v>
      </c>
      <c r="D10" s="24"/>
      <c r="E10" s="5">
        <f t="shared" si="0"/>
        <v>121</v>
      </c>
      <c r="F10" s="6">
        <f>(E10/E15)</f>
        <v>0.5377777777777778</v>
      </c>
      <c r="G10" s="6">
        <f>(100-(F6+F7+F8+F9+F10))/100</f>
        <v>0.99435555555555555</v>
      </c>
      <c r="H10" s="22"/>
      <c r="I10" s="22"/>
      <c r="J10" s="22"/>
    </row>
    <row r="11" spans="1:13">
      <c r="A11" s="5">
        <v>0.18</v>
      </c>
      <c r="B11" s="5">
        <v>2.5</v>
      </c>
      <c r="C11" s="23">
        <v>159</v>
      </c>
      <c r="D11" s="24"/>
      <c r="E11" s="5">
        <f t="shared" si="0"/>
        <v>32</v>
      </c>
      <c r="F11" s="6">
        <f>(E11/E15)</f>
        <v>0.14222222222222222</v>
      </c>
      <c r="G11" s="6">
        <f>(100-(F6+F7+F8+F9+F10+F11))/100</f>
        <v>0.99293333333333333</v>
      </c>
      <c r="H11" s="22"/>
      <c r="I11" s="22"/>
      <c r="J11" s="22"/>
    </row>
    <row r="12" spans="1:13">
      <c r="A12" s="5">
        <v>0.125</v>
      </c>
      <c r="B12" s="5">
        <v>3</v>
      </c>
      <c r="C12" s="23">
        <v>222</v>
      </c>
      <c r="D12" s="24"/>
      <c r="E12" s="5">
        <f t="shared" si="0"/>
        <v>63</v>
      </c>
      <c r="F12" s="6">
        <f>(E12/E15)</f>
        <v>0.28000000000000003</v>
      </c>
      <c r="G12" s="6">
        <f>(100-(F6+F7+F8+F9+F10+F12+F11))/100</f>
        <v>0.99013333333333331</v>
      </c>
      <c r="H12" s="22"/>
      <c r="I12" s="22"/>
      <c r="J12" s="22"/>
    </row>
    <row r="13" spans="1:13">
      <c r="A13" s="5">
        <v>0.09</v>
      </c>
      <c r="B13" s="5">
        <v>3.5</v>
      </c>
      <c r="C13" s="23">
        <v>225</v>
      </c>
      <c r="D13" s="24"/>
      <c r="E13" s="5">
        <f t="shared" si="0"/>
        <v>3</v>
      </c>
      <c r="F13" s="6">
        <f>(E13/E15)</f>
        <v>1.3333333333333334E-2</v>
      </c>
      <c r="G13" s="6">
        <f>(100-(F13+F12+F11+F10+F9+F8+F7+F6))/100</f>
        <v>0.99</v>
      </c>
      <c r="H13" s="22"/>
      <c r="I13" s="22"/>
      <c r="J13" s="22"/>
    </row>
    <row r="14" spans="1:13">
      <c r="A14" s="7">
        <v>0</v>
      </c>
      <c r="B14" s="7" t="s">
        <v>10</v>
      </c>
      <c r="C14" s="21">
        <v>225</v>
      </c>
      <c r="D14" s="21"/>
      <c r="E14" s="5">
        <f t="shared" si="0"/>
        <v>0</v>
      </c>
      <c r="F14" s="6">
        <f>(E14/E15)</f>
        <v>0</v>
      </c>
      <c r="G14" s="6">
        <f>(100-(F6+F7+F8+F9+F10+F11+F12+F13+F14))/100</f>
        <v>0.99</v>
      </c>
      <c r="H14" s="22"/>
      <c r="I14" s="22"/>
      <c r="J14" s="22"/>
    </row>
    <row r="15" spans="1:13">
      <c r="D15" s="4" t="s">
        <v>11</v>
      </c>
      <c r="E15" s="8">
        <f>E6+E7+E8+E9+E10+E11+E12+E13+E14</f>
        <v>225</v>
      </c>
    </row>
    <row r="17" spans="1:10">
      <c r="A17" s="1" t="s">
        <v>0</v>
      </c>
      <c r="B17" s="11" t="s">
        <v>16</v>
      </c>
      <c r="C17" s="12"/>
      <c r="D17" s="12"/>
      <c r="E17" s="12"/>
      <c r="F17" s="13"/>
      <c r="G17" s="2"/>
    </row>
    <row r="18" spans="1:10">
      <c r="A18" s="1" t="s">
        <v>1</v>
      </c>
      <c r="B18" s="14">
        <v>42558</v>
      </c>
      <c r="C18" s="15"/>
      <c r="D18" s="15"/>
      <c r="E18" s="15"/>
      <c r="F18" s="16"/>
      <c r="G18" s="3"/>
    </row>
    <row r="19" spans="1:10">
      <c r="A19" s="1" t="s">
        <v>2</v>
      </c>
      <c r="B19" s="14">
        <v>42568</v>
      </c>
      <c r="C19" s="15"/>
      <c r="D19" s="15"/>
      <c r="E19" s="15"/>
      <c r="F19" s="16"/>
      <c r="G19" s="3"/>
    </row>
    <row r="20" spans="1:10">
      <c r="A20" s="1" t="s">
        <v>3</v>
      </c>
      <c r="B20" s="17" t="s">
        <v>15</v>
      </c>
      <c r="C20" s="18"/>
      <c r="D20" s="18"/>
      <c r="E20" s="18"/>
      <c r="F20" s="19"/>
      <c r="G20" s="3"/>
    </row>
    <row r="21" spans="1:10">
      <c r="A21" s="4" t="s">
        <v>4</v>
      </c>
      <c r="B21" s="4" t="s">
        <v>5</v>
      </c>
      <c r="C21" s="4" t="s">
        <v>6</v>
      </c>
      <c r="D21" s="4"/>
      <c r="E21" s="4" t="s">
        <v>7</v>
      </c>
      <c r="F21" s="9" t="s">
        <v>8</v>
      </c>
      <c r="G21" s="4"/>
      <c r="H21" s="20" t="s">
        <v>9</v>
      </c>
      <c r="I21" s="20"/>
      <c r="J21" s="20"/>
    </row>
    <row r="22" spans="1:10">
      <c r="A22" s="5">
        <v>1</v>
      </c>
      <c r="B22" s="5">
        <v>0</v>
      </c>
      <c r="C22" s="21">
        <v>0</v>
      </c>
      <c r="D22" s="21"/>
      <c r="E22" s="5">
        <f>C22</f>
        <v>0</v>
      </c>
      <c r="F22" s="6">
        <f>(E22/E31)</f>
        <v>0</v>
      </c>
      <c r="G22" s="6">
        <f>(100-(F22))/100</f>
        <v>1</v>
      </c>
      <c r="H22" s="22" t="s">
        <v>12</v>
      </c>
      <c r="I22" s="22"/>
      <c r="J22" s="22"/>
    </row>
    <row r="23" spans="1:10">
      <c r="A23" s="5">
        <v>0.71</v>
      </c>
      <c r="B23" s="5">
        <v>0.5</v>
      </c>
      <c r="C23" s="21">
        <v>0</v>
      </c>
      <c r="D23" s="21"/>
      <c r="E23" s="5">
        <f t="shared" ref="E23:E29" si="1">C23-C22</f>
        <v>0</v>
      </c>
      <c r="F23" s="6">
        <f>(E23/E31)</f>
        <v>0</v>
      </c>
      <c r="G23" s="6">
        <f>(100-(F22+F23))/100</f>
        <v>1</v>
      </c>
      <c r="H23" s="22"/>
      <c r="I23" s="22"/>
      <c r="J23" s="22"/>
    </row>
    <row r="24" spans="1:10">
      <c r="A24" s="5">
        <v>0.5</v>
      </c>
      <c r="B24" s="5">
        <v>1</v>
      </c>
      <c r="C24" s="21">
        <v>1</v>
      </c>
      <c r="D24" s="21"/>
      <c r="E24" s="5">
        <f t="shared" si="1"/>
        <v>1</v>
      </c>
      <c r="F24" s="6">
        <f>(E24/E31)</f>
        <v>3.5971223021582736E-3</v>
      </c>
      <c r="G24" s="6">
        <f>(100-(F22+F23+F24))/100</f>
        <v>0.99996402877697843</v>
      </c>
      <c r="H24" s="22"/>
      <c r="I24" s="22"/>
      <c r="J24" s="22"/>
    </row>
    <row r="25" spans="1:10">
      <c r="A25" s="5">
        <v>0.35499999999999998</v>
      </c>
      <c r="B25" s="5">
        <v>1.5</v>
      </c>
      <c r="C25" s="21">
        <v>4</v>
      </c>
      <c r="D25" s="21"/>
      <c r="E25" s="5">
        <f t="shared" si="1"/>
        <v>3</v>
      </c>
      <c r="F25" s="6">
        <f>(E25/E31)</f>
        <v>1.0791366906474821E-2</v>
      </c>
      <c r="G25" s="6">
        <f>(100-(F22+F23+F24+F25))/100</f>
        <v>0.99985611510791372</v>
      </c>
      <c r="H25" s="22"/>
      <c r="I25" s="22"/>
      <c r="J25" s="22"/>
    </row>
    <row r="26" spans="1:10">
      <c r="A26" s="5">
        <v>0.25</v>
      </c>
      <c r="B26" s="5">
        <v>2</v>
      </c>
      <c r="C26" s="23">
        <v>173</v>
      </c>
      <c r="D26" s="24"/>
      <c r="E26" s="5">
        <f t="shared" si="1"/>
        <v>169</v>
      </c>
      <c r="F26" s="6">
        <f>(E26/E31)</f>
        <v>0.6079136690647482</v>
      </c>
      <c r="G26" s="6">
        <f>(100-(F22+F23+F24+F25+F26))/100</f>
        <v>0.9937769784172662</v>
      </c>
      <c r="H26" s="22"/>
      <c r="I26" s="22"/>
      <c r="J26" s="22"/>
    </row>
    <row r="27" spans="1:10">
      <c r="A27" s="5">
        <v>0.18</v>
      </c>
      <c r="B27" s="5">
        <v>2.5</v>
      </c>
      <c r="C27" s="23">
        <v>206</v>
      </c>
      <c r="D27" s="24"/>
      <c r="E27" s="5">
        <f t="shared" si="1"/>
        <v>33</v>
      </c>
      <c r="F27" s="6">
        <f>(E27/E31)</f>
        <v>0.11870503597122302</v>
      </c>
      <c r="G27" s="6">
        <f>(100-(F22+F23+F24+F25+F26+F27))/100</f>
        <v>0.99258992805755397</v>
      </c>
      <c r="H27" s="22"/>
      <c r="I27" s="22"/>
      <c r="J27" s="22"/>
    </row>
    <row r="28" spans="1:10">
      <c r="A28" s="5">
        <v>0.125</v>
      </c>
      <c r="B28" s="5">
        <v>3</v>
      </c>
      <c r="C28" s="23">
        <v>275</v>
      </c>
      <c r="D28" s="24"/>
      <c r="E28" s="5">
        <f t="shared" si="1"/>
        <v>69</v>
      </c>
      <c r="F28" s="6">
        <f>(E28/E31)</f>
        <v>0.24820143884892087</v>
      </c>
      <c r="G28" s="6">
        <f>(100-(F22+F23+F24+F25+F26+F28+F27))/100</f>
        <v>0.9901079136690647</v>
      </c>
      <c r="H28" s="22"/>
      <c r="I28" s="22"/>
      <c r="J28" s="22"/>
    </row>
    <row r="29" spans="1:10">
      <c r="A29" s="5">
        <v>0.09</v>
      </c>
      <c r="B29" s="5">
        <v>3.5</v>
      </c>
      <c r="C29" s="23">
        <v>278</v>
      </c>
      <c r="D29" s="24"/>
      <c r="E29" s="5">
        <f t="shared" si="1"/>
        <v>3</v>
      </c>
      <c r="F29" s="6">
        <f>(E29/E31)</f>
        <v>1.0791366906474821E-2</v>
      </c>
      <c r="G29" s="6">
        <f>(100-(F29+F28+F27+F26+F25+F24+F23+F22))/100</f>
        <v>0.99</v>
      </c>
      <c r="H29" s="22"/>
      <c r="I29" s="22"/>
      <c r="J29" s="22"/>
    </row>
    <row r="30" spans="1:10">
      <c r="A30" s="7">
        <v>0</v>
      </c>
      <c r="B30" s="7" t="s">
        <v>10</v>
      </c>
      <c r="C30" s="21">
        <v>278</v>
      </c>
      <c r="D30" s="21"/>
      <c r="E30" s="5">
        <f>C30-C29</f>
        <v>0</v>
      </c>
      <c r="F30" s="6">
        <f>(E30/E31)</f>
        <v>0</v>
      </c>
      <c r="G30" s="6">
        <f>(100-(F22+F23+F24+F25+F26+F27+F28+F29+F30))/100</f>
        <v>0.99</v>
      </c>
      <c r="H30" s="22"/>
      <c r="I30" s="22"/>
      <c r="J30" s="22"/>
    </row>
    <row r="31" spans="1:10">
      <c r="D31" s="4" t="s">
        <v>11</v>
      </c>
      <c r="E31" s="8">
        <f>E22+E23+E24+E25+E26+E27+E28+E29+E30</f>
        <v>278</v>
      </c>
    </row>
    <row r="33" spans="1:10">
      <c r="A33" s="1" t="s">
        <v>0</v>
      </c>
      <c r="B33" s="11" t="s">
        <v>17</v>
      </c>
      <c r="C33" s="12"/>
      <c r="D33" s="12"/>
      <c r="E33" s="12"/>
      <c r="F33" s="13"/>
      <c r="G33" s="2"/>
    </row>
    <row r="34" spans="1:10">
      <c r="A34" s="1" t="s">
        <v>1</v>
      </c>
      <c r="B34" s="14">
        <v>42558</v>
      </c>
      <c r="C34" s="15"/>
      <c r="D34" s="15"/>
      <c r="E34" s="15"/>
      <c r="F34" s="16"/>
      <c r="G34" s="3"/>
    </row>
    <row r="35" spans="1:10">
      <c r="A35" s="1" t="s">
        <v>2</v>
      </c>
      <c r="B35" s="14">
        <v>42568</v>
      </c>
      <c r="C35" s="15"/>
      <c r="D35" s="15"/>
      <c r="E35" s="15"/>
      <c r="F35" s="16"/>
      <c r="G35" s="3"/>
    </row>
    <row r="36" spans="1:10">
      <c r="A36" s="1" t="s">
        <v>3</v>
      </c>
      <c r="B36" s="17" t="s">
        <v>21</v>
      </c>
      <c r="C36" s="18"/>
      <c r="D36" s="18"/>
      <c r="E36" s="18"/>
      <c r="F36" s="19"/>
      <c r="G36" s="3"/>
    </row>
    <row r="37" spans="1:10">
      <c r="A37" s="4" t="s">
        <v>4</v>
      </c>
      <c r="B37" s="4" t="s">
        <v>5</v>
      </c>
      <c r="C37" s="4" t="s">
        <v>6</v>
      </c>
      <c r="D37" s="4"/>
      <c r="E37" s="4" t="s">
        <v>7</v>
      </c>
      <c r="F37" s="9" t="s">
        <v>8</v>
      </c>
      <c r="G37" s="4"/>
      <c r="H37" s="20" t="s">
        <v>9</v>
      </c>
      <c r="I37" s="20"/>
      <c r="J37" s="20"/>
    </row>
    <row r="38" spans="1:10">
      <c r="A38" s="5">
        <v>1</v>
      </c>
      <c r="B38" s="5">
        <v>0</v>
      </c>
      <c r="C38" s="21">
        <v>0</v>
      </c>
      <c r="D38" s="21"/>
      <c r="E38" s="5">
        <f>C38</f>
        <v>0</v>
      </c>
      <c r="F38" s="6">
        <f>(E38/E47)</f>
        <v>0</v>
      </c>
      <c r="G38" s="6">
        <f>(100-(F38))/100</f>
        <v>1</v>
      </c>
      <c r="H38" s="22" t="s">
        <v>12</v>
      </c>
      <c r="I38" s="22"/>
      <c r="J38" s="22"/>
    </row>
    <row r="39" spans="1:10">
      <c r="A39" s="5">
        <v>0.71</v>
      </c>
      <c r="B39" s="5">
        <v>0.5</v>
      </c>
      <c r="C39" s="21">
        <v>0</v>
      </c>
      <c r="D39" s="21"/>
      <c r="E39" s="5">
        <f t="shared" ref="E39:E45" si="2">C39-C38</f>
        <v>0</v>
      </c>
      <c r="F39" s="6">
        <f>(E39/E47)</f>
        <v>0</v>
      </c>
      <c r="G39" s="6">
        <f>(100-(F38+F39))/100</f>
        <v>1</v>
      </c>
      <c r="H39" s="22"/>
      <c r="I39" s="22"/>
      <c r="J39" s="22"/>
    </row>
    <row r="40" spans="1:10">
      <c r="A40" s="5">
        <v>0.5</v>
      </c>
      <c r="B40" s="5">
        <v>1</v>
      </c>
      <c r="C40" s="21">
        <v>1</v>
      </c>
      <c r="D40" s="21"/>
      <c r="E40" s="5">
        <f t="shared" si="2"/>
        <v>1</v>
      </c>
      <c r="F40" s="6">
        <f>(E40/E47)</f>
        <v>3.937007874015748E-3</v>
      </c>
      <c r="G40" s="6">
        <f>(100-(F38+F39+F40))/100</f>
        <v>0.99996062992125989</v>
      </c>
      <c r="H40" s="22"/>
      <c r="I40" s="22"/>
      <c r="J40" s="22"/>
    </row>
    <row r="41" spans="1:10">
      <c r="A41" s="5">
        <v>0.35499999999999998</v>
      </c>
      <c r="B41" s="5">
        <v>1.5</v>
      </c>
      <c r="C41" s="21">
        <v>5</v>
      </c>
      <c r="D41" s="21"/>
      <c r="E41" s="5">
        <f t="shared" si="2"/>
        <v>4</v>
      </c>
      <c r="F41" s="6">
        <f>(E41/E47)</f>
        <v>1.5748031496062992E-2</v>
      </c>
      <c r="G41" s="6">
        <f>(100-(F38+F39+F40+F41))/100</f>
        <v>0.99980314960629924</v>
      </c>
      <c r="H41" s="22"/>
      <c r="I41" s="22"/>
      <c r="J41" s="22"/>
    </row>
    <row r="42" spans="1:10">
      <c r="A42" s="5">
        <v>0.25</v>
      </c>
      <c r="B42" s="5">
        <v>2</v>
      </c>
      <c r="C42" s="23">
        <v>166</v>
      </c>
      <c r="D42" s="24"/>
      <c r="E42" s="5">
        <f t="shared" si="2"/>
        <v>161</v>
      </c>
      <c r="F42" s="6">
        <f>(E42/E47)</f>
        <v>0.63385826771653542</v>
      </c>
      <c r="G42" s="6">
        <f>(100-(F38+F39+F40+F41+F42))/100</f>
        <v>0.99346456692913387</v>
      </c>
      <c r="H42" s="22"/>
      <c r="I42" s="22"/>
      <c r="J42" s="22"/>
    </row>
    <row r="43" spans="1:10">
      <c r="A43" s="5">
        <v>0.18</v>
      </c>
      <c r="B43" s="5">
        <v>2.5</v>
      </c>
      <c r="C43" s="23">
        <v>197</v>
      </c>
      <c r="D43" s="24"/>
      <c r="E43" s="5">
        <f t="shared" si="2"/>
        <v>31</v>
      </c>
      <c r="F43" s="6">
        <f>(E43/E47)</f>
        <v>0.12204724409448819</v>
      </c>
      <c r="G43" s="6">
        <f>(100-(F38+F39+F40+F41+F42+F43))/100</f>
        <v>0.99224409448818907</v>
      </c>
      <c r="H43" s="22"/>
      <c r="I43" s="22"/>
      <c r="J43" s="22"/>
    </row>
    <row r="44" spans="1:10">
      <c r="A44" s="5">
        <v>0.125</v>
      </c>
      <c r="B44" s="5">
        <v>3</v>
      </c>
      <c r="C44" s="23">
        <v>252</v>
      </c>
      <c r="D44" s="24"/>
      <c r="E44" s="5">
        <f t="shared" si="2"/>
        <v>55</v>
      </c>
      <c r="F44" s="6">
        <f>(E44/E47)</f>
        <v>0.21653543307086615</v>
      </c>
      <c r="G44" s="6">
        <f>(100-(F38+F39+F40+F41+F42+F44+F43))/100</f>
        <v>0.99007874015748032</v>
      </c>
      <c r="H44" s="22"/>
      <c r="I44" s="22"/>
      <c r="J44" s="22"/>
    </row>
    <row r="45" spans="1:10">
      <c r="A45" s="5">
        <v>0.09</v>
      </c>
      <c r="B45" s="5">
        <v>3.5</v>
      </c>
      <c r="C45" s="23">
        <v>254</v>
      </c>
      <c r="D45" s="24"/>
      <c r="E45" s="5">
        <f t="shared" si="2"/>
        <v>2</v>
      </c>
      <c r="F45" s="6">
        <f>(E45/E47)</f>
        <v>7.874015748031496E-3</v>
      </c>
      <c r="G45" s="6">
        <f>(100-(F45+F44+F43+F42+F41+F40+F39+F38))/100</f>
        <v>0.99</v>
      </c>
      <c r="H45" s="22"/>
      <c r="I45" s="22"/>
      <c r="J45" s="22"/>
    </row>
    <row r="46" spans="1:10">
      <c r="A46" s="7">
        <v>0</v>
      </c>
      <c r="B46" s="7" t="s">
        <v>10</v>
      </c>
      <c r="C46" s="21">
        <v>254</v>
      </c>
      <c r="D46" s="21"/>
      <c r="E46" s="5">
        <f>C46-C45</f>
        <v>0</v>
      </c>
      <c r="F46" s="6">
        <f>(E46/E47)</f>
        <v>0</v>
      </c>
      <c r="G46" s="6">
        <f>(100-(F38+F39+F40+F41+F42+F43+F44+F45+F46))/100</f>
        <v>0.99</v>
      </c>
      <c r="H46" s="22"/>
      <c r="I46" s="22"/>
      <c r="J46" s="22"/>
    </row>
    <row r="47" spans="1:10">
      <c r="D47" s="4" t="s">
        <v>11</v>
      </c>
      <c r="E47" s="8">
        <f>E38+E39+E40+E41+E42+E43+E44+E45+E46</f>
        <v>254</v>
      </c>
    </row>
    <row r="49" spans="1:10">
      <c r="A49" s="1" t="s">
        <v>0</v>
      </c>
      <c r="B49" s="11" t="s">
        <v>18</v>
      </c>
      <c r="C49" s="12"/>
      <c r="D49" s="12"/>
      <c r="E49" s="12"/>
      <c r="F49" s="13"/>
      <c r="G49" s="2"/>
    </row>
    <row r="50" spans="1:10">
      <c r="A50" s="1" t="s">
        <v>1</v>
      </c>
      <c r="B50" s="14">
        <v>42558</v>
      </c>
      <c r="C50" s="15"/>
      <c r="D50" s="15"/>
      <c r="E50" s="15"/>
      <c r="F50" s="16"/>
      <c r="G50" s="3"/>
    </row>
    <row r="51" spans="1:10">
      <c r="A51" s="1" t="s">
        <v>2</v>
      </c>
      <c r="B51" s="14">
        <v>42568</v>
      </c>
      <c r="C51" s="15"/>
      <c r="D51" s="15"/>
      <c r="E51" s="15"/>
      <c r="F51" s="16"/>
      <c r="G51" s="3"/>
    </row>
    <row r="52" spans="1:10">
      <c r="A52" s="1" t="s">
        <v>3</v>
      </c>
      <c r="B52" s="17" t="s">
        <v>22</v>
      </c>
      <c r="C52" s="18"/>
      <c r="D52" s="18"/>
      <c r="E52" s="18"/>
      <c r="F52" s="19"/>
      <c r="G52" s="3"/>
    </row>
    <row r="53" spans="1:10">
      <c r="A53" s="4" t="s">
        <v>4</v>
      </c>
      <c r="B53" s="4" t="s">
        <v>5</v>
      </c>
      <c r="C53" s="4" t="s">
        <v>6</v>
      </c>
      <c r="D53" s="4"/>
      <c r="E53" s="4" t="s">
        <v>7</v>
      </c>
      <c r="F53" s="9" t="s">
        <v>8</v>
      </c>
      <c r="G53" s="4"/>
      <c r="H53" s="20" t="s">
        <v>9</v>
      </c>
      <c r="I53" s="20"/>
      <c r="J53" s="20"/>
    </row>
    <row r="54" spans="1:10">
      <c r="A54" s="5">
        <v>1</v>
      </c>
      <c r="B54" s="5">
        <v>0</v>
      </c>
      <c r="C54" s="21">
        <v>0</v>
      </c>
      <c r="D54" s="21"/>
      <c r="E54" s="5">
        <f>C54</f>
        <v>0</v>
      </c>
      <c r="F54" s="6">
        <f>(E54/E63)</f>
        <v>0</v>
      </c>
      <c r="G54" s="6">
        <f>(100-(F54))/100</f>
        <v>1</v>
      </c>
      <c r="H54" s="22" t="s">
        <v>12</v>
      </c>
      <c r="I54" s="22"/>
      <c r="J54" s="22"/>
    </row>
    <row r="55" spans="1:10">
      <c r="A55" s="5">
        <v>0.71</v>
      </c>
      <c r="B55" s="5">
        <v>0.5</v>
      </c>
      <c r="C55" s="21">
        <v>0</v>
      </c>
      <c r="D55" s="21"/>
      <c r="E55" s="5">
        <f t="shared" ref="E55:E61" si="3">C55-C54</f>
        <v>0</v>
      </c>
      <c r="F55" s="6">
        <f>(E55/E63)</f>
        <v>0</v>
      </c>
      <c r="G55" s="6">
        <f>(100-(F54+F55))/100</f>
        <v>1</v>
      </c>
      <c r="H55" s="22"/>
      <c r="I55" s="22"/>
      <c r="J55" s="22"/>
    </row>
    <row r="56" spans="1:10">
      <c r="A56" s="5">
        <v>0.5</v>
      </c>
      <c r="B56" s="5">
        <v>1</v>
      </c>
      <c r="C56" s="21">
        <v>0</v>
      </c>
      <c r="D56" s="21"/>
      <c r="E56" s="5">
        <f t="shared" si="3"/>
        <v>0</v>
      </c>
      <c r="F56" s="6">
        <f>(E56/E63)</f>
        <v>0</v>
      </c>
      <c r="G56" s="6">
        <f>(100-(F54+F55+F56))/100</f>
        <v>1</v>
      </c>
      <c r="H56" s="22"/>
      <c r="I56" s="22"/>
      <c r="J56" s="22"/>
    </row>
    <row r="57" spans="1:10">
      <c r="A57" s="5">
        <v>0.35499999999999998</v>
      </c>
      <c r="B57" s="5">
        <v>1.5</v>
      </c>
      <c r="C57" s="21">
        <v>4</v>
      </c>
      <c r="D57" s="21"/>
      <c r="E57" s="5">
        <f t="shared" si="3"/>
        <v>4</v>
      </c>
      <c r="F57" s="6">
        <f>(E57/E63)</f>
        <v>1.4184397163120567E-2</v>
      </c>
      <c r="G57" s="6">
        <f>(100-(F54+F55+F56+F57))/100</f>
        <v>0.99985815602836881</v>
      </c>
      <c r="H57" s="22"/>
      <c r="I57" s="22"/>
      <c r="J57" s="22"/>
    </row>
    <row r="58" spans="1:10">
      <c r="A58" s="5">
        <v>0.25</v>
      </c>
      <c r="B58" s="5">
        <v>2</v>
      </c>
      <c r="C58" s="23">
        <v>185</v>
      </c>
      <c r="D58" s="24"/>
      <c r="E58" s="5">
        <f t="shared" si="3"/>
        <v>181</v>
      </c>
      <c r="F58" s="6">
        <f>(E58/E63)</f>
        <v>0.64184397163120566</v>
      </c>
      <c r="G58" s="6">
        <f>(100-(F54+F55+F56+F57+F58))/100</f>
        <v>0.99343971631205674</v>
      </c>
      <c r="H58" s="22"/>
      <c r="I58" s="22"/>
      <c r="J58" s="22"/>
    </row>
    <row r="59" spans="1:10">
      <c r="A59" s="5">
        <v>0.18</v>
      </c>
      <c r="B59" s="5">
        <v>2.5</v>
      </c>
      <c r="C59" s="23">
        <v>218</v>
      </c>
      <c r="D59" s="24"/>
      <c r="E59" s="5">
        <f t="shared" si="3"/>
        <v>33</v>
      </c>
      <c r="F59" s="6">
        <f>(E59/E63)</f>
        <v>0.11702127659574468</v>
      </c>
      <c r="G59" s="6">
        <f>(100-(F54+F55+F56+F57+F58+F59))/100</f>
        <v>0.99226950354609922</v>
      </c>
      <c r="H59" s="22"/>
      <c r="I59" s="22"/>
      <c r="J59" s="22"/>
    </row>
    <row r="60" spans="1:10">
      <c r="A60" s="5">
        <v>0.125</v>
      </c>
      <c r="B60" s="5">
        <v>3</v>
      </c>
      <c r="C60" s="23">
        <v>279</v>
      </c>
      <c r="D60" s="24"/>
      <c r="E60" s="5">
        <f t="shared" si="3"/>
        <v>61</v>
      </c>
      <c r="F60" s="6">
        <f>(E60/E63)</f>
        <v>0.21631205673758866</v>
      </c>
      <c r="G60" s="6">
        <f>(100-(F54+F55+F56+F57+F58+F60+F59))/100</f>
        <v>0.99010638297872344</v>
      </c>
      <c r="H60" s="22"/>
      <c r="I60" s="22"/>
      <c r="J60" s="22"/>
    </row>
    <row r="61" spans="1:10">
      <c r="A61" s="5">
        <v>0.09</v>
      </c>
      <c r="B61" s="5">
        <v>3.5</v>
      </c>
      <c r="C61" s="23">
        <v>282</v>
      </c>
      <c r="D61" s="24"/>
      <c r="E61" s="5">
        <f t="shared" si="3"/>
        <v>3</v>
      </c>
      <c r="F61" s="6">
        <f>(E61/E63)</f>
        <v>1.0638297872340425E-2</v>
      </c>
      <c r="G61" s="6">
        <f>(100-(F61+F60+F59+F58+F57+F56+F55+F54))/100</f>
        <v>0.99</v>
      </c>
      <c r="H61" s="22"/>
      <c r="I61" s="22"/>
      <c r="J61" s="22"/>
    </row>
    <row r="62" spans="1:10">
      <c r="A62" s="7">
        <v>0</v>
      </c>
      <c r="B62" s="7" t="s">
        <v>10</v>
      </c>
      <c r="C62" s="21">
        <v>282</v>
      </c>
      <c r="D62" s="21"/>
      <c r="E62" s="5">
        <f>C62-C61</f>
        <v>0</v>
      </c>
      <c r="F62" s="6">
        <f>(E62/E63)</f>
        <v>0</v>
      </c>
      <c r="G62" s="6">
        <f>(100-(F54+F55+F56+F57+F58+F59+F60+F61+F62))/100</f>
        <v>0.99</v>
      </c>
      <c r="H62" s="22"/>
      <c r="I62" s="22"/>
      <c r="J62" s="22"/>
    </row>
    <row r="63" spans="1:10">
      <c r="D63" s="4" t="s">
        <v>11</v>
      </c>
      <c r="E63" s="8">
        <f>E54+E55+E56+E57+E58+E59+E60+E61+E62</f>
        <v>282</v>
      </c>
    </row>
    <row r="65" spans="1:10">
      <c r="A65" s="1" t="s">
        <v>0</v>
      </c>
      <c r="B65" s="11" t="s">
        <v>19</v>
      </c>
      <c r="C65" s="12"/>
      <c r="D65" s="12"/>
      <c r="E65" s="12"/>
      <c r="F65" s="13"/>
      <c r="G65" s="2"/>
    </row>
    <row r="66" spans="1:10">
      <c r="A66" s="1" t="s">
        <v>1</v>
      </c>
      <c r="B66" s="14">
        <v>42558</v>
      </c>
      <c r="C66" s="15"/>
      <c r="D66" s="15"/>
      <c r="E66" s="15"/>
      <c r="F66" s="16"/>
      <c r="G66" s="3"/>
    </row>
    <row r="67" spans="1:10">
      <c r="A67" s="1" t="s">
        <v>2</v>
      </c>
      <c r="B67" s="14">
        <v>42568</v>
      </c>
      <c r="C67" s="15"/>
      <c r="D67" s="15"/>
      <c r="E67" s="15"/>
      <c r="F67" s="16"/>
      <c r="G67" s="3"/>
    </row>
    <row r="68" spans="1:10">
      <c r="A68" s="1" t="s">
        <v>3</v>
      </c>
      <c r="B68" s="17" t="s">
        <v>23</v>
      </c>
      <c r="C68" s="18"/>
      <c r="D68" s="18"/>
      <c r="E68" s="18"/>
      <c r="F68" s="19"/>
      <c r="G68" s="3"/>
    </row>
    <row r="69" spans="1:10">
      <c r="A69" s="4" t="s">
        <v>4</v>
      </c>
      <c r="B69" s="4" t="s">
        <v>5</v>
      </c>
      <c r="C69" s="4" t="s">
        <v>6</v>
      </c>
      <c r="D69" s="4"/>
      <c r="E69" s="4" t="s">
        <v>7</v>
      </c>
      <c r="F69" s="9" t="s">
        <v>8</v>
      </c>
      <c r="G69" s="4"/>
      <c r="H69" s="20" t="s">
        <v>9</v>
      </c>
      <c r="I69" s="20"/>
      <c r="J69" s="20"/>
    </row>
    <row r="70" spans="1:10">
      <c r="A70" s="5">
        <v>1</v>
      </c>
      <c r="B70" s="5">
        <v>0</v>
      </c>
      <c r="C70" s="21">
        <v>0</v>
      </c>
      <c r="D70" s="21"/>
      <c r="E70" s="5">
        <f>C70</f>
        <v>0</v>
      </c>
      <c r="F70" s="6">
        <f>(E70/E79)</f>
        <v>0</v>
      </c>
      <c r="G70" s="6">
        <f>(100-(F70))/100</f>
        <v>1</v>
      </c>
      <c r="H70" s="22" t="s">
        <v>12</v>
      </c>
      <c r="I70" s="22"/>
      <c r="J70" s="22"/>
    </row>
    <row r="71" spans="1:10">
      <c r="A71" s="5">
        <v>0.71</v>
      </c>
      <c r="B71" s="5">
        <v>0.5</v>
      </c>
      <c r="C71" s="21">
        <v>0</v>
      </c>
      <c r="D71" s="21"/>
      <c r="E71" s="5">
        <f t="shared" ref="E71:E77" si="4">C71-C70</f>
        <v>0</v>
      </c>
      <c r="F71" s="6">
        <f>(E71/E79)</f>
        <v>0</v>
      </c>
      <c r="G71" s="6">
        <f>(100-(F70+F71))/100</f>
        <v>1</v>
      </c>
      <c r="H71" s="22"/>
      <c r="I71" s="22"/>
      <c r="J71" s="22"/>
    </row>
    <row r="72" spans="1:10">
      <c r="A72" s="5">
        <v>0.5</v>
      </c>
      <c r="B72" s="5">
        <v>1</v>
      </c>
      <c r="C72" s="21">
        <v>0</v>
      </c>
      <c r="D72" s="21"/>
      <c r="E72" s="5">
        <f t="shared" si="4"/>
        <v>0</v>
      </c>
      <c r="F72" s="6">
        <f>(E72/E79)</f>
        <v>0</v>
      </c>
      <c r="G72" s="6">
        <f>(100-(F70+F71+F72))/100</f>
        <v>1</v>
      </c>
      <c r="H72" s="22"/>
      <c r="I72" s="22"/>
      <c r="J72" s="22"/>
    </row>
    <row r="73" spans="1:10">
      <c r="A73" s="5">
        <v>0.35499999999999998</v>
      </c>
      <c r="B73" s="5">
        <v>1.5</v>
      </c>
      <c r="C73" s="21">
        <v>1</v>
      </c>
      <c r="D73" s="21"/>
      <c r="E73" s="5">
        <f t="shared" si="4"/>
        <v>1</v>
      </c>
      <c r="F73" s="6">
        <f>(E73/E79)</f>
        <v>3.1948881789137379E-3</v>
      </c>
      <c r="G73" s="6">
        <f>(100-(F70+F71+F72+F73))/100</f>
        <v>0.99996805111821085</v>
      </c>
      <c r="H73" s="22"/>
      <c r="I73" s="22"/>
      <c r="J73" s="22"/>
    </row>
    <row r="74" spans="1:10">
      <c r="A74" s="5">
        <v>0.25</v>
      </c>
      <c r="B74" s="5">
        <v>2</v>
      </c>
      <c r="C74" s="23">
        <v>250</v>
      </c>
      <c r="D74" s="24"/>
      <c r="E74" s="5">
        <f t="shared" si="4"/>
        <v>249</v>
      </c>
      <c r="F74" s="6">
        <f>(E74/E79)</f>
        <v>0.79552715654952078</v>
      </c>
      <c r="G74" s="6">
        <f>(100-(F70+F71+F72+F73+F74))/100</f>
        <v>0.99201277955271561</v>
      </c>
      <c r="H74" s="22"/>
      <c r="I74" s="22"/>
      <c r="J74" s="22"/>
    </row>
    <row r="75" spans="1:10">
      <c r="A75" s="5">
        <v>0.18</v>
      </c>
      <c r="B75" s="5">
        <v>2.5</v>
      </c>
      <c r="C75" s="23">
        <v>276</v>
      </c>
      <c r="D75" s="24"/>
      <c r="E75" s="5">
        <f t="shared" si="4"/>
        <v>26</v>
      </c>
      <c r="F75" s="6">
        <f>(E75/E79)</f>
        <v>8.3067092651757185E-2</v>
      </c>
      <c r="G75" s="6">
        <f>(100-(F70+F71+F72+F73+F74+F75))/100</f>
        <v>0.99118210862619804</v>
      </c>
      <c r="H75" s="22"/>
      <c r="I75" s="22"/>
      <c r="J75" s="22"/>
    </row>
    <row r="76" spans="1:10">
      <c r="A76" s="5">
        <v>0.125</v>
      </c>
      <c r="B76" s="5">
        <v>3</v>
      </c>
      <c r="C76" s="23">
        <v>312</v>
      </c>
      <c r="D76" s="24"/>
      <c r="E76" s="5">
        <f t="shared" si="4"/>
        <v>36</v>
      </c>
      <c r="F76" s="6">
        <f>(E76/E79)</f>
        <v>0.11501597444089456</v>
      </c>
      <c r="G76" s="6">
        <f>(100-(F70+F71+F72+F73+F74+F76+F75))/100</f>
        <v>0.99003194888178914</v>
      </c>
      <c r="H76" s="22"/>
      <c r="I76" s="22"/>
      <c r="J76" s="22"/>
    </row>
    <row r="77" spans="1:10">
      <c r="A77" s="5">
        <v>0.09</v>
      </c>
      <c r="B77" s="5">
        <v>3.5</v>
      </c>
      <c r="C77" s="23">
        <v>313</v>
      </c>
      <c r="D77" s="24"/>
      <c r="E77" s="5">
        <f t="shared" si="4"/>
        <v>1</v>
      </c>
      <c r="F77" s="6">
        <f>(E77/E79)</f>
        <v>3.1948881789137379E-3</v>
      </c>
      <c r="G77" s="6">
        <f>(100-(F77+F76+F75+F74+F73+F72+F71+F70))/100</f>
        <v>0.99</v>
      </c>
      <c r="H77" s="22"/>
      <c r="I77" s="22"/>
      <c r="J77" s="22"/>
    </row>
    <row r="78" spans="1:10">
      <c r="A78" s="7">
        <v>0</v>
      </c>
      <c r="B78" s="7" t="s">
        <v>10</v>
      </c>
      <c r="C78" s="21">
        <v>313</v>
      </c>
      <c r="D78" s="21"/>
      <c r="E78" s="5">
        <f>C78-C77</f>
        <v>0</v>
      </c>
      <c r="F78" s="6">
        <f>(E78/E79)</f>
        <v>0</v>
      </c>
      <c r="G78" s="6">
        <f>(100-(F70+F71+F72+F73+F74+F75+F76+F77+F78))/100</f>
        <v>0.99</v>
      </c>
      <c r="H78" s="22"/>
      <c r="I78" s="22"/>
      <c r="J78" s="22"/>
    </row>
    <row r="79" spans="1:10">
      <c r="D79" s="4" t="s">
        <v>11</v>
      </c>
      <c r="E79" s="8">
        <f>E70+E71+E72+E73+E74+E75+E76+E77+E78</f>
        <v>313</v>
      </c>
    </row>
    <row r="81" spans="1:10">
      <c r="A81" s="1" t="s">
        <v>0</v>
      </c>
      <c r="B81" s="11"/>
      <c r="C81" s="12"/>
      <c r="D81" s="12"/>
      <c r="E81" s="12"/>
      <c r="F81" s="13"/>
      <c r="G81" s="2"/>
    </row>
    <row r="82" spans="1:10">
      <c r="A82" s="1" t="s">
        <v>1</v>
      </c>
      <c r="B82" s="14">
        <v>42558</v>
      </c>
      <c r="C82" s="15"/>
      <c r="D82" s="15"/>
      <c r="E82" s="15"/>
      <c r="F82" s="16"/>
      <c r="G82" s="3"/>
    </row>
    <row r="83" spans="1:10">
      <c r="A83" s="1" t="s">
        <v>2</v>
      </c>
      <c r="B83" s="14">
        <v>42568</v>
      </c>
      <c r="C83" s="15"/>
      <c r="D83" s="15"/>
      <c r="E83" s="15"/>
      <c r="F83" s="16"/>
      <c r="G83" s="3"/>
    </row>
    <row r="84" spans="1:10">
      <c r="A84" s="1" t="s">
        <v>3</v>
      </c>
      <c r="B84" s="17"/>
      <c r="C84" s="18"/>
      <c r="D84" s="18"/>
      <c r="E84" s="18"/>
      <c r="F84" s="19"/>
      <c r="G84" s="3"/>
    </row>
    <row r="85" spans="1:10">
      <c r="A85" s="4" t="s">
        <v>4</v>
      </c>
      <c r="B85" s="4" t="s">
        <v>5</v>
      </c>
      <c r="C85" s="4" t="s">
        <v>6</v>
      </c>
      <c r="D85" s="4"/>
      <c r="E85" s="4" t="s">
        <v>7</v>
      </c>
      <c r="F85" s="9" t="s">
        <v>8</v>
      </c>
      <c r="G85" s="4"/>
      <c r="H85" s="20" t="s">
        <v>9</v>
      </c>
      <c r="I85" s="20"/>
      <c r="J85" s="20"/>
    </row>
    <row r="86" spans="1:10" ht="15" customHeight="1">
      <c r="A86" s="5">
        <v>1</v>
      </c>
      <c r="B86" s="5">
        <v>0</v>
      </c>
      <c r="C86" s="21">
        <v>0</v>
      </c>
      <c r="D86" s="21"/>
      <c r="E86" s="5">
        <f>C86</f>
        <v>0</v>
      </c>
      <c r="F86" s="6">
        <f>(E86/E95)</f>
        <v>0</v>
      </c>
      <c r="G86" s="6">
        <f>(100-(F86))/100</f>
        <v>1</v>
      </c>
      <c r="H86" s="22" t="s">
        <v>12</v>
      </c>
      <c r="I86" s="22"/>
      <c r="J86" s="22"/>
    </row>
    <row r="87" spans="1:10">
      <c r="A87" s="5">
        <v>0.71</v>
      </c>
      <c r="B87" s="5">
        <v>0.5</v>
      </c>
      <c r="C87" s="21">
        <v>0</v>
      </c>
      <c r="D87" s="21"/>
      <c r="E87" s="5">
        <f t="shared" ref="E87:E93" si="5">C87-C86</f>
        <v>0</v>
      </c>
      <c r="F87" s="6">
        <f>(E87/E95)</f>
        <v>0</v>
      </c>
      <c r="G87" s="6">
        <f>(100-(F86+F87))/100</f>
        <v>1</v>
      </c>
      <c r="H87" s="22"/>
      <c r="I87" s="22"/>
      <c r="J87" s="22"/>
    </row>
    <row r="88" spans="1:10">
      <c r="A88" s="5">
        <v>0.5</v>
      </c>
      <c r="B88" s="5">
        <v>1</v>
      </c>
      <c r="C88" s="21">
        <v>0</v>
      </c>
      <c r="D88" s="21"/>
      <c r="E88" s="5">
        <f t="shared" si="5"/>
        <v>0</v>
      </c>
      <c r="F88" s="6">
        <f>(E88/E95)</f>
        <v>0</v>
      </c>
      <c r="G88" s="6">
        <f>(100-(F86+F87+F88))/100</f>
        <v>1</v>
      </c>
      <c r="H88" s="22"/>
      <c r="I88" s="22"/>
      <c r="J88" s="22"/>
    </row>
    <row r="89" spans="1:10">
      <c r="A89" s="5">
        <v>0.35499999999999998</v>
      </c>
      <c r="B89" s="5">
        <v>1.5</v>
      </c>
      <c r="C89" s="21">
        <v>0</v>
      </c>
      <c r="D89" s="21"/>
      <c r="E89" s="5">
        <f t="shared" si="5"/>
        <v>0</v>
      </c>
      <c r="F89" s="6">
        <f>(E89/E95)</f>
        <v>0</v>
      </c>
      <c r="G89" s="6">
        <f>(100-(F86+F87+F88+F89))/100</f>
        <v>1</v>
      </c>
      <c r="H89" s="22"/>
      <c r="I89" s="22"/>
      <c r="J89" s="22"/>
    </row>
    <row r="90" spans="1:10">
      <c r="A90" s="5">
        <v>0.25</v>
      </c>
      <c r="B90" s="5">
        <v>2</v>
      </c>
      <c r="C90" s="23">
        <v>90</v>
      </c>
      <c r="D90" s="24"/>
      <c r="E90" s="5">
        <f t="shared" si="5"/>
        <v>90</v>
      </c>
      <c r="F90" s="6">
        <f>(E90/E95)</f>
        <v>0.38626609442060084</v>
      </c>
      <c r="G90" s="6">
        <f>(100-(F86+F87+F88+F89+F90))/100</f>
        <v>0.99613733905579394</v>
      </c>
      <c r="H90" s="22"/>
      <c r="I90" s="22"/>
      <c r="J90" s="22"/>
    </row>
    <row r="91" spans="1:10">
      <c r="A91" s="5">
        <v>0.18</v>
      </c>
      <c r="B91" s="5">
        <v>2.5</v>
      </c>
      <c r="C91" s="23">
        <v>128</v>
      </c>
      <c r="D91" s="24"/>
      <c r="E91" s="5">
        <f t="shared" si="5"/>
        <v>38</v>
      </c>
      <c r="F91" s="6">
        <f>(E91/E95)</f>
        <v>0.1630901287553648</v>
      </c>
      <c r="G91" s="6">
        <f>(100-(F86+F87+F88+F89+F90+F91))/100</f>
        <v>0.99450643776824033</v>
      </c>
      <c r="H91" s="22"/>
      <c r="I91" s="22"/>
      <c r="J91" s="22"/>
    </row>
    <row r="92" spans="1:10">
      <c r="A92" s="5">
        <v>0.125</v>
      </c>
      <c r="B92" s="5">
        <v>3</v>
      </c>
      <c r="C92" s="23">
        <v>228</v>
      </c>
      <c r="D92" s="24"/>
      <c r="E92" s="5">
        <f t="shared" si="5"/>
        <v>100</v>
      </c>
      <c r="F92" s="6">
        <f>(E92/E95)</f>
        <v>0.42918454935622319</v>
      </c>
      <c r="G92" s="6">
        <f>(100-(F86+F87+F88+F89+F90+F92+F91))/100</f>
        <v>0.99021459227467812</v>
      </c>
      <c r="H92" s="22"/>
      <c r="I92" s="22"/>
      <c r="J92" s="22"/>
    </row>
    <row r="93" spans="1:10">
      <c r="A93" s="5">
        <v>0.09</v>
      </c>
      <c r="B93" s="5">
        <v>3.5</v>
      </c>
      <c r="C93" s="23">
        <v>233</v>
      </c>
      <c r="D93" s="24"/>
      <c r="E93" s="5">
        <f t="shared" si="5"/>
        <v>5</v>
      </c>
      <c r="F93" s="6">
        <f>(E93/E95)</f>
        <v>2.1459227467811159E-2</v>
      </c>
      <c r="G93" s="6">
        <f>(100-(F93+F92+F91+F90+F89+F88+F87+F86))/100</f>
        <v>0.99</v>
      </c>
      <c r="H93" s="22"/>
      <c r="I93" s="22"/>
      <c r="J93" s="22"/>
    </row>
    <row r="94" spans="1:10">
      <c r="A94" s="7">
        <v>0</v>
      </c>
      <c r="B94" s="7" t="s">
        <v>10</v>
      </c>
      <c r="C94" s="21">
        <v>233</v>
      </c>
      <c r="D94" s="21"/>
      <c r="E94" s="5">
        <f>C94-C93</f>
        <v>0</v>
      </c>
      <c r="F94" s="6">
        <f>(E94/E95)</f>
        <v>0</v>
      </c>
      <c r="G94" s="6">
        <f>(100-(F86+F87+F88+F89+F90+F91+F92+F93+F94))/100</f>
        <v>0.99</v>
      </c>
      <c r="H94" s="22"/>
      <c r="I94" s="22"/>
      <c r="J94" s="22"/>
    </row>
    <row r="95" spans="1:10">
      <c r="D95" s="4" t="s">
        <v>11</v>
      </c>
      <c r="E95" s="8">
        <f>E86+E87+E88+E89+E90+E91+E92+E93+E94</f>
        <v>233</v>
      </c>
    </row>
    <row r="97" spans="1:10">
      <c r="A97" s="1" t="s">
        <v>0</v>
      </c>
      <c r="B97" s="11" t="s">
        <v>20</v>
      </c>
      <c r="C97" s="12"/>
      <c r="D97" s="12"/>
      <c r="E97" s="12"/>
      <c r="F97" s="13"/>
      <c r="G97" s="2"/>
    </row>
    <row r="98" spans="1:10">
      <c r="A98" s="1" t="s">
        <v>1</v>
      </c>
      <c r="B98" s="14">
        <v>42558</v>
      </c>
      <c r="C98" s="15"/>
      <c r="D98" s="15"/>
      <c r="E98" s="15"/>
      <c r="F98" s="16"/>
      <c r="G98" s="3"/>
    </row>
    <row r="99" spans="1:10">
      <c r="A99" s="1" t="s">
        <v>2</v>
      </c>
      <c r="B99" s="14">
        <v>42568</v>
      </c>
      <c r="C99" s="15"/>
      <c r="D99" s="15"/>
      <c r="E99" s="15"/>
      <c r="F99" s="16"/>
      <c r="G99" s="3"/>
    </row>
    <row r="100" spans="1:10">
      <c r="A100" s="1" t="s">
        <v>3</v>
      </c>
      <c r="B100" s="17" t="s">
        <v>24</v>
      </c>
      <c r="C100" s="18"/>
      <c r="D100" s="18"/>
      <c r="E100" s="18"/>
      <c r="F100" s="19"/>
      <c r="G100" s="3"/>
    </row>
    <row r="101" spans="1:10">
      <c r="A101" s="4" t="s">
        <v>4</v>
      </c>
      <c r="B101" s="4" t="s">
        <v>5</v>
      </c>
      <c r="C101" s="4" t="s">
        <v>6</v>
      </c>
      <c r="D101" s="4"/>
      <c r="E101" s="4" t="s">
        <v>7</v>
      </c>
      <c r="F101" s="9" t="s">
        <v>8</v>
      </c>
      <c r="G101" s="4"/>
      <c r="H101" s="20" t="s">
        <v>9</v>
      </c>
      <c r="I101" s="20"/>
      <c r="J101" s="20"/>
    </row>
    <row r="102" spans="1:10" ht="15" customHeight="1">
      <c r="A102" s="5">
        <v>1</v>
      </c>
      <c r="B102" s="5">
        <v>0</v>
      </c>
      <c r="C102" s="21">
        <v>0</v>
      </c>
      <c r="D102" s="21"/>
      <c r="E102" s="5">
        <f>C102</f>
        <v>0</v>
      </c>
      <c r="F102" s="6">
        <f>(E102/E111)</f>
        <v>0</v>
      </c>
      <c r="G102" s="6">
        <f>(100-(F102))/100</f>
        <v>1</v>
      </c>
      <c r="H102" s="22" t="s">
        <v>12</v>
      </c>
      <c r="I102" s="22"/>
      <c r="J102" s="22"/>
    </row>
    <row r="103" spans="1:10">
      <c r="A103" s="5">
        <v>0.71</v>
      </c>
      <c r="B103" s="5">
        <v>0.5</v>
      </c>
      <c r="C103" s="21">
        <v>0</v>
      </c>
      <c r="D103" s="21"/>
      <c r="E103" s="5">
        <f t="shared" ref="E103:E109" si="6">C103-C102</f>
        <v>0</v>
      </c>
      <c r="F103" s="6">
        <f>(E103/E111)</f>
        <v>0</v>
      </c>
      <c r="G103" s="6">
        <f>(100-(F102+F103))/100</f>
        <v>1</v>
      </c>
      <c r="H103" s="22"/>
      <c r="I103" s="22"/>
      <c r="J103" s="22"/>
    </row>
    <row r="104" spans="1:10">
      <c r="A104" s="5">
        <v>0.5</v>
      </c>
      <c r="B104" s="5">
        <v>1</v>
      </c>
      <c r="C104" s="21">
        <v>0</v>
      </c>
      <c r="D104" s="21"/>
      <c r="E104" s="5">
        <f t="shared" si="6"/>
        <v>0</v>
      </c>
      <c r="F104" s="6">
        <f>(E104/E111)</f>
        <v>0</v>
      </c>
      <c r="G104" s="6">
        <f>(100-(F102+F103+F104))/100</f>
        <v>1</v>
      </c>
      <c r="H104" s="22"/>
      <c r="I104" s="22"/>
      <c r="J104" s="22"/>
    </row>
    <row r="105" spans="1:10">
      <c r="A105" s="5">
        <v>0.35499999999999998</v>
      </c>
      <c r="B105" s="5">
        <v>1.5</v>
      </c>
      <c r="C105" s="21">
        <v>0</v>
      </c>
      <c r="D105" s="21"/>
      <c r="E105" s="5">
        <f t="shared" si="6"/>
        <v>0</v>
      </c>
      <c r="F105" s="6">
        <f>(E105/E111)</f>
        <v>0</v>
      </c>
      <c r="G105" s="6">
        <f>(100-(F102+F103+F104+F105))/100</f>
        <v>1</v>
      </c>
      <c r="H105" s="22"/>
      <c r="I105" s="22"/>
      <c r="J105" s="22"/>
    </row>
    <row r="106" spans="1:10">
      <c r="A106" s="5">
        <v>0.25</v>
      </c>
      <c r="B106" s="5">
        <v>2</v>
      </c>
      <c r="C106" s="23">
        <v>96</v>
      </c>
      <c r="D106" s="24"/>
      <c r="E106" s="5">
        <f t="shared" si="6"/>
        <v>96</v>
      </c>
      <c r="F106" s="6">
        <f>(E106/E111)</f>
        <v>0.36923076923076925</v>
      </c>
      <c r="G106" s="6">
        <f>(100-(F102+F103+F104+F105+F106))/100</f>
        <v>0.99630769230769234</v>
      </c>
      <c r="H106" s="22"/>
      <c r="I106" s="22"/>
      <c r="J106" s="22"/>
    </row>
    <row r="107" spans="1:10">
      <c r="A107" s="5">
        <v>0.18</v>
      </c>
      <c r="B107" s="5">
        <v>2.5</v>
      </c>
      <c r="C107" s="23">
        <v>149</v>
      </c>
      <c r="D107" s="24"/>
      <c r="E107" s="5">
        <f t="shared" si="6"/>
        <v>53</v>
      </c>
      <c r="F107" s="6">
        <f>(E107/E111)</f>
        <v>0.20384615384615384</v>
      </c>
      <c r="G107" s="6">
        <f>(100-(F102+F103+F104+F105+F106+F107))/100</f>
        <v>0.99426923076923079</v>
      </c>
      <c r="H107" s="22"/>
      <c r="I107" s="22"/>
      <c r="J107" s="22"/>
    </row>
    <row r="108" spans="1:10">
      <c r="A108" s="5">
        <v>0.125</v>
      </c>
      <c r="B108" s="5">
        <v>3</v>
      </c>
      <c r="C108" s="23">
        <v>253</v>
      </c>
      <c r="D108" s="24"/>
      <c r="E108" s="5">
        <f t="shared" si="6"/>
        <v>104</v>
      </c>
      <c r="F108" s="6">
        <f>(E108/E111)</f>
        <v>0.4</v>
      </c>
      <c r="G108" s="6">
        <f>(100-(F102+F103+F104+F105+F106+F108+F107))/100</f>
        <v>0.99026923076923079</v>
      </c>
      <c r="H108" s="22"/>
      <c r="I108" s="22"/>
      <c r="J108" s="22"/>
    </row>
    <row r="109" spans="1:10">
      <c r="A109" s="5">
        <v>0.09</v>
      </c>
      <c r="B109" s="5">
        <v>3.5</v>
      </c>
      <c r="C109" s="23">
        <v>260</v>
      </c>
      <c r="D109" s="24"/>
      <c r="E109" s="5">
        <f t="shared" si="6"/>
        <v>7</v>
      </c>
      <c r="F109" s="6">
        <f>(E109/E111)</f>
        <v>2.6923076923076925E-2</v>
      </c>
      <c r="G109" s="6">
        <f>(100-(F109+F108+F107+F106+F105+F104+F103+F102))/100</f>
        <v>0.99</v>
      </c>
      <c r="H109" s="22"/>
      <c r="I109" s="22"/>
      <c r="J109" s="22"/>
    </row>
    <row r="110" spans="1:10">
      <c r="A110" s="7">
        <v>0</v>
      </c>
      <c r="B110" s="7" t="s">
        <v>10</v>
      </c>
      <c r="C110" s="21">
        <v>261</v>
      </c>
      <c r="D110" s="21"/>
      <c r="E110" s="5">
        <v>0</v>
      </c>
      <c r="F110" s="6">
        <f>(E110/E111)</f>
        <v>0</v>
      </c>
      <c r="G110" s="6">
        <f>(100-(F102+F103+F104+F105+F106+F107+F108+F109+F110))/100</f>
        <v>0.99</v>
      </c>
      <c r="H110" s="22"/>
      <c r="I110" s="22"/>
      <c r="J110" s="22"/>
    </row>
    <row r="111" spans="1:10">
      <c r="D111" s="4" t="s">
        <v>11</v>
      </c>
      <c r="E111" s="8">
        <f>E102+E103+E104+E105+E106+E107+E108+E109+E110</f>
        <v>260</v>
      </c>
    </row>
  </sheetData>
  <mergeCells count="105">
    <mergeCell ref="C109:D109"/>
    <mergeCell ref="C110:D110"/>
    <mergeCell ref="B100:F100"/>
    <mergeCell ref="H101:J101"/>
    <mergeCell ref="C102:D102"/>
    <mergeCell ref="H102:J110"/>
    <mergeCell ref="C103:D103"/>
    <mergeCell ref="C104:D104"/>
    <mergeCell ref="C105:D105"/>
    <mergeCell ref="C106:D106"/>
    <mergeCell ref="C107:D107"/>
    <mergeCell ref="C108:D108"/>
    <mergeCell ref="C89:D89"/>
    <mergeCell ref="C90:D90"/>
    <mergeCell ref="C91:D91"/>
    <mergeCell ref="C92:D92"/>
    <mergeCell ref="C93:D93"/>
    <mergeCell ref="C77:D77"/>
    <mergeCell ref="C78:D78"/>
    <mergeCell ref="B81:F81"/>
    <mergeCell ref="B82:F82"/>
    <mergeCell ref="B83:F83"/>
    <mergeCell ref="B84:F84"/>
    <mergeCell ref="H69:J69"/>
    <mergeCell ref="H70:J78"/>
    <mergeCell ref="B97:F97"/>
    <mergeCell ref="B98:F98"/>
    <mergeCell ref="B99:F99"/>
    <mergeCell ref="C60:D60"/>
    <mergeCell ref="C61:D61"/>
    <mergeCell ref="C62:D62"/>
    <mergeCell ref="B65:F65"/>
    <mergeCell ref="B66:F66"/>
    <mergeCell ref="B67:F67"/>
    <mergeCell ref="C94:D94"/>
    <mergeCell ref="C70:D70"/>
    <mergeCell ref="C71:D71"/>
    <mergeCell ref="C72:D72"/>
    <mergeCell ref="C73:D73"/>
    <mergeCell ref="C74:D74"/>
    <mergeCell ref="C75:D75"/>
    <mergeCell ref="C76:D76"/>
    <mergeCell ref="H85:J85"/>
    <mergeCell ref="C86:D86"/>
    <mergeCell ref="H86:J94"/>
    <mergeCell ref="C87:D87"/>
    <mergeCell ref="C88:D88"/>
    <mergeCell ref="H37:J37"/>
    <mergeCell ref="C38:D38"/>
    <mergeCell ref="H38:J46"/>
    <mergeCell ref="C39:D39"/>
    <mergeCell ref="C40:D40"/>
    <mergeCell ref="C41:D41"/>
    <mergeCell ref="C42:D42"/>
    <mergeCell ref="C46:D46"/>
    <mergeCell ref="B68:F68"/>
    <mergeCell ref="B51:F51"/>
    <mergeCell ref="B52:F52"/>
    <mergeCell ref="H53:J53"/>
    <mergeCell ref="C54:D54"/>
    <mergeCell ref="H54:J62"/>
    <mergeCell ref="C55:D55"/>
    <mergeCell ref="C56:D56"/>
    <mergeCell ref="C57:D57"/>
    <mergeCell ref="C58:D58"/>
    <mergeCell ref="C59:D59"/>
    <mergeCell ref="B33:F33"/>
    <mergeCell ref="C43:D43"/>
    <mergeCell ref="C44:D44"/>
    <mergeCell ref="C45:D45"/>
    <mergeCell ref="B49:F49"/>
    <mergeCell ref="B50:F50"/>
    <mergeCell ref="B34:F34"/>
    <mergeCell ref="B35:F35"/>
    <mergeCell ref="B36:F36"/>
    <mergeCell ref="B17:F17"/>
    <mergeCell ref="B18:F18"/>
    <mergeCell ref="B19:F19"/>
    <mergeCell ref="B20:F20"/>
    <mergeCell ref="H21:J21"/>
    <mergeCell ref="C22:D22"/>
    <mergeCell ref="H22:J30"/>
    <mergeCell ref="C23:D23"/>
    <mergeCell ref="C24:D24"/>
    <mergeCell ref="C25:D25"/>
    <mergeCell ref="C26:D26"/>
    <mergeCell ref="C27:D27"/>
    <mergeCell ref="C28:D28"/>
    <mergeCell ref="C29:D29"/>
    <mergeCell ref="C30:D30"/>
    <mergeCell ref="C6:D6"/>
    <mergeCell ref="H6:J14"/>
    <mergeCell ref="C7:D7"/>
    <mergeCell ref="C8:D8"/>
    <mergeCell ref="C9:D9"/>
    <mergeCell ref="C10:D10"/>
    <mergeCell ref="C11:D11"/>
    <mergeCell ref="C12:D12"/>
    <mergeCell ref="C13:D13"/>
    <mergeCell ref="C14:D14"/>
    <mergeCell ref="B1:F1"/>
    <mergeCell ref="B2:F2"/>
    <mergeCell ref="B3:F3"/>
    <mergeCell ref="B4:F4"/>
    <mergeCell ref="H5:J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Feehan</dc:creator>
  <cp:lastModifiedBy>Scott Feehan</cp:lastModifiedBy>
  <dcterms:created xsi:type="dcterms:W3CDTF">2016-07-17T21:49:40Z</dcterms:created>
  <dcterms:modified xsi:type="dcterms:W3CDTF">2016-08-09T05:09:23Z</dcterms:modified>
</cp:coreProperties>
</file>