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vn_folders\AST\tables\Xiangtan hospital\"/>
    </mc:Choice>
  </mc:AlternateContent>
  <xr:revisionPtr revIDLastSave="0" documentId="8_{A10A491E-65CF-4F4F-B805-5FEFC952D74F}" xr6:coauthVersionLast="41" xr6:coauthVersionMax="41" xr10:uidLastSave="{00000000-0000-0000-0000-000000000000}"/>
  <bookViews>
    <workbookView xWindow="-28920" yWindow="-120" windowWidth="29040" windowHeight="15840" activeTab="2" xr2:uid="{00000000-000D-0000-FFFF-FFFF00000000}"/>
  </bookViews>
  <sheets>
    <sheet name="Runoff factor" sheetId="1" r:id="rId1"/>
    <sheet name="Ftot" sheetId="2" r:id="rId2"/>
    <sheet name="Groundwater recharge" sheetId="3" r:id="rId3"/>
    <sheet name="Evapor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0" i="4" l="1"/>
  <c r="O40" i="4"/>
  <c r="M40" i="4"/>
  <c r="L40" i="4"/>
  <c r="K40" i="4"/>
  <c r="R40" i="4" s="1"/>
  <c r="R39" i="4"/>
  <c r="M39" i="4"/>
  <c r="L39" i="4"/>
  <c r="K39" i="4"/>
  <c r="U39" i="4" s="1"/>
  <c r="V39" i="4" s="1"/>
  <c r="U38" i="4"/>
  <c r="V38" i="4" s="1"/>
  <c r="Q38" i="4"/>
  <c r="M38" i="4"/>
  <c r="L38" i="4"/>
  <c r="K38" i="4"/>
  <c r="T38" i="4" s="1"/>
  <c r="M37" i="4"/>
  <c r="L37" i="4"/>
  <c r="K37" i="4"/>
  <c r="S37" i="4" s="1"/>
  <c r="S36" i="4"/>
  <c r="O36" i="4"/>
  <c r="M36" i="4"/>
  <c r="L36" i="4"/>
  <c r="K36" i="4"/>
  <c r="R36" i="4" s="1"/>
  <c r="V35" i="4"/>
  <c r="U35" i="4"/>
  <c r="S35" i="4"/>
  <c r="R35" i="4"/>
  <c r="Q35" i="4"/>
  <c r="O35" i="4"/>
  <c r="M35" i="4"/>
  <c r="L35" i="4"/>
  <c r="K35" i="4"/>
  <c r="T35" i="4" s="1"/>
  <c r="U34" i="4"/>
  <c r="V34" i="4" s="1"/>
  <c r="Q34" i="4"/>
  <c r="M34" i="4"/>
  <c r="L34" i="4"/>
  <c r="K34" i="4"/>
  <c r="T34" i="4" s="1"/>
  <c r="M33" i="4"/>
  <c r="L33" i="4"/>
  <c r="K33" i="4"/>
  <c r="S33" i="4" s="1"/>
  <c r="S32" i="4"/>
  <c r="O32" i="4"/>
  <c r="M32" i="4"/>
  <c r="L32" i="4"/>
  <c r="K32" i="4"/>
  <c r="R32" i="4" s="1"/>
  <c r="V31" i="4"/>
  <c r="U31" i="4"/>
  <c r="S31" i="4"/>
  <c r="R31" i="4"/>
  <c r="Q31" i="4"/>
  <c r="O31" i="4"/>
  <c r="M31" i="4"/>
  <c r="L31" i="4"/>
  <c r="K31" i="4"/>
  <c r="T31" i="4" s="1"/>
  <c r="U30" i="4"/>
  <c r="V30" i="4" s="1"/>
  <c r="Q30" i="4"/>
  <c r="M30" i="4"/>
  <c r="L30" i="4"/>
  <c r="K30" i="4"/>
  <c r="T30" i="4" s="1"/>
  <c r="M29" i="4"/>
  <c r="L29" i="4"/>
  <c r="K29" i="4"/>
  <c r="S29" i="4" s="1"/>
  <c r="S28" i="4"/>
  <c r="O28" i="4"/>
  <c r="M28" i="4"/>
  <c r="L28" i="4"/>
  <c r="K28" i="4"/>
  <c r="R28" i="4" s="1"/>
  <c r="V27" i="4"/>
  <c r="U27" i="4"/>
  <c r="S27" i="4"/>
  <c r="R27" i="4"/>
  <c r="Q27" i="4"/>
  <c r="O27" i="4"/>
  <c r="M27" i="4"/>
  <c r="L27" i="4"/>
  <c r="K27" i="4"/>
  <c r="T27" i="4" s="1"/>
  <c r="U26" i="4"/>
  <c r="V26" i="4" s="1"/>
  <c r="Q26" i="4"/>
  <c r="M26" i="4"/>
  <c r="L26" i="4"/>
  <c r="K26" i="4"/>
  <c r="T26" i="4" s="1"/>
  <c r="M25" i="4"/>
  <c r="L25" i="4"/>
  <c r="K25" i="4"/>
  <c r="S25" i="4" s="1"/>
  <c r="S24" i="4"/>
  <c r="O24" i="4"/>
  <c r="M24" i="4"/>
  <c r="L24" i="4"/>
  <c r="K24" i="4"/>
  <c r="R24" i="4" s="1"/>
  <c r="V23" i="4"/>
  <c r="U23" i="4"/>
  <c r="S23" i="4"/>
  <c r="R23" i="4"/>
  <c r="Q23" i="4"/>
  <c r="O23" i="4"/>
  <c r="M23" i="4"/>
  <c r="L23" i="4"/>
  <c r="K23" i="4"/>
  <c r="T23" i="4" s="1"/>
  <c r="U22" i="4"/>
  <c r="V22" i="4" s="1"/>
  <c r="Q22" i="4"/>
  <c r="M22" i="4"/>
  <c r="L22" i="4"/>
  <c r="K22" i="4"/>
  <c r="T22" i="4" s="1"/>
  <c r="M21" i="4"/>
  <c r="L21" i="4"/>
  <c r="K21" i="4"/>
  <c r="S21" i="4" s="1"/>
  <c r="S20" i="4"/>
  <c r="R20" i="4"/>
  <c r="O20" i="4"/>
  <c r="M20" i="4"/>
  <c r="L20" i="4"/>
  <c r="K20" i="4"/>
  <c r="U20" i="4" s="1"/>
  <c r="V20" i="4" s="1"/>
  <c r="V19" i="4"/>
  <c r="U19" i="4"/>
  <c r="S19" i="4"/>
  <c r="R19" i="4"/>
  <c r="Q19" i="4"/>
  <c r="O19" i="4"/>
  <c r="M19" i="4"/>
  <c r="L19" i="4"/>
  <c r="K19" i="4"/>
  <c r="T19" i="4" s="1"/>
  <c r="U18" i="4"/>
  <c r="V18" i="4" s="1"/>
  <c r="Q18" i="4"/>
  <c r="M18" i="4"/>
  <c r="L18" i="4"/>
  <c r="K18" i="4"/>
  <c r="T18" i="4" s="1"/>
  <c r="M17" i="4"/>
  <c r="L17" i="4"/>
  <c r="K17" i="4"/>
  <c r="P17" i="4" s="1"/>
  <c r="S16" i="4"/>
  <c r="R16" i="4"/>
  <c r="O16" i="4"/>
  <c r="M16" i="4"/>
  <c r="L16" i="4"/>
  <c r="K16" i="4"/>
  <c r="U16" i="4" s="1"/>
  <c r="V16" i="4" s="1"/>
  <c r="V15" i="4"/>
  <c r="U15" i="4"/>
  <c r="S15" i="4"/>
  <c r="R15" i="4"/>
  <c r="Q15" i="4"/>
  <c r="O15" i="4"/>
  <c r="M15" i="4"/>
  <c r="L15" i="4"/>
  <c r="K15" i="4"/>
  <c r="T15" i="4" s="1"/>
  <c r="U14" i="4"/>
  <c r="V14" i="4" s="1"/>
  <c r="Q14" i="4"/>
  <c r="M14" i="4"/>
  <c r="L14" i="4"/>
  <c r="K14" i="4"/>
  <c r="T14" i="4" s="1"/>
  <c r="P13" i="4"/>
  <c r="M13" i="4"/>
  <c r="L13" i="4"/>
  <c r="K13" i="4"/>
  <c r="S12" i="4"/>
  <c r="R12" i="4"/>
  <c r="O12" i="4"/>
  <c r="M12" i="4"/>
  <c r="L12" i="4"/>
  <c r="K12" i="4"/>
  <c r="U12" i="4" s="1"/>
  <c r="V12" i="4" s="1"/>
  <c r="V11" i="4"/>
  <c r="U11" i="4"/>
  <c r="S11" i="4"/>
  <c r="R11" i="4"/>
  <c r="Q11" i="4"/>
  <c r="O11" i="4"/>
  <c r="M11" i="4"/>
  <c r="L11" i="4"/>
  <c r="K11" i="4"/>
  <c r="T11" i="4" s="1"/>
  <c r="U10" i="4"/>
  <c r="V10" i="4" s="1"/>
  <c r="Q10" i="4"/>
  <c r="M10" i="4"/>
  <c r="L10" i="4"/>
  <c r="K10" i="4"/>
  <c r="T10" i="4" s="1"/>
  <c r="M9" i="4"/>
  <c r="L9" i="4"/>
  <c r="K9" i="4"/>
  <c r="S8" i="4"/>
  <c r="R8" i="4"/>
  <c r="O8" i="4"/>
  <c r="M8" i="4"/>
  <c r="L8" i="4"/>
  <c r="K8" i="4"/>
  <c r="U8" i="4" s="1"/>
  <c r="V8" i="4" s="1"/>
  <c r="V7" i="4"/>
  <c r="U7" i="4"/>
  <c r="S7" i="4"/>
  <c r="R7" i="4"/>
  <c r="Q7" i="4"/>
  <c r="O7" i="4"/>
  <c r="M7" i="4"/>
  <c r="L7" i="4"/>
  <c r="K7" i="4"/>
  <c r="T7" i="4" s="1"/>
  <c r="U6" i="4"/>
  <c r="V6" i="4" s="1"/>
  <c r="Q6" i="4"/>
  <c r="M6" i="4"/>
  <c r="L6" i="4"/>
  <c r="K6" i="4"/>
  <c r="T6" i="4" s="1"/>
  <c r="M5" i="4"/>
  <c r="L5" i="4"/>
  <c r="K5" i="4"/>
  <c r="P5" i="4" s="1"/>
  <c r="S4" i="4"/>
  <c r="R4" i="4"/>
  <c r="O4" i="4"/>
  <c r="M4" i="4"/>
  <c r="L4" i="4"/>
  <c r="K4" i="4"/>
  <c r="U4" i="4" s="1"/>
  <c r="V4" i="4" s="1"/>
  <c r="V3" i="4"/>
  <c r="U3" i="4"/>
  <c r="S3" i="4"/>
  <c r="R3" i="4"/>
  <c r="Q3" i="4"/>
  <c r="O3" i="4"/>
  <c r="M3" i="4"/>
  <c r="L3" i="4"/>
  <c r="K3" i="4"/>
  <c r="T3" i="4" s="1"/>
  <c r="U2" i="4"/>
  <c r="V2" i="4" s="1"/>
  <c r="Q2" i="4"/>
  <c r="M2" i="4"/>
  <c r="L2" i="4"/>
  <c r="K2" i="4"/>
  <c r="T2" i="4" s="1"/>
  <c r="K3" i="3"/>
  <c r="K4" i="3"/>
  <c r="K5" i="3"/>
  <c r="K6" i="3"/>
  <c r="T6" i="3" s="1"/>
  <c r="K7" i="3"/>
  <c r="K8" i="3"/>
  <c r="K9" i="3"/>
  <c r="K10" i="3"/>
  <c r="K11" i="3"/>
  <c r="K12" i="3"/>
  <c r="K13" i="3"/>
  <c r="K14" i="3"/>
  <c r="R14" i="3" s="1"/>
  <c r="K15" i="3"/>
  <c r="K16" i="3"/>
  <c r="K17" i="3"/>
  <c r="U17" i="3" s="1"/>
  <c r="V17" i="3" s="1"/>
  <c r="K18" i="3"/>
  <c r="T18" i="3" s="1"/>
  <c r="K19" i="3"/>
  <c r="K20" i="3"/>
  <c r="K21" i="3"/>
  <c r="K22" i="3"/>
  <c r="T22" i="3" s="1"/>
  <c r="K23" i="3"/>
  <c r="K24" i="3"/>
  <c r="K25" i="3"/>
  <c r="K26" i="3"/>
  <c r="T26" i="3" s="1"/>
  <c r="K27" i="3"/>
  <c r="K28" i="3"/>
  <c r="K29" i="3"/>
  <c r="K30" i="3"/>
  <c r="T30" i="3" s="1"/>
  <c r="K31" i="3"/>
  <c r="K32" i="3"/>
  <c r="K33" i="3"/>
  <c r="U33" i="3" s="1"/>
  <c r="V33" i="3" s="1"/>
  <c r="K34" i="3"/>
  <c r="T34" i="3" s="1"/>
  <c r="K35" i="3"/>
  <c r="K36" i="3"/>
  <c r="K37" i="3"/>
  <c r="K38" i="3"/>
  <c r="T38" i="3" s="1"/>
  <c r="K39" i="3"/>
  <c r="K40" i="3"/>
  <c r="K2" i="3"/>
  <c r="M40" i="3"/>
  <c r="L40" i="3"/>
  <c r="R40" i="3"/>
  <c r="S39" i="3"/>
  <c r="Q39" i="3"/>
  <c r="O39" i="3"/>
  <c r="M39" i="3"/>
  <c r="L39" i="3"/>
  <c r="U39" i="3"/>
  <c r="V39" i="3" s="1"/>
  <c r="M38" i="3"/>
  <c r="L38" i="3"/>
  <c r="U37" i="3"/>
  <c r="V37" i="3" s="1"/>
  <c r="M37" i="3"/>
  <c r="L37" i="3"/>
  <c r="M36" i="3"/>
  <c r="L36" i="3"/>
  <c r="R36" i="3"/>
  <c r="U35" i="3"/>
  <c r="V35" i="3" s="1"/>
  <c r="S35" i="3"/>
  <c r="Q35" i="3"/>
  <c r="O35" i="3"/>
  <c r="M35" i="3"/>
  <c r="L35" i="3"/>
  <c r="T35" i="3"/>
  <c r="M34" i="3"/>
  <c r="L34" i="3"/>
  <c r="M33" i="3"/>
  <c r="L33" i="3"/>
  <c r="M32" i="3"/>
  <c r="L32" i="3"/>
  <c r="R32" i="3"/>
  <c r="U31" i="3"/>
  <c r="V31" i="3" s="1"/>
  <c r="S31" i="3"/>
  <c r="Q31" i="3"/>
  <c r="O31" i="3"/>
  <c r="M31" i="3"/>
  <c r="L31" i="3"/>
  <c r="T31" i="3"/>
  <c r="M30" i="3"/>
  <c r="L30" i="3"/>
  <c r="M29" i="3"/>
  <c r="L29" i="3"/>
  <c r="M28" i="3"/>
  <c r="L28" i="3"/>
  <c r="R28" i="3"/>
  <c r="U27" i="3"/>
  <c r="V27" i="3" s="1"/>
  <c r="S27" i="3"/>
  <c r="Q27" i="3"/>
  <c r="O27" i="3"/>
  <c r="M27" i="3"/>
  <c r="L27" i="3"/>
  <c r="T27" i="3"/>
  <c r="M26" i="3"/>
  <c r="L26" i="3"/>
  <c r="M25" i="3"/>
  <c r="L25" i="3"/>
  <c r="M24" i="3"/>
  <c r="L24" i="3"/>
  <c r="R24" i="3"/>
  <c r="U23" i="3"/>
  <c r="V23" i="3" s="1"/>
  <c r="S23" i="3"/>
  <c r="Q23" i="3"/>
  <c r="O23" i="3"/>
  <c r="M23" i="3"/>
  <c r="L23" i="3"/>
  <c r="T23" i="3"/>
  <c r="M22" i="3"/>
  <c r="L22" i="3"/>
  <c r="U21" i="3"/>
  <c r="V21" i="3" s="1"/>
  <c r="M21" i="3"/>
  <c r="L21" i="3"/>
  <c r="M20" i="3"/>
  <c r="L20" i="3"/>
  <c r="R20" i="3"/>
  <c r="U19" i="3"/>
  <c r="V19" i="3" s="1"/>
  <c r="S19" i="3"/>
  <c r="Q19" i="3"/>
  <c r="O19" i="3"/>
  <c r="M19" i="3"/>
  <c r="L19" i="3"/>
  <c r="T19" i="3"/>
  <c r="M18" i="3"/>
  <c r="L18" i="3"/>
  <c r="M17" i="3"/>
  <c r="L17" i="3"/>
  <c r="M16" i="3"/>
  <c r="L16" i="3"/>
  <c r="R16" i="3"/>
  <c r="U15" i="3"/>
  <c r="V15" i="3" s="1"/>
  <c r="S15" i="3"/>
  <c r="Q15" i="3"/>
  <c r="O15" i="3"/>
  <c r="M15" i="3"/>
  <c r="L15" i="3"/>
  <c r="T15" i="3"/>
  <c r="M14" i="3"/>
  <c r="L14" i="3"/>
  <c r="T14" i="3"/>
  <c r="M13" i="3"/>
  <c r="L13" i="3"/>
  <c r="M12" i="3"/>
  <c r="L12" i="3"/>
  <c r="R12" i="3"/>
  <c r="U11" i="3"/>
  <c r="V11" i="3" s="1"/>
  <c r="S11" i="3"/>
  <c r="Q11" i="3"/>
  <c r="O11" i="3"/>
  <c r="M11" i="3"/>
  <c r="L11" i="3"/>
  <c r="T11" i="3"/>
  <c r="M10" i="3"/>
  <c r="L10" i="3"/>
  <c r="T10" i="3"/>
  <c r="M9" i="3"/>
  <c r="L9" i="3"/>
  <c r="M8" i="3"/>
  <c r="L8" i="3"/>
  <c r="R8" i="3"/>
  <c r="U7" i="3"/>
  <c r="V7" i="3" s="1"/>
  <c r="S7" i="3"/>
  <c r="Q7" i="3"/>
  <c r="O7" i="3"/>
  <c r="M7" i="3"/>
  <c r="L7" i="3"/>
  <c r="T7" i="3"/>
  <c r="M6" i="3"/>
  <c r="L6" i="3"/>
  <c r="M5" i="3"/>
  <c r="L5" i="3"/>
  <c r="R5" i="3"/>
  <c r="M4" i="3"/>
  <c r="L4" i="3"/>
  <c r="R4" i="3"/>
  <c r="U3" i="3"/>
  <c r="V3" i="3" s="1"/>
  <c r="S3" i="3"/>
  <c r="Q3" i="3"/>
  <c r="O3" i="3"/>
  <c r="M3" i="3"/>
  <c r="L3" i="3"/>
  <c r="T3" i="3"/>
  <c r="M2" i="3"/>
  <c r="L2" i="3"/>
  <c r="S40" i="1"/>
  <c r="T40" i="1" s="1"/>
  <c r="R40" i="1"/>
  <c r="Q40" i="1"/>
  <c r="P40" i="1"/>
  <c r="O40" i="1"/>
  <c r="N40" i="1"/>
  <c r="M40" i="1"/>
  <c r="K40" i="1"/>
  <c r="J40" i="1"/>
  <c r="S39" i="1"/>
  <c r="T39" i="1" s="1"/>
  <c r="R39" i="1"/>
  <c r="Q39" i="1"/>
  <c r="P39" i="1"/>
  <c r="O39" i="1"/>
  <c r="N39" i="1"/>
  <c r="M39" i="1"/>
  <c r="K39" i="1"/>
  <c r="J39" i="1"/>
  <c r="T38" i="1"/>
  <c r="S38" i="1"/>
  <c r="R38" i="1"/>
  <c r="Q38" i="1"/>
  <c r="P38" i="1"/>
  <c r="O38" i="1"/>
  <c r="N38" i="1"/>
  <c r="M38" i="1"/>
  <c r="K38" i="1"/>
  <c r="J38" i="1"/>
  <c r="S37" i="1"/>
  <c r="T37" i="1" s="1"/>
  <c r="R37" i="1"/>
  <c r="Q37" i="1"/>
  <c r="P37" i="1"/>
  <c r="O37" i="1"/>
  <c r="N37" i="1"/>
  <c r="M37" i="1"/>
  <c r="K37" i="1"/>
  <c r="J37" i="1"/>
  <c r="T36" i="1"/>
  <c r="S36" i="1"/>
  <c r="R36" i="1"/>
  <c r="Q36" i="1"/>
  <c r="P36" i="1"/>
  <c r="O36" i="1"/>
  <c r="N36" i="1"/>
  <c r="M36" i="1"/>
  <c r="K36" i="1"/>
  <c r="J36" i="1"/>
  <c r="S35" i="1"/>
  <c r="T35" i="1" s="1"/>
  <c r="R35" i="1"/>
  <c r="Q35" i="1"/>
  <c r="P35" i="1"/>
  <c r="O35" i="1"/>
  <c r="N35" i="1"/>
  <c r="M35" i="1"/>
  <c r="K35" i="1"/>
  <c r="J35" i="1"/>
  <c r="T34" i="1"/>
  <c r="S34" i="1"/>
  <c r="R34" i="1"/>
  <c r="Q34" i="1"/>
  <c r="P34" i="1"/>
  <c r="O34" i="1"/>
  <c r="N34" i="1"/>
  <c r="M34" i="1"/>
  <c r="K34" i="1"/>
  <c r="J34" i="1"/>
  <c r="S33" i="1"/>
  <c r="T33" i="1" s="1"/>
  <c r="R33" i="1"/>
  <c r="Q33" i="1"/>
  <c r="P33" i="1"/>
  <c r="O33" i="1"/>
  <c r="N33" i="1"/>
  <c r="M33" i="1"/>
  <c r="K33" i="1"/>
  <c r="J33" i="1"/>
  <c r="T32" i="1"/>
  <c r="S32" i="1"/>
  <c r="R32" i="1"/>
  <c r="Q32" i="1"/>
  <c r="P32" i="1"/>
  <c r="O32" i="1"/>
  <c r="N32" i="1"/>
  <c r="M32" i="1"/>
  <c r="K32" i="1"/>
  <c r="J32" i="1"/>
  <c r="S31" i="1"/>
  <c r="T31" i="1" s="1"/>
  <c r="R31" i="1"/>
  <c r="Q31" i="1"/>
  <c r="P31" i="1"/>
  <c r="O31" i="1"/>
  <c r="N31" i="1"/>
  <c r="M31" i="1"/>
  <c r="K31" i="1"/>
  <c r="J31" i="1"/>
  <c r="T30" i="1"/>
  <c r="S30" i="1"/>
  <c r="R30" i="1"/>
  <c r="Q30" i="1"/>
  <c r="P30" i="1"/>
  <c r="O30" i="1"/>
  <c r="N30" i="1"/>
  <c r="M30" i="1"/>
  <c r="K30" i="1"/>
  <c r="J30" i="1"/>
  <c r="S29" i="1"/>
  <c r="T29" i="1" s="1"/>
  <c r="R29" i="1"/>
  <c r="Q29" i="1"/>
  <c r="P29" i="1"/>
  <c r="O29" i="1"/>
  <c r="N29" i="1"/>
  <c r="M29" i="1"/>
  <c r="K29" i="1"/>
  <c r="J29" i="1"/>
  <c r="T28" i="1"/>
  <c r="S28" i="1"/>
  <c r="R28" i="1"/>
  <c r="Q28" i="1"/>
  <c r="P28" i="1"/>
  <c r="O28" i="1"/>
  <c r="N28" i="1"/>
  <c r="M28" i="1"/>
  <c r="K28" i="1"/>
  <c r="J28" i="1"/>
  <c r="S27" i="1"/>
  <c r="T27" i="1" s="1"/>
  <c r="R27" i="1"/>
  <c r="Q27" i="1"/>
  <c r="P27" i="1"/>
  <c r="O27" i="1"/>
  <c r="N27" i="1"/>
  <c r="M27" i="1"/>
  <c r="K27" i="1"/>
  <c r="J27" i="1"/>
  <c r="T26" i="1"/>
  <c r="S26" i="1"/>
  <c r="R26" i="1"/>
  <c r="Q26" i="1"/>
  <c r="P26" i="1"/>
  <c r="O26" i="1"/>
  <c r="N26" i="1"/>
  <c r="M26" i="1"/>
  <c r="K26" i="1"/>
  <c r="J26" i="1"/>
  <c r="S25" i="1"/>
  <c r="T25" i="1" s="1"/>
  <c r="R25" i="1"/>
  <c r="Q25" i="1"/>
  <c r="P25" i="1"/>
  <c r="O25" i="1"/>
  <c r="N25" i="1"/>
  <c r="M25" i="1"/>
  <c r="K25" i="1"/>
  <c r="J25" i="1"/>
  <c r="T24" i="1"/>
  <c r="S24" i="1"/>
  <c r="R24" i="1"/>
  <c r="Q24" i="1"/>
  <c r="P24" i="1"/>
  <c r="O24" i="1"/>
  <c r="N24" i="1"/>
  <c r="M24" i="1"/>
  <c r="K24" i="1"/>
  <c r="J24" i="1"/>
  <c r="S23" i="1"/>
  <c r="T23" i="1" s="1"/>
  <c r="R23" i="1"/>
  <c r="Q23" i="1"/>
  <c r="P23" i="1"/>
  <c r="O23" i="1"/>
  <c r="N23" i="1"/>
  <c r="M23" i="1"/>
  <c r="K23" i="1"/>
  <c r="J23" i="1"/>
  <c r="T22" i="1"/>
  <c r="S22" i="1"/>
  <c r="R22" i="1"/>
  <c r="Q22" i="1"/>
  <c r="P22" i="1"/>
  <c r="O22" i="1"/>
  <c r="N22" i="1"/>
  <c r="M22" i="1"/>
  <c r="K22" i="1"/>
  <c r="J22" i="1"/>
  <c r="S21" i="1"/>
  <c r="T21" i="1" s="1"/>
  <c r="R21" i="1"/>
  <c r="Q21" i="1"/>
  <c r="P21" i="1"/>
  <c r="O21" i="1"/>
  <c r="N21" i="1"/>
  <c r="M21" i="1"/>
  <c r="K21" i="1"/>
  <c r="J21" i="1"/>
  <c r="T20" i="1"/>
  <c r="S20" i="1"/>
  <c r="R20" i="1"/>
  <c r="Q20" i="1"/>
  <c r="P20" i="1"/>
  <c r="O20" i="1"/>
  <c r="N20" i="1"/>
  <c r="M20" i="1"/>
  <c r="K20" i="1"/>
  <c r="J20" i="1"/>
  <c r="S19" i="1"/>
  <c r="T19" i="1" s="1"/>
  <c r="R19" i="1"/>
  <c r="Q19" i="1"/>
  <c r="P19" i="1"/>
  <c r="O19" i="1"/>
  <c r="N19" i="1"/>
  <c r="M19" i="1"/>
  <c r="K19" i="1"/>
  <c r="J19" i="1"/>
  <c r="T18" i="1"/>
  <c r="S18" i="1"/>
  <c r="R18" i="1"/>
  <c r="Q18" i="1"/>
  <c r="P18" i="1"/>
  <c r="O18" i="1"/>
  <c r="N18" i="1"/>
  <c r="M18" i="1"/>
  <c r="K18" i="1"/>
  <c r="J18" i="1"/>
  <c r="S17" i="1"/>
  <c r="T17" i="1" s="1"/>
  <c r="R17" i="1"/>
  <c r="Q17" i="1"/>
  <c r="P17" i="1"/>
  <c r="O17" i="1"/>
  <c r="N17" i="1"/>
  <c r="M17" i="1"/>
  <c r="K17" i="1"/>
  <c r="J17" i="1"/>
  <c r="T16" i="1"/>
  <c r="S16" i="1"/>
  <c r="R16" i="1"/>
  <c r="Q16" i="1"/>
  <c r="P16" i="1"/>
  <c r="O16" i="1"/>
  <c r="N16" i="1"/>
  <c r="M16" i="1"/>
  <c r="K16" i="1"/>
  <c r="J16" i="1"/>
  <c r="S15" i="1"/>
  <c r="T15" i="1" s="1"/>
  <c r="R15" i="1"/>
  <c r="Q15" i="1"/>
  <c r="P15" i="1"/>
  <c r="O15" i="1"/>
  <c r="N15" i="1"/>
  <c r="M15" i="1"/>
  <c r="K15" i="1"/>
  <c r="J15" i="1"/>
  <c r="T14" i="1"/>
  <c r="S14" i="1"/>
  <c r="R14" i="1"/>
  <c r="Q14" i="1"/>
  <c r="P14" i="1"/>
  <c r="O14" i="1"/>
  <c r="N14" i="1"/>
  <c r="M14" i="1"/>
  <c r="K14" i="1"/>
  <c r="J14" i="1"/>
  <c r="S13" i="1"/>
  <c r="T13" i="1" s="1"/>
  <c r="R13" i="1"/>
  <c r="Q13" i="1"/>
  <c r="P13" i="1"/>
  <c r="O13" i="1"/>
  <c r="N13" i="1"/>
  <c r="M13" i="1"/>
  <c r="K13" i="1"/>
  <c r="J13" i="1"/>
  <c r="T12" i="1"/>
  <c r="S12" i="1"/>
  <c r="R12" i="1"/>
  <c r="Q12" i="1"/>
  <c r="P12" i="1"/>
  <c r="O12" i="1"/>
  <c r="N12" i="1"/>
  <c r="M12" i="1"/>
  <c r="K12" i="1"/>
  <c r="J12" i="1"/>
  <c r="S11" i="1"/>
  <c r="T11" i="1" s="1"/>
  <c r="R11" i="1"/>
  <c r="Q11" i="1"/>
  <c r="P11" i="1"/>
  <c r="O11" i="1"/>
  <c r="N11" i="1"/>
  <c r="M11" i="1"/>
  <c r="K11" i="1"/>
  <c r="J11" i="1"/>
  <c r="T10" i="1"/>
  <c r="S10" i="1"/>
  <c r="R10" i="1"/>
  <c r="Q10" i="1"/>
  <c r="P10" i="1"/>
  <c r="O10" i="1"/>
  <c r="N10" i="1"/>
  <c r="M10" i="1"/>
  <c r="K10" i="1"/>
  <c r="J10" i="1"/>
  <c r="S9" i="1"/>
  <c r="T9" i="1" s="1"/>
  <c r="R9" i="1"/>
  <c r="Q9" i="1"/>
  <c r="P9" i="1"/>
  <c r="O9" i="1"/>
  <c r="N9" i="1"/>
  <c r="M9" i="1"/>
  <c r="K9" i="1"/>
  <c r="J9" i="1"/>
  <c r="T8" i="1"/>
  <c r="S8" i="1"/>
  <c r="R8" i="1"/>
  <c r="Q8" i="1"/>
  <c r="P8" i="1"/>
  <c r="O8" i="1"/>
  <c r="N8" i="1"/>
  <c r="M8" i="1"/>
  <c r="K8" i="1"/>
  <c r="J8" i="1"/>
  <c r="S7" i="1"/>
  <c r="T7" i="1" s="1"/>
  <c r="R7" i="1"/>
  <c r="Q7" i="1"/>
  <c r="P7" i="1"/>
  <c r="O7" i="1"/>
  <c r="N7" i="1"/>
  <c r="M7" i="1"/>
  <c r="K7" i="1"/>
  <c r="J7" i="1"/>
  <c r="T6" i="1"/>
  <c r="S6" i="1"/>
  <c r="R6" i="1"/>
  <c r="Q6" i="1"/>
  <c r="P6" i="1"/>
  <c r="O6" i="1"/>
  <c r="N6" i="1"/>
  <c r="M6" i="1"/>
  <c r="K6" i="1"/>
  <c r="J6" i="1"/>
  <c r="S5" i="1"/>
  <c r="T5" i="1" s="1"/>
  <c r="R5" i="1"/>
  <c r="Q5" i="1"/>
  <c r="P5" i="1"/>
  <c r="O5" i="1"/>
  <c r="N5" i="1"/>
  <c r="M5" i="1"/>
  <c r="K5" i="1"/>
  <c r="J5" i="1"/>
  <c r="T4" i="1"/>
  <c r="S4" i="1"/>
  <c r="R4" i="1"/>
  <c r="Q4" i="1"/>
  <c r="P4" i="1"/>
  <c r="O4" i="1"/>
  <c r="N4" i="1"/>
  <c r="M4" i="1"/>
  <c r="K4" i="1"/>
  <c r="J4" i="1"/>
  <c r="S3" i="1"/>
  <c r="T3" i="1" s="1"/>
  <c r="R3" i="1"/>
  <c r="Q3" i="1"/>
  <c r="P3" i="1"/>
  <c r="O3" i="1"/>
  <c r="N3" i="1"/>
  <c r="M3" i="1"/>
  <c r="K3" i="1"/>
  <c r="J3" i="1"/>
  <c r="T2" i="1"/>
  <c r="S2" i="1"/>
  <c r="R2" i="1"/>
  <c r="Q2" i="1"/>
  <c r="P2" i="1"/>
  <c r="O2" i="1"/>
  <c r="N2" i="1"/>
  <c r="M2" i="1"/>
  <c r="K2" i="1"/>
  <c r="J2" i="1"/>
  <c r="S37" i="3" l="1"/>
  <c r="O37" i="3"/>
  <c r="S25" i="3"/>
  <c r="O25" i="3"/>
  <c r="U13" i="3"/>
  <c r="V13" i="3" s="1"/>
  <c r="Q13" i="3"/>
  <c r="R13" i="3"/>
  <c r="O13" i="3"/>
  <c r="S13" i="4"/>
  <c r="O13" i="4"/>
  <c r="R13" i="4"/>
  <c r="U13" i="4"/>
  <c r="V13" i="4" s="1"/>
  <c r="Q13" i="4"/>
  <c r="T13" i="4"/>
  <c r="T2" i="3"/>
  <c r="R2" i="3"/>
  <c r="S29" i="3"/>
  <c r="O29" i="3"/>
  <c r="S17" i="3"/>
  <c r="O17" i="3"/>
  <c r="U9" i="3"/>
  <c r="V9" i="3" s="1"/>
  <c r="Q9" i="3"/>
  <c r="R9" i="3"/>
  <c r="S9" i="4"/>
  <c r="O9" i="4"/>
  <c r="R9" i="4"/>
  <c r="U9" i="4"/>
  <c r="V9" i="4" s="1"/>
  <c r="Q9" i="4"/>
  <c r="T9" i="4"/>
  <c r="O9" i="3"/>
  <c r="U29" i="3"/>
  <c r="V29" i="3" s="1"/>
  <c r="S17" i="4"/>
  <c r="O17" i="4"/>
  <c r="R17" i="4"/>
  <c r="U17" i="4"/>
  <c r="V17" i="4" s="1"/>
  <c r="Q17" i="4"/>
  <c r="T17" i="4"/>
  <c r="S33" i="3"/>
  <c r="O33" i="3"/>
  <c r="S21" i="3"/>
  <c r="O21" i="3"/>
  <c r="O5" i="3"/>
  <c r="Q5" i="3"/>
  <c r="S5" i="3"/>
  <c r="U25" i="3"/>
  <c r="V25" i="3" s="1"/>
  <c r="S5" i="4"/>
  <c r="O5" i="4"/>
  <c r="R5" i="4"/>
  <c r="U5" i="4"/>
  <c r="V5" i="4" s="1"/>
  <c r="Q5" i="4"/>
  <c r="T5" i="4"/>
  <c r="P9" i="4"/>
  <c r="P21" i="4"/>
  <c r="P25" i="4"/>
  <c r="P29" i="4"/>
  <c r="P33" i="4"/>
  <c r="P37" i="4"/>
  <c r="R2" i="4"/>
  <c r="P4" i="4"/>
  <c r="T4" i="4"/>
  <c r="R6" i="4"/>
  <c r="P8" i="4"/>
  <c r="T8" i="4"/>
  <c r="R10" i="4"/>
  <c r="P12" i="4"/>
  <c r="T12" i="4"/>
  <c r="R14" i="4"/>
  <c r="P16" i="4"/>
  <c r="T16" i="4"/>
  <c r="R18" i="4"/>
  <c r="P20" i="4"/>
  <c r="T20" i="4"/>
  <c r="Q21" i="4"/>
  <c r="U21" i="4"/>
  <c r="V21" i="4" s="1"/>
  <c r="R22" i="4"/>
  <c r="P24" i="4"/>
  <c r="T24" i="4"/>
  <c r="Q25" i="4"/>
  <c r="U25" i="4"/>
  <c r="V25" i="4" s="1"/>
  <c r="R26" i="4"/>
  <c r="P28" i="4"/>
  <c r="T28" i="4"/>
  <c r="Q29" i="4"/>
  <c r="U29" i="4"/>
  <c r="V29" i="4" s="1"/>
  <c r="R30" i="4"/>
  <c r="P32" i="4"/>
  <c r="T32" i="4"/>
  <c r="Q33" i="4"/>
  <c r="U33" i="4"/>
  <c r="V33" i="4" s="1"/>
  <c r="R34" i="4"/>
  <c r="P36" i="4"/>
  <c r="T36" i="4"/>
  <c r="Q37" i="4"/>
  <c r="U37" i="4"/>
  <c r="V37" i="4" s="1"/>
  <c r="R38" i="4"/>
  <c r="O39" i="4"/>
  <c r="S39" i="4"/>
  <c r="P40" i="4"/>
  <c r="T40" i="4"/>
  <c r="T21" i="4"/>
  <c r="T25" i="4"/>
  <c r="T29" i="4"/>
  <c r="T33" i="4"/>
  <c r="T37" i="4"/>
  <c r="O2" i="4"/>
  <c r="S2" i="4"/>
  <c r="P3" i="4"/>
  <c r="Q4" i="4"/>
  <c r="O6" i="4"/>
  <c r="S6" i="4"/>
  <c r="P7" i="4"/>
  <c r="Q8" i="4"/>
  <c r="O10" i="4"/>
  <c r="S10" i="4"/>
  <c r="P11" i="4"/>
  <c r="Q12" i="4"/>
  <c r="O14" i="4"/>
  <c r="S14" i="4"/>
  <c r="P15" i="4"/>
  <c r="Q16" i="4"/>
  <c r="O18" i="4"/>
  <c r="S18" i="4"/>
  <c r="P19" i="4"/>
  <c r="Q20" i="4"/>
  <c r="R21" i="4"/>
  <c r="O22" i="4"/>
  <c r="S22" i="4"/>
  <c r="P23" i="4"/>
  <c r="Q24" i="4"/>
  <c r="U24" i="4"/>
  <c r="V24" i="4" s="1"/>
  <c r="R25" i="4"/>
  <c r="O26" i="4"/>
  <c r="S26" i="4"/>
  <c r="P27" i="4"/>
  <c r="Q28" i="4"/>
  <c r="U28" i="4"/>
  <c r="V28" i="4" s="1"/>
  <c r="R29" i="4"/>
  <c r="O30" i="4"/>
  <c r="S30" i="4"/>
  <c r="P31" i="4"/>
  <c r="Q32" i="4"/>
  <c r="U32" i="4"/>
  <c r="V32" i="4" s="1"/>
  <c r="R33" i="4"/>
  <c r="O34" i="4"/>
  <c r="S34" i="4"/>
  <c r="P35" i="4"/>
  <c r="Q36" i="4"/>
  <c r="U36" i="4"/>
  <c r="V36" i="4" s="1"/>
  <c r="R37" i="4"/>
  <c r="O38" i="4"/>
  <c r="S38" i="4"/>
  <c r="P39" i="4"/>
  <c r="T39" i="4"/>
  <c r="Q40" i="4"/>
  <c r="U40" i="4"/>
  <c r="V40" i="4" s="1"/>
  <c r="P2" i="4"/>
  <c r="P6" i="4"/>
  <c r="P10" i="4"/>
  <c r="P14" i="4"/>
  <c r="P18" i="4"/>
  <c r="O21" i="4"/>
  <c r="P22" i="4"/>
  <c r="O25" i="4"/>
  <c r="P26" i="4"/>
  <c r="O29" i="4"/>
  <c r="P30" i="4"/>
  <c r="O33" i="4"/>
  <c r="P34" i="4"/>
  <c r="O37" i="4"/>
  <c r="P38" i="4"/>
  <c r="Q39" i="4"/>
  <c r="U5" i="3"/>
  <c r="V5" i="3" s="1"/>
  <c r="R6" i="3"/>
  <c r="S9" i="3"/>
  <c r="S13" i="3"/>
  <c r="R17" i="3"/>
  <c r="Q17" i="3"/>
  <c r="R21" i="3"/>
  <c r="Q21" i="3"/>
  <c r="R25" i="3"/>
  <c r="Q25" i="3"/>
  <c r="R29" i="3"/>
  <c r="Q29" i="3"/>
  <c r="R33" i="3"/>
  <c r="Q33" i="3"/>
  <c r="R37" i="3"/>
  <c r="Q37" i="3"/>
  <c r="Q2" i="3"/>
  <c r="U2" i="3"/>
  <c r="V2" i="3" s="1"/>
  <c r="R3" i="3"/>
  <c r="O4" i="3"/>
  <c r="S4" i="3"/>
  <c r="P5" i="3"/>
  <c r="T5" i="3"/>
  <c r="Q6" i="3"/>
  <c r="U6" i="3"/>
  <c r="V6" i="3" s="1"/>
  <c r="R7" i="3"/>
  <c r="O8" i="3"/>
  <c r="S8" i="3"/>
  <c r="P9" i="3"/>
  <c r="T9" i="3"/>
  <c r="Q10" i="3"/>
  <c r="U10" i="3"/>
  <c r="V10" i="3" s="1"/>
  <c r="R11" i="3"/>
  <c r="O12" i="3"/>
  <c r="S12" i="3"/>
  <c r="P13" i="3"/>
  <c r="T13" i="3"/>
  <c r="Q14" i="3"/>
  <c r="U14" i="3"/>
  <c r="V14" i="3" s="1"/>
  <c r="R15" i="3"/>
  <c r="O16" i="3"/>
  <c r="S16" i="3"/>
  <c r="P17" i="3"/>
  <c r="T17" i="3"/>
  <c r="Q18" i="3"/>
  <c r="U18" i="3"/>
  <c r="V18" i="3" s="1"/>
  <c r="R19" i="3"/>
  <c r="O20" i="3"/>
  <c r="S20" i="3"/>
  <c r="P21" i="3"/>
  <c r="T21" i="3"/>
  <c r="Q22" i="3"/>
  <c r="U22" i="3"/>
  <c r="V22" i="3" s="1"/>
  <c r="R23" i="3"/>
  <c r="O24" i="3"/>
  <c r="S24" i="3"/>
  <c r="P25" i="3"/>
  <c r="T25" i="3"/>
  <c r="Q26" i="3"/>
  <c r="U26" i="3"/>
  <c r="V26" i="3" s="1"/>
  <c r="R27" i="3"/>
  <c r="O28" i="3"/>
  <c r="S28" i="3"/>
  <c r="P29" i="3"/>
  <c r="T29" i="3"/>
  <c r="Q30" i="3"/>
  <c r="U30" i="3"/>
  <c r="V30" i="3" s="1"/>
  <c r="R31" i="3"/>
  <c r="O32" i="3"/>
  <c r="S32" i="3"/>
  <c r="P33" i="3"/>
  <c r="T33" i="3"/>
  <c r="Q34" i="3"/>
  <c r="U34" i="3"/>
  <c r="V34" i="3" s="1"/>
  <c r="R35" i="3"/>
  <c r="O36" i="3"/>
  <c r="S36" i="3"/>
  <c r="P37" i="3"/>
  <c r="T37" i="3"/>
  <c r="Q38" i="3"/>
  <c r="U38" i="3"/>
  <c r="V38" i="3" s="1"/>
  <c r="R39" i="3"/>
  <c r="O40" i="3"/>
  <c r="S40" i="3"/>
  <c r="P4" i="3"/>
  <c r="T4" i="3"/>
  <c r="P8" i="3"/>
  <c r="T8" i="3"/>
  <c r="R10" i="3"/>
  <c r="P12" i="3"/>
  <c r="T12" i="3"/>
  <c r="P16" i="3"/>
  <c r="T16" i="3"/>
  <c r="R18" i="3"/>
  <c r="P20" i="3"/>
  <c r="T20" i="3"/>
  <c r="R22" i="3"/>
  <c r="P24" i="3"/>
  <c r="T24" i="3"/>
  <c r="R26" i="3"/>
  <c r="P28" i="3"/>
  <c r="T28" i="3"/>
  <c r="R30" i="3"/>
  <c r="P32" i="3"/>
  <c r="T32" i="3"/>
  <c r="R34" i="3"/>
  <c r="P36" i="3"/>
  <c r="T36" i="3"/>
  <c r="R38" i="3"/>
  <c r="P40" i="3"/>
  <c r="T40" i="3"/>
  <c r="O2" i="3"/>
  <c r="S2" i="3"/>
  <c r="P3" i="3"/>
  <c r="Q4" i="3"/>
  <c r="U4" i="3"/>
  <c r="V4" i="3" s="1"/>
  <c r="O6" i="3"/>
  <c r="S6" i="3"/>
  <c r="P7" i="3"/>
  <c r="Q8" i="3"/>
  <c r="U8" i="3"/>
  <c r="V8" i="3" s="1"/>
  <c r="O10" i="3"/>
  <c r="S10" i="3"/>
  <c r="P11" i="3"/>
  <c r="Q12" i="3"/>
  <c r="U12" i="3"/>
  <c r="V12" i="3" s="1"/>
  <c r="O14" i="3"/>
  <c r="S14" i="3"/>
  <c r="P15" i="3"/>
  <c r="Q16" i="3"/>
  <c r="U16" i="3"/>
  <c r="V16" i="3" s="1"/>
  <c r="O18" i="3"/>
  <c r="S18" i="3"/>
  <c r="P19" i="3"/>
  <c r="Q20" i="3"/>
  <c r="U20" i="3"/>
  <c r="V20" i="3" s="1"/>
  <c r="O22" i="3"/>
  <c r="S22" i="3"/>
  <c r="P23" i="3"/>
  <c r="Q24" i="3"/>
  <c r="U24" i="3"/>
  <c r="V24" i="3" s="1"/>
  <c r="O26" i="3"/>
  <c r="S26" i="3"/>
  <c r="P27" i="3"/>
  <c r="Q28" i="3"/>
  <c r="U28" i="3"/>
  <c r="V28" i="3" s="1"/>
  <c r="O30" i="3"/>
  <c r="S30" i="3"/>
  <c r="P31" i="3"/>
  <c r="Q32" i="3"/>
  <c r="U32" i="3"/>
  <c r="V32" i="3" s="1"/>
  <c r="O34" i="3"/>
  <c r="S34" i="3"/>
  <c r="P35" i="3"/>
  <c r="Q36" i="3"/>
  <c r="U36" i="3"/>
  <c r="V36" i="3" s="1"/>
  <c r="O38" i="3"/>
  <c r="S38" i="3"/>
  <c r="P39" i="3"/>
  <c r="T39" i="3"/>
  <c r="Q40" i="3"/>
  <c r="U40" i="3"/>
  <c r="V40" i="3" s="1"/>
  <c r="P2" i="3"/>
  <c r="P6" i="3"/>
  <c r="P10" i="3"/>
  <c r="P14" i="3"/>
  <c r="P18" i="3"/>
  <c r="P22" i="3"/>
  <c r="P26" i="3"/>
  <c r="P30" i="3"/>
  <c r="P34" i="3"/>
  <c r="P38" i="3"/>
</calcChain>
</file>

<file path=xl/sharedStrings.xml><?xml version="1.0" encoding="utf-8"?>
<sst xmlns="http://schemas.openxmlformats.org/spreadsheetml/2006/main" count="194" uniqueCount="49">
  <si>
    <t>id</t>
  </si>
  <si>
    <t>Measure</t>
  </si>
  <si>
    <t>5</t>
  </si>
  <si>
    <t>10</t>
  </si>
  <si>
    <t>20</t>
  </si>
  <si>
    <t>30</t>
  </si>
  <si>
    <t>40</t>
  </si>
  <si>
    <t>50</t>
  </si>
  <si>
    <t>100</t>
  </si>
  <si>
    <t>Adding trees to streetscape</t>
  </si>
  <si>
    <t>Urban wetland</t>
  </si>
  <si>
    <t>Bioswale</t>
  </si>
  <si>
    <t>Deep groundwater infiltration</t>
  </si>
  <si>
    <t>Ditches</t>
  </si>
  <si>
    <t>Intensive green roofs</t>
  </si>
  <si>
    <t>Extensive green roofs</t>
  </si>
  <si>
    <t>Green roofs (extensive)</t>
  </si>
  <si>
    <t>Storage by realising extra surface area</t>
  </si>
  <si>
    <t>Drainage/Infiltration/Transport (DIT) drains</t>
  </si>
  <si>
    <t>Infiltration fields and strips with surface storage</t>
  </si>
  <si>
    <t>Infiltration trench</t>
  </si>
  <si>
    <t>Infiltration shaft</t>
  </si>
  <si>
    <t>Urban forest</t>
  </si>
  <si>
    <t>Permeable pavement infiltration</t>
  </si>
  <si>
    <t>Private green garden</t>
  </si>
  <si>
    <t>Rain barrel</t>
  </si>
  <si>
    <t>Rainwater storage below buildings</t>
  </si>
  <si>
    <t>Retention soil filter</t>
  </si>
  <si>
    <t>Storage by realising extra storage height</t>
  </si>
  <si>
    <t>Infiltration boxes</t>
  </si>
  <si>
    <t>Systems for rainwater harvesting</t>
  </si>
  <si>
    <t>Urban agriculture</t>
  </si>
  <si>
    <t>Water roof</t>
  </si>
  <si>
    <t>Water square</t>
  </si>
  <si>
    <t>Green roofs with drainage delay</t>
  </si>
  <si>
    <t>Hollow roads</t>
  </si>
  <si>
    <t>Underground storage</t>
  </si>
  <si>
    <t>Improve soil infiltration capacity</t>
  </si>
  <si>
    <t>Use of groundwater (aquifer storage and recovery)</t>
  </si>
  <si>
    <t>Rainwater detention pond (wet pond)</t>
  </si>
  <si>
    <t>Bioretention cell</t>
  </si>
  <si>
    <t>Gravel layers</t>
  </si>
  <si>
    <t>Permeable pavement (storage)</t>
  </si>
  <si>
    <t>Reducing pavement and improving the ground: patios out, green in</t>
  </si>
  <si>
    <t>Lowering part of terrace</t>
  </si>
  <si>
    <t>Lowering part of garden</t>
  </si>
  <si>
    <t>Urban park</t>
  </si>
  <si>
    <t>Rain garden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</si>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</sst>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opLeftCell="A3" workbookViewId="0">
      <selection activeCell="J2" sqref="J2:T40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0" x14ac:dyDescent="0.25">
      <c r="A2">
        <v>3</v>
      </c>
      <c r="B2" t="s">
        <v>9</v>
      </c>
      <c r="C2">
        <v>1.41</v>
      </c>
      <c r="D2">
        <v>1.41</v>
      </c>
      <c r="E2">
        <v>1.41</v>
      </c>
      <c r="F2">
        <v>1.41</v>
      </c>
      <c r="G2">
        <v>1.41</v>
      </c>
      <c r="H2">
        <v>1.41</v>
      </c>
      <c r="I2">
        <v>1.41</v>
      </c>
      <c r="J2">
        <f>A2</f>
        <v>3</v>
      </c>
      <c r="K2" t="str">
        <f>B2</f>
        <v>Adding trees to streetscape</v>
      </c>
      <c r="L2">
        <v>0</v>
      </c>
      <c r="M2">
        <f>C2-1</f>
        <v>0.40999999999999992</v>
      </c>
      <c r="N2">
        <f>D2-1</f>
        <v>0.40999999999999992</v>
      </c>
      <c r="O2">
        <f>E2-1</f>
        <v>0.40999999999999992</v>
      </c>
      <c r="P2">
        <f>F2-1</f>
        <v>0.40999999999999992</v>
      </c>
      <c r="Q2">
        <f>G2-1</f>
        <v>0.40999999999999992</v>
      </c>
      <c r="R2">
        <f>H2-1</f>
        <v>0.40999999999999992</v>
      </c>
      <c r="S2">
        <f>I2-1</f>
        <v>0.40999999999999992</v>
      </c>
      <c r="T2">
        <f>S2</f>
        <v>0.40999999999999992</v>
      </c>
    </row>
    <row r="3" spans="1:20" x14ac:dyDescent="0.25">
      <c r="A3">
        <v>4</v>
      </c>
      <c r="B3" t="s">
        <v>10</v>
      </c>
      <c r="C3">
        <v>1.35</v>
      </c>
      <c r="D3">
        <v>1.76</v>
      </c>
      <c r="E3">
        <v>2.9</v>
      </c>
      <c r="F3">
        <v>4.51</v>
      </c>
      <c r="G3">
        <v>6.83</v>
      </c>
      <c r="H3">
        <v>8.83</v>
      </c>
      <c r="I3">
        <v>40.11</v>
      </c>
      <c r="J3">
        <f t="shared" ref="J3:K40" si="0">A3</f>
        <v>4</v>
      </c>
      <c r="K3" t="str">
        <f t="shared" si="0"/>
        <v>Urban wetland</v>
      </c>
      <c r="L3">
        <v>0</v>
      </c>
      <c r="M3">
        <f t="shared" ref="M3:S40" si="1">C3-1</f>
        <v>0.35000000000000009</v>
      </c>
      <c r="N3">
        <f t="shared" si="1"/>
        <v>0.76</v>
      </c>
      <c r="O3">
        <f t="shared" si="1"/>
        <v>1.9</v>
      </c>
      <c r="P3">
        <f t="shared" si="1"/>
        <v>3.51</v>
      </c>
      <c r="Q3">
        <f t="shared" si="1"/>
        <v>5.83</v>
      </c>
      <c r="R3">
        <f t="shared" si="1"/>
        <v>7.83</v>
      </c>
      <c r="S3">
        <f t="shared" si="1"/>
        <v>39.11</v>
      </c>
      <c r="T3">
        <f t="shared" ref="T3:T40" si="2">S3</f>
        <v>39.11</v>
      </c>
    </row>
    <row r="4" spans="1:20" x14ac:dyDescent="0.25">
      <c r="A4">
        <v>6</v>
      </c>
      <c r="B4" t="s">
        <v>11</v>
      </c>
      <c r="C4">
        <v>1.81</v>
      </c>
      <c r="D4">
        <v>2.39</v>
      </c>
      <c r="E4">
        <v>3.42</v>
      </c>
      <c r="F4">
        <v>4.21</v>
      </c>
      <c r="G4">
        <v>4.6900000000000004</v>
      </c>
      <c r="H4">
        <v>4.9400000000000004</v>
      </c>
      <c r="I4">
        <v>5.52</v>
      </c>
      <c r="J4">
        <f t="shared" si="0"/>
        <v>6</v>
      </c>
      <c r="K4" t="str">
        <f t="shared" si="0"/>
        <v>Bioswale</v>
      </c>
      <c r="L4">
        <v>0</v>
      </c>
      <c r="M4">
        <f t="shared" si="1"/>
        <v>0.81</v>
      </c>
      <c r="N4">
        <f t="shared" si="1"/>
        <v>1.3900000000000001</v>
      </c>
      <c r="O4">
        <f t="shared" si="1"/>
        <v>2.42</v>
      </c>
      <c r="P4">
        <f t="shared" si="1"/>
        <v>3.21</v>
      </c>
      <c r="Q4">
        <f t="shared" si="1"/>
        <v>3.6900000000000004</v>
      </c>
      <c r="R4">
        <f t="shared" si="1"/>
        <v>3.9400000000000004</v>
      </c>
      <c r="S4">
        <f t="shared" si="1"/>
        <v>4.5199999999999996</v>
      </c>
      <c r="T4">
        <f t="shared" si="2"/>
        <v>4.5199999999999996</v>
      </c>
    </row>
    <row r="5" spans="1:20" x14ac:dyDescent="0.25">
      <c r="A5">
        <v>10</v>
      </c>
      <c r="B5" t="s">
        <v>12</v>
      </c>
      <c r="C5">
        <v>2.7</v>
      </c>
      <c r="D5">
        <v>5.05</v>
      </c>
      <c r="E5">
        <v>14.05</v>
      </c>
      <c r="F5">
        <v>39.659999999999997</v>
      </c>
      <c r="G5">
        <v>86.45</v>
      </c>
      <c r="H5">
        <v>169.86</v>
      </c>
      <c r="I5">
        <v>1000</v>
      </c>
      <c r="J5">
        <f t="shared" si="0"/>
        <v>10</v>
      </c>
      <c r="K5" t="str">
        <f t="shared" si="0"/>
        <v>Deep groundwater infiltration</v>
      </c>
      <c r="L5">
        <v>0</v>
      </c>
      <c r="M5">
        <f t="shared" si="1"/>
        <v>1.7000000000000002</v>
      </c>
      <c r="N5">
        <f t="shared" si="1"/>
        <v>4.05</v>
      </c>
      <c r="O5">
        <f t="shared" si="1"/>
        <v>13.05</v>
      </c>
      <c r="P5">
        <f t="shared" si="1"/>
        <v>38.659999999999997</v>
      </c>
      <c r="Q5">
        <f t="shared" si="1"/>
        <v>85.45</v>
      </c>
      <c r="R5">
        <f t="shared" si="1"/>
        <v>168.86</v>
      </c>
      <c r="S5">
        <f t="shared" si="1"/>
        <v>999</v>
      </c>
      <c r="T5">
        <f t="shared" si="2"/>
        <v>999</v>
      </c>
    </row>
    <row r="6" spans="1:20" x14ac:dyDescent="0.25">
      <c r="A6">
        <v>11</v>
      </c>
      <c r="B6" t="s">
        <v>13</v>
      </c>
      <c r="C6">
        <v>2.93</v>
      </c>
      <c r="D6">
        <v>4.49</v>
      </c>
      <c r="E6">
        <v>7.78</v>
      </c>
      <c r="F6">
        <v>12.45</v>
      </c>
      <c r="G6">
        <v>19.46</v>
      </c>
      <c r="H6">
        <v>26.54</v>
      </c>
      <c r="I6">
        <v>174.78</v>
      </c>
      <c r="J6">
        <f t="shared" si="0"/>
        <v>11</v>
      </c>
      <c r="K6" t="str">
        <f t="shared" si="0"/>
        <v>Ditches</v>
      </c>
      <c r="L6">
        <v>0</v>
      </c>
      <c r="M6">
        <f t="shared" si="1"/>
        <v>1.9300000000000002</v>
      </c>
      <c r="N6">
        <f t="shared" si="1"/>
        <v>3.49</v>
      </c>
      <c r="O6">
        <f t="shared" si="1"/>
        <v>6.78</v>
      </c>
      <c r="P6">
        <f t="shared" si="1"/>
        <v>11.45</v>
      </c>
      <c r="Q6">
        <f t="shared" si="1"/>
        <v>18.46</v>
      </c>
      <c r="R6">
        <f t="shared" si="1"/>
        <v>25.54</v>
      </c>
      <c r="S6">
        <f t="shared" si="1"/>
        <v>173.78</v>
      </c>
      <c r="T6">
        <f t="shared" si="2"/>
        <v>173.78</v>
      </c>
    </row>
    <row r="7" spans="1:20" x14ac:dyDescent="0.25">
      <c r="A7">
        <v>12</v>
      </c>
      <c r="B7" t="s">
        <v>14</v>
      </c>
      <c r="C7">
        <v>1.58</v>
      </c>
      <c r="D7">
        <v>1.85</v>
      </c>
      <c r="E7">
        <v>2.31</v>
      </c>
      <c r="F7">
        <v>2.61</v>
      </c>
      <c r="G7">
        <v>2.89</v>
      </c>
      <c r="H7">
        <v>3.18</v>
      </c>
      <c r="I7">
        <v>4.1900000000000004</v>
      </c>
      <c r="J7">
        <f t="shared" si="0"/>
        <v>12</v>
      </c>
      <c r="K7" t="str">
        <f t="shared" si="0"/>
        <v>Intensive green roofs</v>
      </c>
      <c r="L7">
        <v>0</v>
      </c>
      <c r="M7">
        <f t="shared" si="1"/>
        <v>0.58000000000000007</v>
      </c>
      <c r="N7">
        <f t="shared" si="1"/>
        <v>0.85000000000000009</v>
      </c>
      <c r="O7">
        <f t="shared" si="1"/>
        <v>1.31</v>
      </c>
      <c r="P7">
        <f t="shared" si="1"/>
        <v>1.6099999999999999</v>
      </c>
      <c r="Q7">
        <f t="shared" si="1"/>
        <v>1.8900000000000001</v>
      </c>
      <c r="R7">
        <f t="shared" si="1"/>
        <v>2.1800000000000002</v>
      </c>
      <c r="S7">
        <f t="shared" si="1"/>
        <v>3.1900000000000004</v>
      </c>
      <c r="T7">
        <f t="shared" si="2"/>
        <v>3.1900000000000004</v>
      </c>
    </row>
    <row r="8" spans="1:20" x14ac:dyDescent="0.25">
      <c r="A8">
        <v>15</v>
      </c>
      <c r="B8" t="s">
        <v>15</v>
      </c>
      <c r="C8">
        <v>1.58</v>
      </c>
      <c r="D8">
        <v>1.85</v>
      </c>
      <c r="E8">
        <v>2.31</v>
      </c>
      <c r="F8">
        <v>2.61</v>
      </c>
      <c r="G8">
        <v>2.89</v>
      </c>
      <c r="H8">
        <v>3.19</v>
      </c>
      <c r="I8">
        <v>4.25</v>
      </c>
      <c r="J8">
        <f t="shared" si="0"/>
        <v>15</v>
      </c>
      <c r="K8" t="str">
        <f t="shared" si="0"/>
        <v>Extensive green roofs</v>
      </c>
      <c r="L8">
        <v>0</v>
      </c>
      <c r="M8">
        <f t="shared" si="1"/>
        <v>0.58000000000000007</v>
      </c>
      <c r="N8">
        <f t="shared" si="1"/>
        <v>0.85000000000000009</v>
      </c>
      <c r="O8">
        <f t="shared" si="1"/>
        <v>1.31</v>
      </c>
      <c r="P8">
        <f t="shared" si="1"/>
        <v>1.6099999999999999</v>
      </c>
      <c r="Q8">
        <f t="shared" si="1"/>
        <v>1.8900000000000001</v>
      </c>
      <c r="R8">
        <f t="shared" si="1"/>
        <v>2.19</v>
      </c>
      <c r="S8">
        <f t="shared" si="1"/>
        <v>3.25</v>
      </c>
      <c r="T8">
        <f t="shared" si="2"/>
        <v>3.25</v>
      </c>
    </row>
    <row r="9" spans="1:20" x14ac:dyDescent="0.25">
      <c r="A9">
        <v>16</v>
      </c>
      <c r="B9" t="s">
        <v>16</v>
      </c>
      <c r="C9">
        <v>1.58</v>
      </c>
      <c r="D9">
        <v>1.85</v>
      </c>
      <c r="E9">
        <v>2.31</v>
      </c>
      <c r="F9">
        <v>2.61</v>
      </c>
      <c r="G9">
        <v>2.89</v>
      </c>
      <c r="H9">
        <v>3.19</v>
      </c>
      <c r="I9">
        <v>4.25</v>
      </c>
      <c r="J9">
        <f t="shared" si="0"/>
        <v>16</v>
      </c>
      <c r="K9" t="str">
        <f t="shared" si="0"/>
        <v>Green roofs (extensive)</v>
      </c>
      <c r="L9">
        <v>0</v>
      </c>
      <c r="M9">
        <f t="shared" si="1"/>
        <v>0.58000000000000007</v>
      </c>
      <c r="N9">
        <f t="shared" si="1"/>
        <v>0.85000000000000009</v>
      </c>
      <c r="O9">
        <f t="shared" si="1"/>
        <v>1.31</v>
      </c>
      <c r="P9">
        <f t="shared" si="1"/>
        <v>1.6099999999999999</v>
      </c>
      <c r="Q9">
        <f t="shared" si="1"/>
        <v>1.8900000000000001</v>
      </c>
      <c r="R9">
        <f t="shared" si="1"/>
        <v>2.19</v>
      </c>
      <c r="S9">
        <f t="shared" si="1"/>
        <v>3.25</v>
      </c>
      <c r="T9">
        <f t="shared" si="2"/>
        <v>3.25</v>
      </c>
    </row>
    <row r="10" spans="1:20" x14ac:dyDescent="0.25">
      <c r="A10">
        <v>19</v>
      </c>
      <c r="B10" t="s">
        <v>17</v>
      </c>
      <c r="C10">
        <v>1.1100000000000001</v>
      </c>
      <c r="D10">
        <v>1.1100000000000001</v>
      </c>
      <c r="E10">
        <v>1.1100000000000001</v>
      </c>
      <c r="F10">
        <v>1.1100000000000001</v>
      </c>
      <c r="G10">
        <v>1.1100000000000001</v>
      </c>
      <c r="H10">
        <v>1.1100000000000001</v>
      </c>
      <c r="I10">
        <v>1.1100000000000001</v>
      </c>
      <c r="J10">
        <f t="shared" si="0"/>
        <v>19</v>
      </c>
      <c r="K10" t="str">
        <f t="shared" si="0"/>
        <v>Storage by realising extra surface area</v>
      </c>
      <c r="L10">
        <v>0</v>
      </c>
      <c r="M10">
        <f t="shared" si="1"/>
        <v>0.1100000000000001</v>
      </c>
      <c r="N10">
        <f t="shared" si="1"/>
        <v>0.1100000000000001</v>
      </c>
      <c r="O10">
        <f t="shared" si="1"/>
        <v>0.1100000000000001</v>
      </c>
      <c r="P10">
        <f t="shared" si="1"/>
        <v>0.1100000000000001</v>
      </c>
      <c r="Q10">
        <f t="shared" si="1"/>
        <v>0.1100000000000001</v>
      </c>
      <c r="R10">
        <f t="shared" si="1"/>
        <v>0.1100000000000001</v>
      </c>
      <c r="S10">
        <f t="shared" si="1"/>
        <v>0.1100000000000001</v>
      </c>
      <c r="T10">
        <f t="shared" si="2"/>
        <v>0.1100000000000001</v>
      </c>
    </row>
    <row r="11" spans="1:20" x14ac:dyDescent="0.25">
      <c r="A11">
        <v>20</v>
      </c>
      <c r="B11" t="s">
        <v>18</v>
      </c>
      <c r="C11">
        <v>1.93</v>
      </c>
      <c r="D11">
        <v>2.64</v>
      </c>
      <c r="E11">
        <v>4.51</v>
      </c>
      <c r="F11">
        <v>6.37</v>
      </c>
      <c r="G11">
        <v>8.26</v>
      </c>
      <c r="H11">
        <v>10.72</v>
      </c>
      <c r="I11">
        <v>34.17</v>
      </c>
      <c r="J11">
        <f t="shared" si="0"/>
        <v>20</v>
      </c>
      <c r="K11" t="str">
        <f t="shared" si="0"/>
        <v>Drainage/Infiltration/Transport (DIT) drains</v>
      </c>
      <c r="L11">
        <v>0</v>
      </c>
      <c r="M11">
        <f t="shared" si="1"/>
        <v>0.92999999999999994</v>
      </c>
      <c r="N11">
        <f t="shared" si="1"/>
        <v>1.6400000000000001</v>
      </c>
      <c r="O11">
        <f t="shared" si="1"/>
        <v>3.51</v>
      </c>
      <c r="P11">
        <f t="shared" si="1"/>
        <v>5.37</v>
      </c>
      <c r="Q11">
        <f t="shared" si="1"/>
        <v>7.26</v>
      </c>
      <c r="R11">
        <f t="shared" si="1"/>
        <v>9.7200000000000006</v>
      </c>
      <c r="S11">
        <f t="shared" si="1"/>
        <v>33.17</v>
      </c>
      <c r="T11">
        <f t="shared" si="2"/>
        <v>33.17</v>
      </c>
    </row>
    <row r="12" spans="1:20" x14ac:dyDescent="0.25">
      <c r="A12">
        <v>22</v>
      </c>
      <c r="B12" t="s">
        <v>19</v>
      </c>
      <c r="C12">
        <v>2.93</v>
      </c>
      <c r="D12">
        <v>4.49</v>
      </c>
      <c r="E12">
        <v>7.78</v>
      </c>
      <c r="F12">
        <v>12.45</v>
      </c>
      <c r="G12">
        <v>19.46</v>
      </c>
      <c r="H12">
        <v>26.54</v>
      </c>
      <c r="I12">
        <v>174.78</v>
      </c>
      <c r="J12">
        <f t="shared" si="0"/>
        <v>22</v>
      </c>
      <c r="K12" t="str">
        <f t="shared" si="0"/>
        <v>Infiltration fields and strips with surface storage</v>
      </c>
      <c r="L12">
        <v>0</v>
      </c>
      <c r="M12">
        <f t="shared" si="1"/>
        <v>1.9300000000000002</v>
      </c>
      <c r="N12">
        <f t="shared" si="1"/>
        <v>3.49</v>
      </c>
      <c r="O12">
        <f t="shared" si="1"/>
        <v>6.78</v>
      </c>
      <c r="P12">
        <f t="shared" si="1"/>
        <v>11.45</v>
      </c>
      <c r="Q12">
        <f t="shared" si="1"/>
        <v>18.46</v>
      </c>
      <c r="R12">
        <f t="shared" si="1"/>
        <v>25.54</v>
      </c>
      <c r="S12">
        <f t="shared" si="1"/>
        <v>173.78</v>
      </c>
      <c r="T12">
        <f t="shared" si="2"/>
        <v>173.78</v>
      </c>
    </row>
    <row r="13" spans="1:20" x14ac:dyDescent="0.25">
      <c r="A13">
        <v>23</v>
      </c>
      <c r="B13" t="s">
        <v>20</v>
      </c>
      <c r="C13">
        <v>1.77</v>
      </c>
      <c r="D13">
        <v>2.4300000000000002</v>
      </c>
      <c r="E13">
        <v>4.16</v>
      </c>
      <c r="F13">
        <v>6.19</v>
      </c>
      <c r="G13">
        <v>7.7</v>
      </c>
      <c r="H13">
        <v>9.7100000000000009</v>
      </c>
      <c r="I13">
        <v>19.52</v>
      </c>
      <c r="J13">
        <f t="shared" si="0"/>
        <v>23</v>
      </c>
      <c r="K13" t="str">
        <f t="shared" si="0"/>
        <v>Infiltration trench</v>
      </c>
      <c r="L13">
        <v>0</v>
      </c>
      <c r="M13">
        <f t="shared" si="1"/>
        <v>0.77</v>
      </c>
      <c r="N13">
        <f t="shared" si="1"/>
        <v>1.4300000000000002</v>
      </c>
      <c r="O13">
        <f t="shared" si="1"/>
        <v>3.16</v>
      </c>
      <c r="P13">
        <f t="shared" si="1"/>
        <v>5.19</v>
      </c>
      <c r="Q13">
        <f t="shared" si="1"/>
        <v>6.7</v>
      </c>
      <c r="R13">
        <f t="shared" si="1"/>
        <v>8.7100000000000009</v>
      </c>
      <c r="S13">
        <f t="shared" si="1"/>
        <v>18.52</v>
      </c>
      <c r="T13">
        <f t="shared" si="2"/>
        <v>18.52</v>
      </c>
    </row>
    <row r="14" spans="1:20" x14ac:dyDescent="0.25">
      <c r="A14">
        <v>24</v>
      </c>
      <c r="B14" t="s">
        <v>21</v>
      </c>
      <c r="C14">
        <v>1.75</v>
      </c>
      <c r="D14">
        <v>2.4</v>
      </c>
      <c r="E14">
        <v>4.09</v>
      </c>
      <c r="F14">
        <v>6.18</v>
      </c>
      <c r="G14">
        <v>8.26</v>
      </c>
      <c r="H14">
        <v>11.27</v>
      </c>
      <c r="I14">
        <v>45.38</v>
      </c>
      <c r="J14">
        <f t="shared" si="0"/>
        <v>24</v>
      </c>
      <c r="K14" t="str">
        <f t="shared" si="0"/>
        <v>Infiltration shaft</v>
      </c>
      <c r="L14">
        <v>0</v>
      </c>
      <c r="M14">
        <f t="shared" si="1"/>
        <v>0.75</v>
      </c>
      <c r="N14">
        <f t="shared" si="1"/>
        <v>1.4</v>
      </c>
      <c r="O14">
        <f t="shared" si="1"/>
        <v>3.09</v>
      </c>
      <c r="P14">
        <f t="shared" si="1"/>
        <v>5.18</v>
      </c>
      <c r="Q14">
        <f t="shared" si="1"/>
        <v>7.26</v>
      </c>
      <c r="R14">
        <f t="shared" si="1"/>
        <v>10.27</v>
      </c>
      <c r="S14">
        <f t="shared" si="1"/>
        <v>44.38</v>
      </c>
      <c r="T14">
        <f t="shared" si="2"/>
        <v>44.38</v>
      </c>
    </row>
    <row r="15" spans="1:20" x14ac:dyDescent="0.25">
      <c r="A15">
        <v>25</v>
      </c>
      <c r="B15" t="s">
        <v>22</v>
      </c>
      <c r="C15">
        <v>18.579999999999998</v>
      </c>
      <c r="D15">
        <v>18.579999999999998</v>
      </c>
      <c r="E15">
        <v>18.579999999999998</v>
      </c>
      <c r="F15">
        <v>18.579999999999998</v>
      </c>
      <c r="G15">
        <v>18.579999999999998</v>
      </c>
      <c r="H15">
        <v>18.579999999999998</v>
      </c>
      <c r="I15">
        <v>18.579999999999998</v>
      </c>
      <c r="J15">
        <f t="shared" si="0"/>
        <v>25</v>
      </c>
      <c r="K15" t="str">
        <f t="shared" si="0"/>
        <v>Urban forest</v>
      </c>
      <c r="L15">
        <v>0</v>
      </c>
      <c r="M15">
        <f t="shared" si="1"/>
        <v>17.579999999999998</v>
      </c>
      <c r="N15">
        <f t="shared" si="1"/>
        <v>17.579999999999998</v>
      </c>
      <c r="O15">
        <f t="shared" si="1"/>
        <v>17.579999999999998</v>
      </c>
      <c r="P15">
        <f t="shared" si="1"/>
        <v>17.579999999999998</v>
      </c>
      <c r="Q15">
        <f t="shared" si="1"/>
        <v>17.579999999999998</v>
      </c>
      <c r="R15">
        <f t="shared" si="1"/>
        <v>17.579999999999998</v>
      </c>
      <c r="S15">
        <f t="shared" si="1"/>
        <v>17.579999999999998</v>
      </c>
      <c r="T15">
        <f t="shared" si="2"/>
        <v>17.579999999999998</v>
      </c>
    </row>
    <row r="16" spans="1:20" x14ac:dyDescent="0.25">
      <c r="A16">
        <v>26</v>
      </c>
      <c r="B16" t="s">
        <v>23</v>
      </c>
      <c r="C16">
        <v>1000</v>
      </c>
      <c r="D16">
        <v>1000</v>
      </c>
      <c r="E16">
        <v>1000</v>
      </c>
      <c r="F16">
        <v>1000</v>
      </c>
      <c r="G16">
        <v>1000</v>
      </c>
      <c r="H16">
        <v>1000</v>
      </c>
      <c r="I16">
        <v>1000</v>
      </c>
      <c r="J16">
        <f t="shared" si="0"/>
        <v>26</v>
      </c>
      <c r="K16" t="str">
        <f t="shared" si="0"/>
        <v>Permeable pavement infiltration</v>
      </c>
      <c r="L16">
        <v>0</v>
      </c>
      <c r="M16">
        <f t="shared" si="1"/>
        <v>999</v>
      </c>
      <c r="N16">
        <f t="shared" si="1"/>
        <v>999</v>
      </c>
      <c r="O16">
        <f t="shared" si="1"/>
        <v>999</v>
      </c>
      <c r="P16">
        <f t="shared" si="1"/>
        <v>999</v>
      </c>
      <c r="Q16">
        <f t="shared" si="1"/>
        <v>999</v>
      </c>
      <c r="R16">
        <f t="shared" si="1"/>
        <v>999</v>
      </c>
      <c r="S16">
        <f t="shared" si="1"/>
        <v>999</v>
      </c>
      <c r="T16">
        <f t="shared" si="2"/>
        <v>999</v>
      </c>
    </row>
    <row r="17" spans="1:20" x14ac:dyDescent="0.25">
      <c r="A17">
        <v>27</v>
      </c>
      <c r="B17" t="s">
        <v>24</v>
      </c>
      <c r="C17">
        <v>6.87</v>
      </c>
      <c r="D17">
        <v>13.93</v>
      </c>
      <c r="E17">
        <v>32.840000000000003</v>
      </c>
      <c r="F17">
        <v>32.840000000000003</v>
      </c>
      <c r="G17">
        <v>32.840000000000003</v>
      </c>
      <c r="H17">
        <v>32.840000000000003</v>
      </c>
      <c r="I17">
        <v>32.840000000000003</v>
      </c>
      <c r="J17">
        <f t="shared" si="0"/>
        <v>27</v>
      </c>
      <c r="K17" t="str">
        <f t="shared" si="0"/>
        <v>Private green garden</v>
      </c>
      <c r="L17">
        <v>0</v>
      </c>
      <c r="M17">
        <f t="shared" si="1"/>
        <v>5.87</v>
      </c>
      <c r="N17">
        <f t="shared" si="1"/>
        <v>12.93</v>
      </c>
      <c r="O17">
        <f t="shared" si="1"/>
        <v>31.840000000000003</v>
      </c>
      <c r="P17">
        <f t="shared" si="1"/>
        <v>31.840000000000003</v>
      </c>
      <c r="Q17">
        <f t="shared" si="1"/>
        <v>31.840000000000003</v>
      </c>
      <c r="R17">
        <f t="shared" si="1"/>
        <v>31.840000000000003</v>
      </c>
      <c r="S17">
        <f t="shared" si="1"/>
        <v>31.840000000000003</v>
      </c>
      <c r="T17">
        <f t="shared" si="2"/>
        <v>31.840000000000003</v>
      </c>
    </row>
    <row r="18" spans="1:20" x14ac:dyDescent="0.25">
      <c r="A18">
        <v>29</v>
      </c>
      <c r="B18" t="s">
        <v>25</v>
      </c>
      <c r="C18">
        <v>1.37</v>
      </c>
      <c r="D18">
        <v>1.89</v>
      </c>
      <c r="E18">
        <v>3.37</v>
      </c>
      <c r="F18">
        <v>5.52</v>
      </c>
      <c r="G18">
        <v>8.35</v>
      </c>
      <c r="H18">
        <v>11.48</v>
      </c>
      <c r="I18">
        <v>84.88</v>
      </c>
      <c r="J18">
        <f t="shared" si="0"/>
        <v>29</v>
      </c>
      <c r="K18" t="str">
        <f t="shared" si="0"/>
        <v>Rain barrel</v>
      </c>
      <c r="L18">
        <v>0</v>
      </c>
      <c r="M18">
        <f t="shared" si="1"/>
        <v>0.37000000000000011</v>
      </c>
      <c r="N18">
        <f t="shared" si="1"/>
        <v>0.8899999999999999</v>
      </c>
      <c r="O18">
        <f t="shared" si="1"/>
        <v>2.37</v>
      </c>
      <c r="P18">
        <f t="shared" si="1"/>
        <v>4.5199999999999996</v>
      </c>
      <c r="Q18">
        <f t="shared" si="1"/>
        <v>7.35</v>
      </c>
      <c r="R18">
        <f t="shared" si="1"/>
        <v>10.48</v>
      </c>
      <c r="S18">
        <f t="shared" si="1"/>
        <v>83.88</v>
      </c>
      <c r="T18">
        <f t="shared" si="2"/>
        <v>83.88</v>
      </c>
    </row>
    <row r="19" spans="1:20" x14ac:dyDescent="0.25">
      <c r="A19">
        <v>30</v>
      </c>
      <c r="B19" t="s">
        <v>26</v>
      </c>
      <c r="C19">
        <v>1.32</v>
      </c>
      <c r="D19">
        <v>1.72</v>
      </c>
      <c r="E19">
        <v>2.85</v>
      </c>
      <c r="F19">
        <v>4.41</v>
      </c>
      <c r="G19">
        <v>6.73</v>
      </c>
      <c r="H19">
        <v>8.73</v>
      </c>
      <c r="I19">
        <v>39.380000000000003</v>
      </c>
      <c r="J19">
        <f t="shared" si="0"/>
        <v>30</v>
      </c>
      <c r="K19" t="str">
        <f t="shared" si="0"/>
        <v>Rainwater storage below buildings</v>
      </c>
      <c r="L19">
        <v>0</v>
      </c>
      <c r="M19">
        <f t="shared" si="1"/>
        <v>0.32000000000000006</v>
      </c>
      <c r="N19">
        <f t="shared" si="1"/>
        <v>0.72</v>
      </c>
      <c r="O19">
        <f t="shared" si="1"/>
        <v>1.85</v>
      </c>
      <c r="P19">
        <f t="shared" si="1"/>
        <v>3.41</v>
      </c>
      <c r="Q19">
        <f t="shared" si="1"/>
        <v>5.73</v>
      </c>
      <c r="R19">
        <f t="shared" si="1"/>
        <v>7.73</v>
      </c>
      <c r="S19">
        <f t="shared" si="1"/>
        <v>38.380000000000003</v>
      </c>
      <c r="T19">
        <f t="shared" si="2"/>
        <v>38.380000000000003</v>
      </c>
    </row>
    <row r="20" spans="1:20" x14ac:dyDescent="0.25">
      <c r="A20">
        <v>31</v>
      </c>
      <c r="B20" t="s">
        <v>27</v>
      </c>
      <c r="C20">
        <v>6.87</v>
      </c>
      <c r="D20">
        <v>13.93</v>
      </c>
      <c r="E20">
        <v>32.840000000000003</v>
      </c>
      <c r="F20">
        <v>32.840000000000003</v>
      </c>
      <c r="G20">
        <v>32.840000000000003</v>
      </c>
      <c r="H20">
        <v>32.840000000000003</v>
      </c>
      <c r="I20">
        <v>32.840000000000003</v>
      </c>
      <c r="J20">
        <f t="shared" si="0"/>
        <v>31</v>
      </c>
      <c r="K20" t="str">
        <f t="shared" si="0"/>
        <v>Retention soil filter</v>
      </c>
      <c r="L20">
        <v>0</v>
      </c>
      <c r="M20">
        <f t="shared" si="1"/>
        <v>5.87</v>
      </c>
      <c r="N20">
        <f t="shared" si="1"/>
        <v>12.93</v>
      </c>
      <c r="O20">
        <f t="shared" si="1"/>
        <v>31.840000000000003</v>
      </c>
      <c r="P20">
        <f t="shared" si="1"/>
        <v>31.840000000000003</v>
      </c>
      <c r="Q20">
        <f t="shared" si="1"/>
        <v>31.840000000000003</v>
      </c>
      <c r="R20">
        <f t="shared" si="1"/>
        <v>31.840000000000003</v>
      </c>
      <c r="S20">
        <f t="shared" si="1"/>
        <v>31.840000000000003</v>
      </c>
      <c r="T20">
        <f t="shared" si="2"/>
        <v>31.840000000000003</v>
      </c>
    </row>
    <row r="21" spans="1:20" x14ac:dyDescent="0.25">
      <c r="A21">
        <v>32</v>
      </c>
      <c r="B21" t="s">
        <v>28</v>
      </c>
      <c r="C21">
        <v>1.46</v>
      </c>
      <c r="D21">
        <v>1.46</v>
      </c>
      <c r="E21">
        <v>1.46</v>
      </c>
      <c r="F21">
        <v>1.46</v>
      </c>
      <c r="G21">
        <v>1.46</v>
      </c>
      <c r="H21">
        <v>1.46</v>
      </c>
      <c r="I21">
        <v>1.46</v>
      </c>
      <c r="J21">
        <f t="shared" si="0"/>
        <v>32</v>
      </c>
      <c r="K21" t="str">
        <f t="shared" si="0"/>
        <v>Storage by realising extra storage height</v>
      </c>
      <c r="L21">
        <v>0</v>
      </c>
      <c r="M21">
        <f t="shared" si="1"/>
        <v>0.45999999999999996</v>
      </c>
      <c r="N21">
        <f t="shared" si="1"/>
        <v>0.45999999999999996</v>
      </c>
      <c r="O21">
        <f t="shared" si="1"/>
        <v>0.45999999999999996</v>
      </c>
      <c r="P21">
        <f t="shared" si="1"/>
        <v>0.45999999999999996</v>
      </c>
      <c r="Q21">
        <f t="shared" si="1"/>
        <v>0.45999999999999996</v>
      </c>
      <c r="R21">
        <f t="shared" si="1"/>
        <v>0.45999999999999996</v>
      </c>
      <c r="S21">
        <f t="shared" si="1"/>
        <v>0.45999999999999996</v>
      </c>
      <c r="T21">
        <f t="shared" si="2"/>
        <v>0.45999999999999996</v>
      </c>
    </row>
    <row r="22" spans="1:20" x14ac:dyDescent="0.25">
      <c r="A22">
        <v>33</v>
      </c>
      <c r="B22" t="s">
        <v>29</v>
      </c>
      <c r="C22">
        <v>1.5</v>
      </c>
      <c r="D22">
        <v>1.91</v>
      </c>
      <c r="E22">
        <v>2.61</v>
      </c>
      <c r="F22">
        <v>3.31</v>
      </c>
      <c r="G22">
        <v>4.09</v>
      </c>
      <c r="H22">
        <v>4.62</v>
      </c>
      <c r="I22">
        <v>7.78</v>
      </c>
      <c r="J22">
        <f t="shared" si="0"/>
        <v>33</v>
      </c>
      <c r="K22" t="str">
        <f t="shared" si="0"/>
        <v>Infiltration boxes</v>
      </c>
      <c r="L22">
        <v>0</v>
      </c>
      <c r="M22">
        <f t="shared" si="1"/>
        <v>0.5</v>
      </c>
      <c r="N22">
        <f t="shared" si="1"/>
        <v>0.90999999999999992</v>
      </c>
      <c r="O22">
        <f t="shared" si="1"/>
        <v>1.6099999999999999</v>
      </c>
      <c r="P22">
        <f t="shared" si="1"/>
        <v>2.31</v>
      </c>
      <c r="Q22">
        <f t="shared" si="1"/>
        <v>3.09</v>
      </c>
      <c r="R22">
        <f t="shared" si="1"/>
        <v>3.62</v>
      </c>
      <c r="S22">
        <f t="shared" si="1"/>
        <v>6.78</v>
      </c>
      <c r="T22">
        <f t="shared" si="2"/>
        <v>6.78</v>
      </c>
    </row>
    <row r="23" spans="1:20" x14ac:dyDescent="0.25">
      <c r="A23">
        <v>37</v>
      </c>
      <c r="B23" t="s">
        <v>30</v>
      </c>
      <c r="C23">
        <v>1.1299999999999999</v>
      </c>
      <c r="D23">
        <v>1.27</v>
      </c>
      <c r="E23">
        <v>1.62</v>
      </c>
      <c r="F23">
        <v>2.04</v>
      </c>
      <c r="G23">
        <v>2.5499999999999998</v>
      </c>
      <c r="H23">
        <v>3.32</v>
      </c>
      <c r="I23">
        <v>10.32</v>
      </c>
      <c r="J23">
        <f t="shared" si="0"/>
        <v>37</v>
      </c>
      <c r="K23" t="str">
        <f t="shared" si="0"/>
        <v>Systems for rainwater harvesting</v>
      </c>
      <c r="L23">
        <v>0</v>
      </c>
      <c r="M23">
        <f t="shared" si="1"/>
        <v>0.12999999999999989</v>
      </c>
      <c r="N23">
        <f t="shared" si="1"/>
        <v>0.27</v>
      </c>
      <c r="O23">
        <f t="shared" si="1"/>
        <v>0.62000000000000011</v>
      </c>
      <c r="P23">
        <f t="shared" si="1"/>
        <v>1.04</v>
      </c>
      <c r="Q23">
        <f t="shared" si="1"/>
        <v>1.5499999999999998</v>
      </c>
      <c r="R23">
        <f t="shared" si="1"/>
        <v>2.3199999999999998</v>
      </c>
      <c r="S23">
        <f t="shared" si="1"/>
        <v>9.32</v>
      </c>
      <c r="T23">
        <f t="shared" si="2"/>
        <v>9.32</v>
      </c>
    </row>
    <row r="24" spans="1:20" x14ac:dyDescent="0.25">
      <c r="A24">
        <v>39</v>
      </c>
      <c r="B24" t="s">
        <v>31</v>
      </c>
      <c r="C24">
        <v>18.579999999999998</v>
      </c>
      <c r="D24">
        <v>18.579999999999998</v>
      </c>
      <c r="E24">
        <v>18.579999999999998</v>
      </c>
      <c r="F24">
        <v>18.579999999999998</v>
      </c>
      <c r="G24">
        <v>18.579999999999998</v>
      </c>
      <c r="H24">
        <v>18.579999999999998</v>
      </c>
      <c r="I24">
        <v>18.579999999999998</v>
      </c>
      <c r="J24">
        <f t="shared" si="0"/>
        <v>39</v>
      </c>
      <c r="K24" t="str">
        <f t="shared" si="0"/>
        <v>Urban agriculture</v>
      </c>
      <c r="L24">
        <v>0</v>
      </c>
      <c r="M24">
        <f t="shared" si="1"/>
        <v>17.579999999999998</v>
      </c>
      <c r="N24">
        <f t="shared" si="1"/>
        <v>17.579999999999998</v>
      </c>
      <c r="O24">
        <f t="shared" si="1"/>
        <v>17.579999999999998</v>
      </c>
      <c r="P24">
        <f t="shared" si="1"/>
        <v>17.579999999999998</v>
      </c>
      <c r="Q24">
        <f t="shared" si="1"/>
        <v>17.579999999999998</v>
      </c>
      <c r="R24">
        <f t="shared" si="1"/>
        <v>17.579999999999998</v>
      </c>
      <c r="S24">
        <f t="shared" si="1"/>
        <v>17.579999999999998</v>
      </c>
      <c r="T24">
        <f t="shared" si="2"/>
        <v>17.579999999999998</v>
      </c>
    </row>
    <row r="25" spans="1:20" x14ac:dyDescent="0.25">
      <c r="A25">
        <v>40</v>
      </c>
      <c r="B25" t="s">
        <v>32</v>
      </c>
      <c r="C25">
        <v>1.18</v>
      </c>
      <c r="D25">
        <v>1.37</v>
      </c>
      <c r="E25">
        <v>1.65</v>
      </c>
      <c r="F25">
        <v>1.82</v>
      </c>
      <c r="G25">
        <v>1.92</v>
      </c>
      <c r="H25">
        <v>2</v>
      </c>
      <c r="I25">
        <v>2.46</v>
      </c>
      <c r="J25">
        <f t="shared" si="0"/>
        <v>40</v>
      </c>
      <c r="K25" t="str">
        <f t="shared" si="0"/>
        <v>Water roof</v>
      </c>
      <c r="L25">
        <v>0</v>
      </c>
      <c r="M25">
        <f t="shared" si="1"/>
        <v>0.17999999999999994</v>
      </c>
      <c r="N25">
        <f t="shared" si="1"/>
        <v>0.37000000000000011</v>
      </c>
      <c r="O25">
        <f t="shared" si="1"/>
        <v>0.64999999999999991</v>
      </c>
      <c r="P25">
        <f t="shared" si="1"/>
        <v>0.82000000000000006</v>
      </c>
      <c r="Q25">
        <f t="shared" si="1"/>
        <v>0.91999999999999993</v>
      </c>
      <c r="R25">
        <f t="shared" si="1"/>
        <v>1</v>
      </c>
      <c r="S25">
        <f t="shared" si="1"/>
        <v>1.46</v>
      </c>
      <c r="T25">
        <f t="shared" si="2"/>
        <v>1.46</v>
      </c>
    </row>
    <row r="26" spans="1:20" x14ac:dyDescent="0.25">
      <c r="A26">
        <v>41</v>
      </c>
      <c r="B26" t="s">
        <v>33</v>
      </c>
      <c r="C26">
        <v>1.4</v>
      </c>
      <c r="D26">
        <v>1.97</v>
      </c>
      <c r="E26">
        <v>3.37</v>
      </c>
      <c r="F26">
        <v>5.53</v>
      </c>
      <c r="G26">
        <v>7.88</v>
      </c>
      <c r="H26">
        <v>10.97</v>
      </c>
      <c r="I26">
        <v>75.959999999999994</v>
      </c>
      <c r="J26">
        <f t="shared" si="0"/>
        <v>41</v>
      </c>
      <c r="K26" t="str">
        <f t="shared" si="0"/>
        <v>Water square</v>
      </c>
      <c r="L26">
        <v>0</v>
      </c>
      <c r="M26">
        <f t="shared" si="1"/>
        <v>0.39999999999999991</v>
      </c>
      <c r="N26">
        <f t="shared" si="1"/>
        <v>0.97</v>
      </c>
      <c r="O26">
        <f t="shared" si="1"/>
        <v>2.37</v>
      </c>
      <c r="P26">
        <f t="shared" si="1"/>
        <v>4.53</v>
      </c>
      <c r="Q26">
        <f t="shared" si="1"/>
        <v>6.88</v>
      </c>
      <c r="R26">
        <f t="shared" si="1"/>
        <v>9.9700000000000006</v>
      </c>
      <c r="S26">
        <f t="shared" si="1"/>
        <v>74.959999999999994</v>
      </c>
      <c r="T26">
        <f t="shared" si="2"/>
        <v>74.959999999999994</v>
      </c>
    </row>
    <row r="27" spans="1:20" x14ac:dyDescent="0.25">
      <c r="A27">
        <v>42</v>
      </c>
      <c r="B27" t="s">
        <v>34</v>
      </c>
      <c r="C27">
        <v>2.64</v>
      </c>
      <c r="D27">
        <v>2.62</v>
      </c>
      <c r="E27">
        <v>2.5299999999999998</v>
      </c>
      <c r="F27">
        <v>2.44</v>
      </c>
      <c r="G27">
        <v>2.39</v>
      </c>
      <c r="H27">
        <v>2.33</v>
      </c>
      <c r="I27">
        <v>2.27</v>
      </c>
      <c r="J27">
        <f t="shared" si="0"/>
        <v>42</v>
      </c>
      <c r="K27" t="str">
        <f t="shared" si="0"/>
        <v>Green roofs with drainage delay</v>
      </c>
      <c r="L27">
        <v>0</v>
      </c>
      <c r="M27">
        <f t="shared" si="1"/>
        <v>1.6400000000000001</v>
      </c>
      <c r="N27">
        <f t="shared" si="1"/>
        <v>1.62</v>
      </c>
      <c r="O27">
        <f t="shared" si="1"/>
        <v>1.5299999999999998</v>
      </c>
      <c r="P27">
        <f t="shared" si="1"/>
        <v>1.44</v>
      </c>
      <c r="Q27">
        <f t="shared" si="1"/>
        <v>1.3900000000000001</v>
      </c>
      <c r="R27">
        <f t="shared" si="1"/>
        <v>1.33</v>
      </c>
      <c r="S27">
        <f t="shared" si="1"/>
        <v>1.27</v>
      </c>
      <c r="T27">
        <f t="shared" si="2"/>
        <v>1.27</v>
      </c>
    </row>
    <row r="28" spans="1:20" x14ac:dyDescent="0.25">
      <c r="A28">
        <v>45</v>
      </c>
      <c r="B28" t="s">
        <v>35</v>
      </c>
      <c r="C28">
        <v>1.1200000000000001</v>
      </c>
      <c r="D28">
        <v>1.1399999999999999</v>
      </c>
      <c r="E28">
        <v>1.1399999999999999</v>
      </c>
      <c r="F28">
        <v>1.1200000000000001</v>
      </c>
      <c r="G28">
        <v>1.1100000000000001</v>
      </c>
      <c r="H28">
        <v>1.1000000000000001</v>
      </c>
      <c r="I28">
        <v>1.07</v>
      </c>
      <c r="J28">
        <f t="shared" si="0"/>
        <v>45</v>
      </c>
      <c r="K28" t="str">
        <f t="shared" si="0"/>
        <v>Hollow roads</v>
      </c>
      <c r="L28">
        <v>0</v>
      </c>
      <c r="M28">
        <f t="shared" si="1"/>
        <v>0.12000000000000011</v>
      </c>
      <c r="N28">
        <f t="shared" si="1"/>
        <v>0.1399999999999999</v>
      </c>
      <c r="O28">
        <f t="shared" si="1"/>
        <v>0.1399999999999999</v>
      </c>
      <c r="P28">
        <f t="shared" si="1"/>
        <v>0.12000000000000011</v>
      </c>
      <c r="Q28">
        <f t="shared" si="1"/>
        <v>0.1100000000000001</v>
      </c>
      <c r="R28">
        <f t="shared" si="1"/>
        <v>0.10000000000000009</v>
      </c>
      <c r="S28">
        <f t="shared" si="1"/>
        <v>7.0000000000000062E-2</v>
      </c>
      <c r="T28">
        <f t="shared" si="2"/>
        <v>7.0000000000000062E-2</v>
      </c>
    </row>
    <row r="29" spans="1:20" x14ac:dyDescent="0.25">
      <c r="A29">
        <v>46</v>
      </c>
      <c r="B29" t="s">
        <v>36</v>
      </c>
      <c r="C29">
        <v>1.4</v>
      </c>
      <c r="D29">
        <v>1.98</v>
      </c>
      <c r="E29">
        <v>3.37</v>
      </c>
      <c r="F29">
        <v>5.54</v>
      </c>
      <c r="G29">
        <v>7.89</v>
      </c>
      <c r="H29">
        <v>10.99</v>
      </c>
      <c r="I29">
        <v>75.930000000000007</v>
      </c>
      <c r="J29">
        <f t="shared" si="0"/>
        <v>46</v>
      </c>
      <c r="K29" t="str">
        <f t="shared" si="0"/>
        <v>Underground storage</v>
      </c>
      <c r="L29">
        <v>0</v>
      </c>
      <c r="M29">
        <f t="shared" si="1"/>
        <v>0.39999999999999991</v>
      </c>
      <c r="N29">
        <f t="shared" si="1"/>
        <v>0.98</v>
      </c>
      <c r="O29">
        <f t="shared" si="1"/>
        <v>2.37</v>
      </c>
      <c r="P29">
        <f t="shared" si="1"/>
        <v>4.54</v>
      </c>
      <c r="Q29">
        <f t="shared" si="1"/>
        <v>6.89</v>
      </c>
      <c r="R29">
        <f t="shared" si="1"/>
        <v>9.99</v>
      </c>
      <c r="S29">
        <f t="shared" si="1"/>
        <v>74.930000000000007</v>
      </c>
      <c r="T29">
        <f t="shared" si="2"/>
        <v>74.930000000000007</v>
      </c>
    </row>
    <row r="30" spans="1:20" x14ac:dyDescent="0.25">
      <c r="A30">
        <v>51</v>
      </c>
      <c r="B30" t="s">
        <v>37</v>
      </c>
      <c r="C30">
        <v>1.05</v>
      </c>
      <c r="D30">
        <v>1.05</v>
      </c>
      <c r="E30">
        <v>1.05</v>
      </c>
      <c r="F30">
        <v>1.05</v>
      </c>
      <c r="G30">
        <v>1.05</v>
      </c>
      <c r="H30">
        <v>1.05</v>
      </c>
      <c r="I30">
        <v>1.05</v>
      </c>
      <c r="J30">
        <f t="shared" si="0"/>
        <v>51</v>
      </c>
      <c r="K30" t="str">
        <f t="shared" si="0"/>
        <v>Improve soil infiltration capacity</v>
      </c>
      <c r="L30">
        <v>0</v>
      </c>
      <c r="M30">
        <f t="shared" si="1"/>
        <v>5.0000000000000044E-2</v>
      </c>
      <c r="N30">
        <f t="shared" si="1"/>
        <v>5.0000000000000044E-2</v>
      </c>
      <c r="O30">
        <f t="shared" si="1"/>
        <v>5.0000000000000044E-2</v>
      </c>
      <c r="P30">
        <f t="shared" si="1"/>
        <v>5.0000000000000044E-2</v>
      </c>
      <c r="Q30">
        <f t="shared" si="1"/>
        <v>5.0000000000000044E-2</v>
      </c>
      <c r="R30">
        <f t="shared" si="1"/>
        <v>5.0000000000000044E-2</v>
      </c>
      <c r="S30">
        <f t="shared" si="1"/>
        <v>5.0000000000000044E-2</v>
      </c>
      <c r="T30">
        <f t="shared" si="2"/>
        <v>5.0000000000000044E-2</v>
      </c>
    </row>
    <row r="31" spans="1:20" x14ac:dyDescent="0.25">
      <c r="A31">
        <v>53</v>
      </c>
      <c r="B31" t="s">
        <v>38</v>
      </c>
      <c r="C31">
        <v>2.7</v>
      </c>
      <c r="D31">
        <v>5.05</v>
      </c>
      <c r="E31">
        <v>14.05</v>
      </c>
      <c r="F31">
        <v>39.659999999999997</v>
      </c>
      <c r="G31">
        <v>86.45</v>
      </c>
      <c r="H31">
        <v>169.86</v>
      </c>
      <c r="I31">
        <v>1000</v>
      </c>
      <c r="J31">
        <f t="shared" si="0"/>
        <v>53</v>
      </c>
      <c r="K31" t="str">
        <f t="shared" si="0"/>
        <v>Use of groundwater (aquifer storage and recovery)</v>
      </c>
      <c r="L31">
        <v>0</v>
      </c>
      <c r="M31">
        <f t="shared" si="1"/>
        <v>1.7000000000000002</v>
      </c>
      <c r="N31">
        <f t="shared" si="1"/>
        <v>4.05</v>
      </c>
      <c r="O31">
        <f t="shared" si="1"/>
        <v>13.05</v>
      </c>
      <c r="P31">
        <f t="shared" si="1"/>
        <v>38.659999999999997</v>
      </c>
      <c r="Q31">
        <f t="shared" si="1"/>
        <v>85.45</v>
      </c>
      <c r="R31">
        <f t="shared" si="1"/>
        <v>168.86</v>
      </c>
      <c r="S31">
        <f t="shared" si="1"/>
        <v>999</v>
      </c>
      <c r="T31">
        <f t="shared" si="2"/>
        <v>999</v>
      </c>
    </row>
    <row r="32" spans="1:20" x14ac:dyDescent="0.25">
      <c r="A32">
        <v>71</v>
      </c>
      <c r="B32" t="s">
        <v>39</v>
      </c>
      <c r="C32">
        <v>24.16</v>
      </c>
      <c r="D32">
        <v>25.31</v>
      </c>
      <c r="E32">
        <v>31.92</v>
      </c>
      <c r="F32">
        <v>46.47</v>
      </c>
      <c r="G32">
        <v>63.34</v>
      </c>
      <c r="H32">
        <v>81.849999999999994</v>
      </c>
      <c r="I32">
        <v>92</v>
      </c>
      <c r="J32">
        <f t="shared" si="0"/>
        <v>71</v>
      </c>
      <c r="K32" t="str">
        <f t="shared" si="0"/>
        <v>Rainwater detention pond (wet pond)</v>
      </c>
      <c r="L32">
        <v>0</v>
      </c>
      <c r="M32">
        <f t="shared" si="1"/>
        <v>23.16</v>
      </c>
      <c r="N32">
        <f t="shared" si="1"/>
        <v>24.31</v>
      </c>
      <c r="O32">
        <f t="shared" si="1"/>
        <v>30.92</v>
      </c>
      <c r="P32">
        <f t="shared" si="1"/>
        <v>45.47</v>
      </c>
      <c r="Q32">
        <f t="shared" si="1"/>
        <v>62.34</v>
      </c>
      <c r="R32">
        <f t="shared" si="1"/>
        <v>80.849999999999994</v>
      </c>
      <c r="S32">
        <f t="shared" si="1"/>
        <v>91</v>
      </c>
      <c r="T32">
        <f t="shared" si="2"/>
        <v>91</v>
      </c>
    </row>
    <row r="33" spans="1:20" x14ac:dyDescent="0.25">
      <c r="A33">
        <v>72</v>
      </c>
      <c r="B33" t="s">
        <v>40</v>
      </c>
      <c r="C33">
        <v>1.04</v>
      </c>
      <c r="D33">
        <v>1.04</v>
      </c>
      <c r="E33">
        <v>1.04</v>
      </c>
      <c r="F33">
        <v>1.04</v>
      </c>
      <c r="G33">
        <v>1.04</v>
      </c>
      <c r="H33">
        <v>1.04</v>
      </c>
      <c r="I33">
        <v>1.04</v>
      </c>
      <c r="J33">
        <f t="shared" si="0"/>
        <v>72</v>
      </c>
      <c r="K33" t="str">
        <f t="shared" si="0"/>
        <v>Bioretention cell</v>
      </c>
      <c r="L33">
        <v>0</v>
      </c>
      <c r="M33">
        <f t="shared" si="1"/>
        <v>4.0000000000000036E-2</v>
      </c>
      <c r="N33">
        <f t="shared" si="1"/>
        <v>4.0000000000000036E-2</v>
      </c>
      <c r="O33">
        <f t="shared" si="1"/>
        <v>4.0000000000000036E-2</v>
      </c>
      <c r="P33">
        <f t="shared" si="1"/>
        <v>4.0000000000000036E-2</v>
      </c>
      <c r="Q33">
        <f t="shared" si="1"/>
        <v>4.0000000000000036E-2</v>
      </c>
      <c r="R33">
        <f t="shared" si="1"/>
        <v>4.0000000000000036E-2</v>
      </c>
      <c r="S33">
        <f t="shared" si="1"/>
        <v>4.0000000000000036E-2</v>
      </c>
      <c r="T33">
        <f t="shared" si="2"/>
        <v>4.0000000000000036E-2</v>
      </c>
    </row>
    <row r="34" spans="1:20" x14ac:dyDescent="0.25">
      <c r="A34">
        <v>82</v>
      </c>
      <c r="B34" t="s">
        <v>41</v>
      </c>
      <c r="C34">
        <v>1.77</v>
      </c>
      <c r="D34">
        <v>2.4300000000000002</v>
      </c>
      <c r="E34">
        <v>4.17</v>
      </c>
      <c r="F34">
        <v>6.25</v>
      </c>
      <c r="G34">
        <v>8.3699999999999992</v>
      </c>
      <c r="H34">
        <v>11.38</v>
      </c>
      <c r="I34">
        <v>45.98</v>
      </c>
      <c r="J34">
        <f t="shared" si="0"/>
        <v>82</v>
      </c>
      <c r="K34" t="str">
        <f t="shared" si="0"/>
        <v>Gravel layers</v>
      </c>
      <c r="L34">
        <v>0</v>
      </c>
      <c r="M34">
        <f t="shared" si="1"/>
        <v>0.77</v>
      </c>
      <c r="N34">
        <f t="shared" si="1"/>
        <v>1.4300000000000002</v>
      </c>
      <c r="O34">
        <f t="shared" si="1"/>
        <v>3.17</v>
      </c>
      <c r="P34">
        <f t="shared" si="1"/>
        <v>5.25</v>
      </c>
      <c r="Q34">
        <f t="shared" si="1"/>
        <v>7.3699999999999992</v>
      </c>
      <c r="R34">
        <f t="shared" si="1"/>
        <v>10.38</v>
      </c>
      <c r="S34">
        <f t="shared" si="1"/>
        <v>44.98</v>
      </c>
      <c r="T34">
        <f t="shared" si="2"/>
        <v>44.98</v>
      </c>
    </row>
    <row r="35" spans="1:20" x14ac:dyDescent="0.25">
      <c r="A35">
        <v>90</v>
      </c>
      <c r="B35" t="s">
        <v>42</v>
      </c>
      <c r="C35">
        <v>2.68</v>
      </c>
      <c r="D35">
        <v>4.21</v>
      </c>
      <c r="E35">
        <v>7.31</v>
      </c>
      <c r="F35">
        <v>11.71</v>
      </c>
      <c r="G35">
        <v>18.46</v>
      </c>
      <c r="H35">
        <v>25.51</v>
      </c>
      <c r="I35">
        <v>163.98</v>
      </c>
      <c r="J35">
        <f t="shared" si="0"/>
        <v>90</v>
      </c>
      <c r="K35" t="str">
        <f t="shared" si="0"/>
        <v>Permeable pavement (storage)</v>
      </c>
      <c r="L35">
        <v>0</v>
      </c>
      <c r="M35">
        <f t="shared" si="1"/>
        <v>1.6800000000000002</v>
      </c>
      <c r="N35">
        <f t="shared" si="1"/>
        <v>3.21</v>
      </c>
      <c r="O35">
        <f t="shared" si="1"/>
        <v>6.31</v>
      </c>
      <c r="P35">
        <f t="shared" si="1"/>
        <v>10.71</v>
      </c>
      <c r="Q35">
        <f t="shared" si="1"/>
        <v>17.46</v>
      </c>
      <c r="R35">
        <f t="shared" si="1"/>
        <v>24.51</v>
      </c>
      <c r="S35">
        <f t="shared" si="1"/>
        <v>162.97999999999999</v>
      </c>
      <c r="T35">
        <f t="shared" si="2"/>
        <v>162.97999999999999</v>
      </c>
    </row>
    <row r="36" spans="1:20" x14ac:dyDescent="0.25">
      <c r="A36">
        <v>91</v>
      </c>
      <c r="B36" t="s">
        <v>43</v>
      </c>
      <c r="C36">
        <v>18.579999999999998</v>
      </c>
      <c r="D36">
        <v>18.579999999999998</v>
      </c>
      <c r="E36">
        <v>18.579999999999998</v>
      </c>
      <c r="F36">
        <v>18.579999999999998</v>
      </c>
      <c r="G36">
        <v>18.579999999999998</v>
      </c>
      <c r="H36">
        <v>18.579999999999998</v>
      </c>
      <c r="I36">
        <v>18.579999999999998</v>
      </c>
      <c r="J36">
        <f t="shared" si="0"/>
        <v>91</v>
      </c>
      <c r="K36" t="str">
        <f t="shared" si="0"/>
        <v>Reducing pavement and improving the ground: patios out, green in</v>
      </c>
      <c r="L36">
        <v>0</v>
      </c>
      <c r="M36">
        <f t="shared" si="1"/>
        <v>17.579999999999998</v>
      </c>
      <c r="N36">
        <f t="shared" si="1"/>
        <v>17.579999999999998</v>
      </c>
      <c r="O36">
        <f t="shared" si="1"/>
        <v>17.579999999999998</v>
      </c>
      <c r="P36">
        <f t="shared" si="1"/>
        <v>17.579999999999998</v>
      </c>
      <c r="Q36">
        <f t="shared" si="1"/>
        <v>17.579999999999998</v>
      </c>
      <c r="R36">
        <f t="shared" si="1"/>
        <v>17.579999999999998</v>
      </c>
      <c r="S36">
        <f t="shared" si="1"/>
        <v>17.579999999999998</v>
      </c>
      <c r="T36">
        <f t="shared" si="2"/>
        <v>17.579999999999998</v>
      </c>
    </row>
    <row r="37" spans="1:20" x14ac:dyDescent="0.25">
      <c r="A37">
        <v>92</v>
      </c>
      <c r="B37" t="s">
        <v>44</v>
      </c>
      <c r="C37">
        <v>1.1100000000000001</v>
      </c>
      <c r="D37">
        <v>1.1200000000000001</v>
      </c>
      <c r="E37">
        <v>1.1200000000000001</v>
      </c>
      <c r="F37">
        <v>1.1000000000000001</v>
      </c>
      <c r="G37">
        <v>1.0900000000000001</v>
      </c>
      <c r="H37">
        <v>1.08</v>
      </c>
      <c r="I37">
        <v>1.04</v>
      </c>
      <c r="J37">
        <f t="shared" si="0"/>
        <v>92</v>
      </c>
      <c r="K37" t="str">
        <f t="shared" si="0"/>
        <v>Lowering part of terrace</v>
      </c>
      <c r="L37">
        <v>0</v>
      </c>
      <c r="M37">
        <f t="shared" si="1"/>
        <v>0.1100000000000001</v>
      </c>
      <c r="N37">
        <f t="shared" si="1"/>
        <v>0.12000000000000011</v>
      </c>
      <c r="O37">
        <f t="shared" si="1"/>
        <v>0.12000000000000011</v>
      </c>
      <c r="P37">
        <f t="shared" si="1"/>
        <v>0.10000000000000009</v>
      </c>
      <c r="Q37">
        <f t="shared" si="1"/>
        <v>9.000000000000008E-2</v>
      </c>
      <c r="R37">
        <f t="shared" si="1"/>
        <v>8.0000000000000071E-2</v>
      </c>
      <c r="S37">
        <f t="shared" si="1"/>
        <v>4.0000000000000036E-2</v>
      </c>
      <c r="T37">
        <f t="shared" si="2"/>
        <v>4.0000000000000036E-2</v>
      </c>
    </row>
    <row r="38" spans="1:20" x14ac:dyDescent="0.25">
      <c r="A38">
        <v>93</v>
      </c>
      <c r="B38" t="s">
        <v>45</v>
      </c>
      <c r="C38">
        <v>0.61</v>
      </c>
      <c r="D38">
        <v>0.87</v>
      </c>
      <c r="E38">
        <v>1.21</v>
      </c>
      <c r="F38">
        <v>1.6</v>
      </c>
      <c r="G38">
        <v>2.25</v>
      </c>
      <c r="H38">
        <v>2.86</v>
      </c>
      <c r="I38">
        <v>4.34</v>
      </c>
      <c r="J38">
        <f t="shared" si="0"/>
        <v>93</v>
      </c>
      <c r="K38" t="str">
        <f t="shared" si="0"/>
        <v>Lowering part of garden</v>
      </c>
      <c r="L38">
        <v>0</v>
      </c>
      <c r="M38">
        <f t="shared" si="1"/>
        <v>-0.39</v>
      </c>
      <c r="N38">
        <f t="shared" si="1"/>
        <v>-0.13</v>
      </c>
      <c r="O38">
        <f t="shared" si="1"/>
        <v>0.20999999999999996</v>
      </c>
      <c r="P38">
        <f t="shared" si="1"/>
        <v>0.60000000000000009</v>
      </c>
      <c r="Q38">
        <f t="shared" si="1"/>
        <v>1.25</v>
      </c>
      <c r="R38">
        <f t="shared" si="1"/>
        <v>1.8599999999999999</v>
      </c>
      <c r="S38">
        <f t="shared" si="1"/>
        <v>3.34</v>
      </c>
      <c r="T38">
        <f t="shared" si="2"/>
        <v>3.34</v>
      </c>
    </row>
    <row r="39" spans="1:20" x14ac:dyDescent="0.25">
      <c r="A39">
        <v>94</v>
      </c>
      <c r="B39" t="s">
        <v>46</v>
      </c>
      <c r="C39">
        <v>18.579999999999998</v>
      </c>
      <c r="D39">
        <v>18.579999999999998</v>
      </c>
      <c r="E39">
        <v>18.579999999999998</v>
      </c>
      <c r="F39">
        <v>18.579999999999998</v>
      </c>
      <c r="G39">
        <v>18.579999999999998</v>
      </c>
      <c r="H39">
        <v>18.579999999999998</v>
      </c>
      <c r="I39">
        <v>18.579999999999998</v>
      </c>
      <c r="J39">
        <f t="shared" si="0"/>
        <v>94</v>
      </c>
      <c r="K39" t="str">
        <f t="shared" si="0"/>
        <v>Urban park</v>
      </c>
      <c r="L39">
        <v>0</v>
      </c>
      <c r="M39">
        <f t="shared" si="1"/>
        <v>17.579999999999998</v>
      </c>
      <c r="N39">
        <f t="shared" si="1"/>
        <v>17.579999999999998</v>
      </c>
      <c r="O39">
        <f t="shared" si="1"/>
        <v>17.579999999999998</v>
      </c>
      <c r="P39">
        <f t="shared" ref="P39:S40" si="3">F39-1</f>
        <v>17.579999999999998</v>
      </c>
      <c r="Q39">
        <f t="shared" si="3"/>
        <v>17.579999999999998</v>
      </c>
      <c r="R39">
        <f t="shared" si="3"/>
        <v>17.579999999999998</v>
      </c>
      <c r="S39">
        <f t="shared" si="3"/>
        <v>17.579999999999998</v>
      </c>
      <c r="T39">
        <f t="shared" si="2"/>
        <v>17.579999999999998</v>
      </c>
    </row>
    <row r="40" spans="1:20" x14ac:dyDescent="0.25">
      <c r="A40">
        <v>95</v>
      </c>
      <c r="B40" t="s">
        <v>47</v>
      </c>
      <c r="C40">
        <v>6.87</v>
      </c>
      <c r="D40">
        <v>13.93</v>
      </c>
      <c r="E40">
        <v>32.840000000000003</v>
      </c>
      <c r="F40">
        <v>32.840000000000003</v>
      </c>
      <c r="G40">
        <v>32.840000000000003</v>
      </c>
      <c r="H40">
        <v>32.840000000000003</v>
      </c>
      <c r="I40">
        <v>32.840000000000003</v>
      </c>
      <c r="J40">
        <f t="shared" si="0"/>
        <v>95</v>
      </c>
      <c r="K40" t="str">
        <f t="shared" si="0"/>
        <v>Rain garden</v>
      </c>
      <c r="L40">
        <v>0</v>
      </c>
      <c r="M40">
        <f t="shared" ref="M40:O40" si="4">C40-1</f>
        <v>5.87</v>
      </c>
      <c r="N40">
        <f t="shared" si="4"/>
        <v>12.93</v>
      </c>
      <c r="O40">
        <f t="shared" si="4"/>
        <v>31.840000000000003</v>
      </c>
      <c r="P40">
        <f t="shared" si="3"/>
        <v>31.840000000000003</v>
      </c>
      <c r="Q40">
        <f t="shared" si="3"/>
        <v>31.840000000000003</v>
      </c>
      <c r="R40">
        <f t="shared" si="3"/>
        <v>31.840000000000003</v>
      </c>
      <c r="S40">
        <f t="shared" si="3"/>
        <v>31.840000000000003</v>
      </c>
      <c r="T40">
        <f t="shared" si="2"/>
        <v>31.840000000000003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3</v>
      </c>
      <c r="B2" t="s">
        <v>9</v>
      </c>
      <c r="C2">
        <v>1.2</v>
      </c>
      <c r="D2">
        <v>1.2</v>
      </c>
      <c r="E2">
        <v>1.2</v>
      </c>
      <c r="F2">
        <v>1.2</v>
      </c>
      <c r="G2">
        <v>1.2</v>
      </c>
      <c r="H2">
        <v>1.2</v>
      </c>
      <c r="I2">
        <v>1.2</v>
      </c>
    </row>
    <row r="3" spans="1:9" x14ac:dyDescent="0.25">
      <c r="A3">
        <v>4</v>
      </c>
      <c r="B3" t="s">
        <v>10</v>
      </c>
      <c r="C3">
        <v>1.06</v>
      </c>
      <c r="D3">
        <v>1.1100000000000001</v>
      </c>
      <c r="E3">
        <v>1.21</v>
      </c>
      <c r="F3">
        <v>1.31</v>
      </c>
      <c r="G3">
        <v>1.41</v>
      </c>
      <c r="H3">
        <v>1.48</v>
      </c>
      <c r="I3">
        <v>1.95</v>
      </c>
    </row>
    <row r="4" spans="1:9" x14ac:dyDescent="0.25">
      <c r="A4">
        <v>6</v>
      </c>
      <c r="B4" t="s">
        <v>11</v>
      </c>
      <c r="C4">
        <v>1.38</v>
      </c>
      <c r="D4">
        <v>1.6</v>
      </c>
      <c r="E4">
        <v>1.95</v>
      </c>
      <c r="F4">
        <v>2.1800000000000002</v>
      </c>
      <c r="G4">
        <v>2.31</v>
      </c>
      <c r="H4">
        <v>2.38</v>
      </c>
      <c r="I4">
        <v>2.5299999999999998</v>
      </c>
    </row>
    <row r="5" spans="1:9" x14ac:dyDescent="0.25">
      <c r="A5">
        <v>10</v>
      </c>
      <c r="B5" t="s">
        <v>12</v>
      </c>
      <c r="C5">
        <v>1.71</v>
      </c>
      <c r="D5">
        <v>2.41</v>
      </c>
      <c r="E5">
        <v>4.22</v>
      </c>
      <c r="F5">
        <v>7.49</v>
      </c>
      <c r="G5">
        <v>11.53</v>
      </c>
      <c r="H5">
        <v>16.760000000000002</v>
      </c>
      <c r="I5">
        <v>44.84</v>
      </c>
    </row>
    <row r="6" spans="1:9" x14ac:dyDescent="0.25">
      <c r="A6">
        <v>11</v>
      </c>
      <c r="B6" t="s">
        <v>13</v>
      </c>
      <c r="C6">
        <v>1.79</v>
      </c>
      <c r="D6">
        <v>2.2599999999999998</v>
      </c>
      <c r="E6">
        <v>3.05</v>
      </c>
      <c r="F6">
        <v>3.95</v>
      </c>
      <c r="G6">
        <v>5.05</v>
      </c>
      <c r="H6">
        <v>6</v>
      </c>
      <c r="I6">
        <v>17.03</v>
      </c>
    </row>
    <row r="7" spans="1:9" x14ac:dyDescent="0.25">
      <c r="A7">
        <v>12</v>
      </c>
      <c r="B7" t="s">
        <v>14</v>
      </c>
      <c r="C7">
        <v>1.1200000000000001</v>
      </c>
      <c r="D7">
        <v>1.17</v>
      </c>
      <c r="E7">
        <v>1.23</v>
      </c>
      <c r="F7">
        <v>1.27</v>
      </c>
      <c r="G7">
        <v>1.3</v>
      </c>
      <c r="H7">
        <v>1.34</v>
      </c>
      <c r="I7">
        <v>1.43</v>
      </c>
    </row>
    <row r="8" spans="1:9" x14ac:dyDescent="0.25">
      <c r="A8">
        <v>15</v>
      </c>
      <c r="B8" t="s">
        <v>15</v>
      </c>
      <c r="C8">
        <v>1.1200000000000001</v>
      </c>
      <c r="D8">
        <v>1.17</v>
      </c>
      <c r="E8">
        <v>1.23</v>
      </c>
      <c r="F8">
        <v>1.27</v>
      </c>
      <c r="G8">
        <v>1.3</v>
      </c>
      <c r="H8">
        <v>1.34</v>
      </c>
      <c r="I8">
        <v>1.44</v>
      </c>
    </row>
    <row r="9" spans="1:9" x14ac:dyDescent="0.25">
      <c r="A9">
        <v>16</v>
      </c>
      <c r="B9" t="s">
        <v>16</v>
      </c>
      <c r="C9">
        <v>1.1200000000000001</v>
      </c>
      <c r="D9">
        <v>1.17</v>
      </c>
      <c r="E9">
        <v>1.23</v>
      </c>
      <c r="F9">
        <v>1.27</v>
      </c>
      <c r="G9">
        <v>1.3</v>
      </c>
      <c r="H9">
        <v>1.34</v>
      </c>
      <c r="I9">
        <v>1.44</v>
      </c>
    </row>
    <row r="10" spans="1:9" x14ac:dyDescent="0.25">
      <c r="A10">
        <v>19</v>
      </c>
      <c r="B10" t="s">
        <v>17</v>
      </c>
      <c r="C10">
        <v>1.01</v>
      </c>
      <c r="D10">
        <v>1.01</v>
      </c>
      <c r="E10">
        <v>1.01</v>
      </c>
      <c r="F10">
        <v>1.01</v>
      </c>
      <c r="G10">
        <v>1.01</v>
      </c>
      <c r="H10">
        <v>1.01</v>
      </c>
      <c r="I10">
        <v>1.01</v>
      </c>
    </row>
    <row r="11" spans="1:9" x14ac:dyDescent="0.25">
      <c r="A11">
        <v>20</v>
      </c>
      <c r="B11" t="s">
        <v>18</v>
      </c>
      <c r="C11">
        <v>1.43</v>
      </c>
      <c r="D11">
        <v>1.69</v>
      </c>
      <c r="E11">
        <v>2.2599999999999998</v>
      </c>
      <c r="F11">
        <v>2.73</v>
      </c>
      <c r="G11">
        <v>3.15</v>
      </c>
      <c r="H11">
        <v>3.64</v>
      </c>
      <c r="I11">
        <v>6.9</v>
      </c>
    </row>
    <row r="12" spans="1:9" x14ac:dyDescent="0.25">
      <c r="A12">
        <v>22</v>
      </c>
      <c r="B12" t="s">
        <v>19</v>
      </c>
      <c r="C12">
        <v>1.79</v>
      </c>
      <c r="D12">
        <v>2.2599999999999998</v>
      </c>
      <c r="E12">
        <v>3.05</v>
      </c>
      <c r="F12">
        <v>3.95</v>
      </c>
      <c r="G12">
        <v>5.05</v>
      </c>
      <c r="H12">
        <v>6</v>
      </c>
      <c r="I12">
        <v>17.03</v>
      </c>
    </row>
    <row r="13" spans="1:9" x14ac:dyDescent="0.25">
      <c r="A13">
        <v>23</v>
      </c>
      <c r="B13" t="s">
        <v>20</v>
      </c>
      <c r="C13">
        <v>1.36</v>
      </c>
      <c r="D13">
        <v>1.61</v>
      </c>
      <c r="E13">
        <v>2.16</v>
      </c>
      <c r="F13">
        <v>2.69</v>
      </c>
      <c r="G13">
        <v>3.03</v>
      </c>
      <c r="H13">
        <v>3.45</v>
      </c>
      <c r="I13">
        <v>5.0599999999999996</v>
      </c>
    </row>
    <row r="14" spans="1:9" x14ac:dyDescent="0.25">
      <c r="A14">
        <v>24</v>
      </c>
      <c r="B14" t="s">
        <v>21</v>
      </c>
      <c r="C14">
        <v>1.35</v>
      </c>
      <c r="D14">
        <v>1.6</v>
      </c>
      <c r="E14">
        <v>2.14</v>
      </c>
      <c r="F14">
        <v>2.69</v>
      </c>
      <c r="G14">
        <v>3.15</v>
      </c>
      <c r="H14">
        <v>3.74</v>
      </c>
      <c r="I14">
        <v>8.07</v>
      </c>
    </row>
    <row r="15" spans="1:9" x14ac:dyDescent="0.25">
      <c r="A15">
        <v>25</v>
      </c>
      <c r="B15" t="s">
        <v>22</v>
      </c>
      <c r="C15">
        <v>4.93</v>
      </c>
      <c r="D15">
        <v>4.93</v>
      </c>
      <c r="E15">
        <v>4.93</v>
      </c>
      <c r="F15">
        <v>4.93</v>
      </c>
      <c r="G15">
        <v>4.93</v>
      </c>
      <c r="H15">
        <v>4.93</v>
      </c>
      <c r="I15">
        <v>4.93</v>
      </c>
    </row>
    <row r="16" spans="1:9" x14ac:dyDescent="0.25">
      <c r="A16">
        <v>26</v>
      </c>
      <c r="B16" t="s">
        <v>23</v>
      </c>
      <c r="C16">
        <v>44.84</v>
      </c>
      <c r="D16">
        <v>44.84</v>
      </c>
      <c r="E16">
        <v>44.84</v>
      </c>
      <c r="F16">
        <v>44.84</v>
      </c>
      <c r="G16">
        <v>44.84</v>
      </c>
      <c r="H16">
        <v>44.84</v>
      </c>
      <c r="I16">
        <v>44.84</v>
      </c>
    </row>
    <row r="17" spans="1:9" x14ac:dyDescent="0.25">
      <c r="A17">
        <v>27</v>
      </c>
      <c r="B17" t="s">
        <v>24</v>
      </c>
      <c r="C17">
        <v>2.85</v>
      </c>
      <c r="D17">
        <v>4.2</v>
      </c>
      <c r="E17">
        <v>6.75</v>
      </c>
      <c r="F17">
        <v>6.75</v>
      </c>
      <c r="G17">
        <v>6.75</v>
      </c>
      <c r="H17">
        <v>6.75</v>
      </c>
      <c r="I17">
        <v>6.75</v>
      </c>
    </row>
    <row r="18" spans="1:9" x14ac:dyDescent="0.25">
      <c r="A18">
        <v>29</v>
      </c>
      <c r="B18" t="s">
        <v>25</v>
      </c>
      <c r="C18">
        <v>1.08</v>
      </c>
      <c r="D18">
        <v>1.17</v>
      </c>
      <c r="E18">
        <v>1.36</v>
      </c>
      <c r="F18">
        <v>1.54</v>
      </c>
      <c r="G18">
        <v>1.71</v>
      </c>
      <c r="H18">
        <v>1.85</v>
      </c>
      <c r="I18">
        <v>3.08</v>
      </c>
    </row>
    <row r="19" spans="1:9" x14ac:dyDescent="0.25">
      <c r="A19">
        <v>30</v>
      </c>
      <c r="B19" t="s">
        <v>26</v>
      </c>
      <c r="C19">
        <v>1.07</v>
      </c>
      <c r="D19">
        <v>1.1499999999999999</v>
      </c>
      <c r="E19">
        <v>1.3</v>
      </c>
      <c r="F19">
        <v>1.45</v>
      </c>
      <c r="G19">
        <v>1.62</v>
      </c>
      <c r="H19">
        <v>1.73</v>
      </c>
      <c r="I19">
        <v>2.5299999999999998</v>
      </c>
    </row>
    <row r="20" spans="1:9" x14ac:dyDescent="0.25">
      <c r="A20">
        <v>31</v>
      </c>
      <c r="B20" t="s">
        <v>27</v>
      </c>
      <c r="C20">
        <v>2.85</v>
      </c>
      <c r="D20">
        <v>4.2</v>
      </c>
      <c r="E20">
        <v>6.75</v>
      </c>
      <c r="F20">
        <v>6.75</v>
      </c>
      <c r="G20">
        <v>6.75</v>
      </c>
      <c r="H20">
        <v>6.75</v>
      </c>
      <c r="I20">
        <v>6.75</v>
      </c>
    </row>
    <row r="21" spans="1:9" x14ac:dyDescent="0.25">
      <c r="A21">
        <v>32</v>
      </c>
      <c r="B21" t="s">
        <v>28</v>
      </c>
      <c r="C21">
        <v>1.03</v>
      </c>
      <c r="D21">
        <v>1.03</v>
      </c>
      <c r="E21">
        <v>1.03</v>
      </c>
      <c r="F21">
        <v>1.03</v>
      </c>
      <c r="G21">
        <v>1.03</v>
      </c>
      <c r="H21">
        <v>1.03</v>
      </c>
      <c r="I21">
        <v>1.03</v>
      </c>
    </row>
    <row r="22" spans="1:9" x14ac:dyDescent="0.25">
      <c r="A22">
        <v>33</v>
      </c>
      <c r="B22" t="s">
        <v>29</v>
      </c>
      <c r="C22">
        <v>1.24</v>
      </c>
      <c r="D22">
        <v>1.42</v>
      </c>
      <c r="E22">
        <v>1.68</v>
      </c>
      <c r="F22">
        <v>1.91</v>
      </c>
      <c r="G22">
        <v>2.14</v>
      </c>
      <c r="H22">
        <v>2.29</v>
      </c>
      <c r="I22">
        <v>3.05</v>
      </c>
    </row>
    <row r="23" spans="1:9" x14ac:dyDescent="0.25">
      <c r="A23">
        <v>37</v>
      </c>
      <c r="B23" t="s">
        <v>30</v>
      </c>
      <c r="C23">
        <v>1.03</v>
      </c>
      <c r="D23">
        <v>1.06</v>
      </c>
      <c r="E23">
        <v>1.1299999999999999</v>
      </c>
      <c r="F23">
        <v>1.2</v>
      </c>
      <c r="G23">
        <v>1.26</v>
      </c>
      <c r="H23">
        <v>1.35</v>
      </c>
      <c r="I23">
        <v>1.8</v>
      </c>
    </row>
    <row r="24" spans="1:9" x14ac:dyDescent="0.25">
      <c r="A24">
        <v>39</v>
      </c>
      <c r="B24" t="s">
        <v>31</v>
      </c>
      <c r="C24">
        <v>4.93</v>
      </c>
      <c r="D24">
        <v>4.93</v>
      </c>
      <c r="E24">
        <v>4.93</v>
      </c>
      <c r="F24">
        <v>4.93</v>
      </c>
      <c r="G24">
        <v>4.93</v>
      </c>
      <c r="H24">
        <v>4.93</v>
      </c>
      <c r="I24">
        <v>4.93</v>
      </c>
    </row>
    <row r="25" spans="1:9" x14ac:dyDescent="0.25">
      <c r="A25">
        <v>40</v>
      </c>
      <c r="B25" t="s">
        <v>32</v>
      </c>
      <c r="C25">
        <v>1.04</v>
      </c>
      <c r="D25">
        <v>1.08</v>
      </c>
      <c r="E25">
        <v>1.1299999999999999</v>
      </c>
      <c r="F25">
        <v>1.1599999999999999</v>
      </c>
      <c r="G25">
        <v>1.18</v>
      </c>
      <c r="H25">
        <v>1.19</v>
      </c>
      <c r="I25">
        <v>1.25</v>
      </c>
    </row>
    <row r="26" spans="1:9" x14ac:dyDescent="0.25">
      <c r="A26">
        <v>41</v>
      </c>
      <c r="B26" t="s">
        <v>33</v>
      </c>
      <c r="C26">
        <v>1.2</v>
      </c>
      <c r="D26">
        <v>1.44</v>
      </c>
      <c r="E26">
        <v>1.93</v>
      </c>
      <c r="F26">
        <v>2.5299999999999998</v>
      </c>
      <c r="G26">
        <v>3.07</v>
      </c>
      <c r="H26">
        <v>3.68</v>
      </c>
      <c r="I26">
        <v>10.73</v>
      </c>
    </row>
    <row r="27" spans="1:9" x14ac:dyDescent="0.25">
      <c r="A27">
        <v>42</v>
      </c>
      <c r="B27" t="s">
        <v>34</v>
      </c>
      <c r="C27">
        <v>1.28</v>
      </c>
      <c r="D27">
        <v>1.27</v>
      </c>
      <c r="E27">
        <v>1.26</v>
      </c>
      <c r="F27">
        <v>1.25</v>
      </c>
      <c r="G27">
        <v>1.24</v>
      </c>
      <c r="H27">
        <v>1.24</v>
      </c>
      <c r="I27">
        <v>1.23</v>
      </c>
    </row>
    <row r="28" spans="1:9" x14ac:dyDescent="0.25">
      <c r="A28">
        <v>45</v>
      </c>
      <c r="B28" t="s">
        <v>35</v>
      </c>
      <c r="C28">
        <v>1.02</v>
      </c>
      <c r="D28">
        <v>1.02</v>
      </c>
      <c r="E28">
        <v>1.02</v>
      </c>
      <c r="F28">
        <v>1.02</v>
      </c>
      <c r="G28">
        <v>1.02</v>
      </c>
      <c r="H28">
        <v>1.02</v>
      </c>
      <c r="I28">
        <v>1.01</v>
      </c>
    </row>
    <row r="29" spans="1:9" x14ac:dyDescent="0.25">
      <c r="A29">
        <v>46</v>
      </c>
      <c r="B29" t="s">
        <v>36</v>
      </c>
      <c r="C29">
        <v>1.2</v>
      </c>
      <c r="D29">
        <v>1.45</v>
      </c>
      <c r="E29">
        <v>1.93</v>
      </c>
      <c r="F29">
        <v>2.5299999999999998</v>
      </c>
      <c r="G29">
        <v>3.07</v>
      </c>
      <c r="H29">
        <v>3.69</v>
      </c>
      <c r="I29">
        <v>10.73</v>
      </c>
    </row>
    <row r="30" spans="1:9" x14ac:dyDescent="0.25">
      <c r="A30">
        <v>51</v>
      </c>
      <c r="B30" t="s">
        <v>37</v>
      </c>
      <c r="C30">
        <v>1.03</v>
      </c>
      <c r="D30">
        <v>1.03</v>
      </c>
      <c r="E30">
        <v>1.03</v>
      </c>
      <c r="F30">
        <v>1.03</v>
      </c>
      <c r="G30">
        <v>1.03</v>
      </c>
      <c r="H30">
        <v>1.03</v>
      </c>
      <c r="I30">
        <v>1.03</v>
      </c>
    </row>
    <row r="31" spans="1:9" x14ac:dyDescent="0.25">
      <c r="A31">
        <v>53</v>
      </c>
      <c r="B31" t="s">
        <v>38</v>
      </c>
      <c r="C31">
        <v>1.71</v>
      </c>
      <c r="D31">
        <v>2.41</v>
      </c>
      <c r="E31">
        <v>4.22</v>
      </c>
      <c r="F31">
        <v>7.49</v>
      </c>
      <c r="G31">
        <v>11.53</v>
      </c>
      <c r="H31">
        <v>16.760000000000002</v>
      </c>
      <c r="I31">
        <v>44.84</v>
      </c>
    </row>
    <row r="32" spans="1:9" x14ac:dyDescent="0.25">
      <c r="A32">
        <v>71</v>
      </c>
      <c r="B32" t="s">
        <v>39</v>
      </c>
      <c r="C32">
        <v>5.69</v>
      </c>
      <c r="D32">
        <v>5.84</v>
      </c>
      <c r="E32">
        <v>6.64</v>
      </c>
      <c r="F32">
        <v>8.17</v>
      </c>
      <c r="G32">
        <v>9.6999999999999993</v>
      </c>
      <c r="H32">
        <v>11.18</v>
      </c>
      <c r="I32">
        <v>11.93</v>
      </c>
    </row>
    <row r="33" spans="1:9" x14ac:dyDescent="0.25">
      <c r="A33">
        <v>72</v>
      </c>
      <c r="B33" t="s">
        <v>40</v>
      </c>
      <c r="C33">
        <v>1.02</v>
      </c>
      <c r="D33">
        <v>1.02</v>
      </c>
      <c r="E33">
        <v>1.02</v>
      </c>
      <c r="F33">
        <v>1.02</v>
      </c>
      <c r="G33">
        <v>1.02</v>
      </c>
      <c r="H33">
        <v>1.02</v>
      </c>
      <c r="I33">
        <v>1.02</v>
      </c>
    </row>
    <row r="34" spans="1:9" x14ac:dyDescent="0.25">
      <c r="A34">
        <v>82</v>
      </c>
      <c r="B34" t="s">
        <v>41</v>
      </c>
      <c r="C34">
        <v>1.36</v>
      </c>
      <c r="D34">
        <v>1.61</v>
      </c>
      <c r="E34">
        <v>2.17</v>
      </c>
      <c r="F34">
        <v>2.7</v>
      </c>
      <c r="G34">
        <v>3.18</v>
      </c>
      <c r="H34">
        <v>3.76</v>
      </c>
      <c r="I34">
        <v>8.1300000000000008</v>
      </c>
    </row>
    <row r="35" spans="1:9" x14ac:dyDescent="0.25">
      <c r="A35">
        <v>90</v>
      </c>
      <c r="B35" t="s">
        <v>42</v>
      </c>
      <c r="C35">
        <v>1.7</v>
      </c>
      <c r="D35">
        <v>2.1800000000000002</v>
      </c>
      <c r="E35">
        <v>2.95</v>
      </c>
      <c r="F35">
        <v>3.82</v>
      </c>
      <c r="G35">
        <v>4.91</v>
      </c>
      <c r="H35">
        <v>5.87</v>
      </c>
      <c r="I35">
        <v>16.440000000000001</v>
      </c>
    </row>
    <row r="36" spans="1:9" x14ac:dyDescent="0.25">
      <c r="A36">
        <v>91</v>
      </c>
      <c r="B36" t="s">
        <v>43</v>
      </c>
      <c r="C36">
        <v>4.93</v>
      </c>
      <c r="D36">
        <v>4.93</v>
      </c>
      <c r="E36">
        <v>4.93</v>
      </c>
      <c r="F36">
        <v>4.93</v>
      </c>
      <c r="G36">
        <v>4.93</v>
      </c>
      <c r="H36">
        <v>4.93</v>
      </c>
      <c r="I36">
        <v>4.93</v>
      </c>
    </row>
    <row r="37" spans="1:9" x14ac:dyDescent="0.25">
      <c r="A37">
        <v>92</v>
      </c>
      <c r="B37" t="s">
        <v>44</v>
      </c>
      <c r="C37">
        <v>1.02</v>
      </c>
      <c r="D37">
        <v>1.02</v>
      </c>
      <c r="E37">
        <v>1.02</v>
      </c>
      <c r="F37">
        <v>1.02</v>
      </c>
      <c r="G37">
        <v>1.02</v>
      </c>
      <c r="H37">
        <v>1.01</v>
      </c>
      <c r="I37">
        <v>1.01</v>
      </c>
    </row>
    <row r="38" spans="1:9" x14ac:dyDescent="0.25">
      <c r="A38">
        <v>93</v>
      </c>
      <c r="B38" t="s">
        <v>45</v>
      </c>
      <c r="C38">
        <v>0.71</v>
      </c>
      <c r="D38">
        <v>0.91</v>
      </c>
      <c r="E38">
        <v>1.1399999999999999</v>
      </c>
      <c r="F38">
        <v>1.38</v>
      </c>
      <c r="G38">
        <v>1.76</v>
      </c>
      <c r="H38">
        <v>2.08</v>
      </c>
      <c r="I38">
        <v>2.79</v>
      </c>
    </row>
    <row r="39" spans="1:9" x14ac:dyDescent="0.25">
      <c r="A39">
        <v>94</v>
      </c>
      <c r="B39" t="s">
        <v>46</v>
      </c>
      <c r="C39">
        <v>4.93</v>
      </c>
      <c r="D39">
        <v>4.93</v>
      </c>
      <c r="E39">
        <v>4.93</v>
      </c>
      <c r="F39">
        <v>4.93</v>
      </c>
      <c r="G39">
        <v>4.93</v>
      </c>
      <c r="H39">
        <v>4.93</v>
      </c>
      <c r="I39">
        <v>4.93</v>
      </c>
    </row>
    <row r="40" spans="1:9" x14ac:dyDescent="0.25">
      <c r="A40">
        <v>95</v>
      </c>
      <c r="B40" t="s">
        <v>47</v>
      </c>
      <c r="C40">
        <v>2.85</v>
      </c>
      <c r="D40">
        <v>4.2</v>
      </c>
      <c r="E40">
        <v>6.75</v>
      </c>
      <c r="F40">
        <v>6.75</v>
      </c>
      <c r="G40">
        <v>6.75</v>
      </c>
      <c r="H40">
        <v>6.75</v>
      </c>
      <c r="I40">
        <v>6.75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"/>
  <sheetViews>
    <sheetView tabSelected="1" workbookViewId="0">
      <selection activeCell="K2" sqref="K2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48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2" x14ac:dyDescent="0.25">
      <c r="A2">
        <v>3</v>
      </c>
      <c r="B2" t="s">
        <v>9</v>
      </c>
      <c r="C2">
        <v>319.42</v>
      </c>
      <c r="D2">
        <v>362.2</v>
      </c>
      <c r="E2">
        <v>362.2</v>
      </c>
      <c r="F2">
        <v>362.2</v>
      </c>
      <c r="G2">
        <v>362.2</v>
      </c>
      <c r="H2">
        <v>362.2</v>
      </c>
      <c r="I2">
        <v>362.2</v>
      </c>
      <c r="J2">
        <v>362.2</v>
      </c>
      <c r="K2" t="b">
        <f>Evaporation!K2</f>
        <v>1</v>
      </c>
      <c r="L2">
        <f>A2</f>
        <v>3</v>
      </c>
      <c r="M2" t="str">
        <f>B2</f>
        <v>Adding trees to streetscape</v>
      </c>
      <c r="N2">
        <v>0</v>
      </c>
      <c r="O2">
        <f>IF($K2,D2-$C2,D2)</f>
        <v>42.779999999999973</v>
      </c>
      <c r="P2">
        <f>IF($K2,E2-$C2,E2)</f>
        <v>42.779999999999973</v>
      </c>
      <c r="Q2">
        <f>IF($K2,F2-$C2,F2)</f>
        <v>42.779999999999973</v>
      </c>
      <c r="R2">
        <f>IF($K2,G2-$C2,G2)</f>
        <v>42.779999999999973</v>
      </c>
      <c r="S2">
        <f>IF($K2,H2-$C2,H2)</f>
        <v>42.779999999999973</v>
      </c>
      <c r="T2">
        <f>IF($K2,I2-$C2,I2)</f>
        <v>42.779999999999973</v>
      </c>
      <c r="U2">
        <f>IF($K2,J2-$C2,J2)</f>
        <v>42.779999999999973</v>
      </c>
      <c r="V2">
        <f>U2</f>
        <v>42.779999999999973</v>
      </c>
    </row>
    <row r="3" spans="1:22" x14ac:dyDescent="0.25">
      <c r="A3">
        <v>4</v>
      </c>
      <c r="B3" t="s">
        <v>10</v>
      </c>
      <c r="C3">
        <v>319.42</v>
      </c>
      <c r="D3">
        <v>3.999999999996362E-2</v>
      </c>
      <c r="E3">
        <v>8.9999999999974989E-2</v>
      </c>
      <c r="F3">
        <v>0.20999999999997951</v>
      </c>
      <c r="G3">
        <v>0.32999999999998408</v>
      </c>
      <c r="H3">
        <v>0.50999999999999091</v>
      </c>
      <c r="I3">
        <v>0.65999999999996817</v>
      </c>
      <c r="J3">
        <v>1.20999999999998</v>
      </c>
      <c r="K3" t="b">
        <f>Evaporation!K3</f>
        <v>0</v>
      </c>
      <c r="L3">
        <f t="shared" ref="L3:M40" si="0">A3</f>
        <v>4</v>
      </c>
      <c r="M3" t="str">
        <f t="shared" si="0"/>
        <v>Urban wetland</v>
      </c>
      <c r="N3">
        <v>0</v>
      </c>
      <c r="O3">
        <f>IF($K3,D3-$C3,D3)</f>
        <v>3.999999999996362E-2</v>
      </c>
      <c r="P3">
        <f>IF($K3,E3-$C3,E3)</f>
        <v>8.9999999999974989E-2</v>
      </c>
      <c r="Q3">
        <f>IF($K3,F3-$C3,F3)</f>
        <v>0.20999999999997951</v>
      </c>
      <c r="R3">
        <f>IF($K3,G3-$C3,G3)</f>
        <v>0.32999999999998408</v>
      </c>
      <c r="S3">
        <f>IF($K3,H3-$C3,H3)</f>
        <v>0.50999999999999091</v>
      </c>
      <c r="T3">
        <f>IF($K3,I3-$C3,I3)</f>
        <v>0.65999999999996817</v>
      </c>
      <c r="U3">
        <f>IF($K3,J3-$C3,J3)</f>
        <v>1.20999999999998</v>
      </c>
      <c r="V3">
        <f t="shared" ref="V3:V40" si="1">U3</f>
        <v>1.20999999999998</v>
      </c>
    </row>
    <row r="4" spans="1:22" x14ac:dyDescent="0.25">
      <c r="A4">
        <v>6</v>
      </c>
      <c r="B4" t="s">
        <v>11</v>
      </c>
      <c r="C4">
        <v>319.42</v>
      </c>
      <c r="D4">
        <v>151</v>
      </c>
      <c r="E4">
        <v>194.3899999999999</v>
      </c>
      <c r="F4">
        <v>238.04</v>
      </c>
      <c r="G4">
        <v>261.41000000000003</v>
      </c>
      <c r="H4">
        <v>275.77999999999997</v>
      </c>
      <c r="I4">
        <v>284.66000000000003</v>
      </c>
      <c r="J4">
        <v>299.69</v>
      </c>
      <c r="K4" t="b">
        <f>Evaporation!K4</f>
        <v>0</v>
      </c>
      <c r="L4">
        <f t="shared" si="0"/>
        <v>6</v>
      </c>
      <c r="M4" t="str">
        <f t="shared" si="0"/>
        <v>Bioswale</v>
      </c>
      <c r="N4">
        <v>0</v>
      </c>
      <c r="O4">
        <f>IF($K4,D4-$C4,D4)</f>
        <v>151</v>
      </c>
      <c r="P4">
        <f>IF($K4,E4-$C4,E4)</f>
        <v>194.3899999999999</v>
      </c>
      <c r="Q4">
        <f>IF($K4,F4-$C4,F4)</f>
        <v>238.04</v>
      </c>
      <c r="R4">
        <f>IF($K4,G4-$C4,G4)</f>
        <v>261.41000000000003</v>
      </c>
      <c r="S4">
        <f>IF($K4,H4-$C4,H4)</f>
        <v>275.77999999999997</v>
      </c>
      <c r="T4">
        <f>IF($K4,I4-$C4,I4)</f>
        <v>284.66000000000003</v>
      </c>
      <c r="U4">
        <f>IF($K4,J4-$C4,J4)</f>
        <v>299.69</v>
      </c>
      <c r="V4">
        <f t="shared" si="1"/>
        <v>299.69</v>
      </c>
    </row>
    <row r="5" spans="1:22" x14ac:dyDescent="0.25">
      <c r="A5">
        <v>10</v>
      </c>
      <c r="B5" t="s">
        <v>12</v>
      </c>
      <c r="C5">
        <v>319.42</v>
      </c>
      <c r="D5">
        <v>226.49999999999989</v>
      </c>
      <c r="E5">
        <v>288.23</v>
      </c>
      <c r="F5">
        <v>332.36</v>
      </c>
      <c r="G5">
        <v>345.42</v>
      </c>
      <c r="H5">
        <v>348.25999999999988</v>
      </c>
      <c r="I5">
        <v>349.50999999999988</v>
      </c>
      <c r="J5">
        <v>350.1</v>
      </c>
      <c r="K5" t="b">
        <f>Evaporation!K5</f>
        <v>0</v>
      </c>
      <c r="L5">
        <f t="shared" si="0"/>
        <v>10</v>
      </c>
      <c r="M5" t="str">
        <f t="shared" si="0"/>
        <v>Deep groundwater infiltration</v>
      </c>
      <c r="N5">
        <v>0</v>
      </c>
      <c r="O5">
        <f>IF($K5,D5-$C5,D5)</f>
        <v>226.49999999999989</v>
      </c>
      <c r="P5">
        <f>IF($K5,E5-$C5,E5)</f>
        <v>288.23</v>
      </c>
      <c r="Q5">
        <f>IF($K5,F5-$C5,F5)</f>
        <v>332.36</v>
      </c>
      <c r="R5">
        <f>IF($K5,G5-$C5,G5)</f>
        <v>345.42</v>
      </c>
      <c r="S5">
        <f>IF($K5,H5-$C5,H5)</f>
        <v>348.25999999999988</v>
      </c>
      <c r="T5">
        <f>IF($K5,I5-$C5,I5)</f>
        <v>349.50999999999988</v>
      </c>
      <c r="U5">
        <f>IF($K5,J5-$C5,J5)</f>
        <v>350.1</v>
      </c>
      <c r="V5">
        <f t="shared" si="1"/>
        <v>350.1</v>
      </c>
    </row>
    <row r="6" spans="1:22" x14ac:dyDescent="0.25">
      <c r="A6">
        <v>11</v>
      </c>
      <c r="B6" t="s">
        <v>13</v>
      </c>
      <c r="C6">
        <v>319.42</v>
      </c>
      <c r="D6">
        <v>245.9</v>
      </c>
      <c r="E6">
        <v>284.82</v>
      </c>
      <c r="F6">
        <v>317.3</v>
      </c>
      <c r="G6">
        <v>334.1</v>
      </c>
      <c r="H6">
        <v>343.65</v>
      </c>
      <c r="I6">
        <v>349.55</v>
      </c>
      <c r="J6">
        <v>360.27</v>
      </c>
      <c r="K6" t="b">
        <f>Evaporation!K6</f>
        <v>0</v>
      </c>
      <c r="L6">
        <f t="shared" si="0"/>
        <v>11</v>
      </c>
      <c r="M6" t="str">
        <f t="shared" si="0"/>
        <v>Ditches</v>
      </c>
      <c r="N6">
        <v>0</v>
      </c>
      <c r="O6">
        <f>IF($K6,D6-$C6,D6)</f>
        <v>245.9</v>
      </c>
      <c r="P6">
        <f>IF($K6,E6-$C6,E6)</f>
        <v>284.82</v>
      </c>
      <c r="Q6">
        <f>IF($K6,F6-$C6,F6)</f>
        <v>317.3</v>
      </c>
      <c r="R6">
        <f>IF($K6,G6-$C6,G6)</f>
        <v>334.1</v>
      </c>
      <c r="S6">
        <f>IF($K6,H6-$C6,H6)</f>
        <v>343.65</v>
      </c>
      <c r="T6">
        <f>IF($K6,I6-$C6,I6)</f>
        <v>349.55</v>
      </c>
      <c r="U6">
        <f>IF($K6,J6-$C6,J6)</f>
        <v>360.27</v>
      </c>
      <c r="V6">
        <f t="shared" si="1"/>
        <v>360.27</v>
      </c>
    </row>
    <row r="7" spans="1:22" x14ac:dyDescent="0.25">
      <c r="A7">
        <v>12</v>
      </c>
      <c r="B7" t="s">
        <v>14</v>
      </c>
      <c r="C7">
        <v>319.42</v>
      </c>
      <c r="D7">
        <v>0.37000000000000449</v>
      </c>
      <c r="E7">
        <v>0.45999999999997948</v>
      </c>
      <c r="F7">
        <v>0.53999999999996362</v>
      </c>
      <c r="G7">
        <v>0.72999999999996135</v>
      </c>
      <c r="H7">
        <v>0.78999999999996362</v>
      </c>
      <c r="I7">
        <v>0.78999999999996362</v>
      </c>
      <c r="J7">
        <v>0.68999999999999773</v>
      </c>
      <c r="K7" t="b">
        <f>Evaporation!K7</f>
        <v>0</v>
      </c>
      <c r="L7">
        <f t="shared" si="0"/>
        <v>12</v>
      </c>
      <c r="M7" t="str">
        <f t="shared" si="0"/>
        <v>Intensive green roofs</v>
      </c>
      <c r="N7">
        <v>0</v>
      </c>
      <c r="O7">
        <f>IF($K7,D7-$C7,D7)</f>
        <v>0.37000000000000449</v>
      </c>
      <c r="P7">
        <f>IF($K7,E7-$C7,E7)</f>
        <v>0.45999999999997948</v>
      </c>
      <c r="Q7">
        <f>IF($K7,F7-$C7,F7)</f>
        <v>0.53999999999996362</v>
      </c>
      <c r="R7">
        <f>IF($K7,G7-$C7,G7)</f>
        <v>0.72999999999996135</v>
      </c>
      <c r="S7">
        <f>IF($K7,H7-$C7,H7)</f>
        <v>0.78999999999996362</v>
      </c>
      <c r="T7">
        <f>IF($K7,I7-$C7,I7)</f>
        <v>0.78999999999996362</v>
      </c>
      <c r="U7">
        <f>IF($K7,J7-$C7,J7)</f>
        <v>0.68999999999999773</v>
      </c>
      <c r="V7">
        <f t="shared" si="1"/>
        <v>0.68999999999999773</v>
      </c>
    </row>
    <row r="8" spans="1:22" x14ac:dyDescent="0.25">
      <c r="A8">
        <v>15</v>
      </c>
      <c r="B8" t="s">
        <v>15</v>
      </c>
      <c r="C8">
        <v>319.42</v>
      </c>
      <c r="D8">
        <v>0.37000000000000449</v>
      </c>
      <c r="E8">
        <v>0.45999999999997948</v>
      </c>
      <c r="F8">
        <v>0.53999999999996362</v>
      </c>
      <c r="G8">
        <v>0.72999999999996135</v>
      </c>
      <c r="H8">
        <v>0.78999999999996362</v>
      </c>
      <c r="I8">
        <v>0.78999999999996362</v>
      </c>
      <c r="J8">
        <v>0.68999999999999773</v>
      </c>
      <c r="K8" t="b">
        <f>Evaporation!K8</f>
        <v>0</v>
      </c>
      <c r="L8">
        <f t="shared" si="0"/>
        <v>15</v>
      </c>
      <c r="M8" t="str">
        <f t="shared" si="0"/>
        <v>Extensive green roofs</v>
      </c>
      <c r="N8">
        <v>0</v>
      </c>
      <c r="O8">
        <f>IF($K8,D8-$C8,D8)</f>
        <v>0.37000000000000449</v>
      </c>
      <c r="P8">
        <f>IF($K8,E8-$C8,E8)</f>
        <v>0.45999999999997948</v>
      </c>
      <c r="Q8">
        <f>IF($K8,F8-$C8,F8)</f>
        <v>0.53999999999996362</v>
      </c>
      <c r="R8">
        <f>IF($K8,G8-$C8,G8)</f>
        <v>0.72999999999996135</v>
      </c>
      <c r="S8">
        <f>IF($K8,H8-$C8,H8)</f>
        <v>0.78999999999996362</v>
      </c>
      <c r="T8">
        <f>IF($K8,I8-$C8,I8)</f>
        <v>0.78999999999996362</v>
      </c>
      <c r="U8">
        <f>IF($K8,J8-$C8,J8)</f>
        <v>0.68999999999999773</v>
      </c>
      <c r="V8">
        <f t="shared" si="1"/>
        <v>0.68999999999999773</v>
      </c>
    </row>
    <row r="9" spans="1:22" x14ac:dyDescent="0.25">
      <c r="A9">
        <v>16</v>
      </c>
      <c r="B9" t="s">
        <v>16</v>
      </c>
      <c r="C9">
        <v>319.42</v>
      </c>
      <c r="D9">
        <v>0.37000000000000449</v>
      </c>
      <c r="E9">
        <v>0.45999999999997948</v>
      </c>
      <c r="F9">
        <v>0.53999999999996362</v>
      </c>
      <c r="G9">
        <v>0.72999999999996135</v>
      </c>
      <c r="H9">
        <v>0.78999999999996362</v>
      </c>
      <c r="I9">
        <v>0.78999999999996362</v>
      </c>
      <c r="J9">
        <v>0.68999999999999773</v>
      </c>
      <c r="K9" t="b">
        <f>Evaporation!K9</f>
        <v>0</v>
      </c>
      <c r="L9">
        <f t="shared" si="0"/>
        <v>16</v>
      </c>
      <c r="M9" t="str">
        <f t="shared" si="0"/>
        <v>Green roofs (extensive)</v>
      </c>
      <c r="N9">
        <v>0</v>
      </c>
      <c r="O9">
        <f>IF($K9,D9-$C9,D9)</f>
        <v>0.37000000000000449</v>
      </c>
      <c r="P9">
        <f>IF($K9,E9-$C9,E9)</f>
        <v>0.45999999999997948</v>
      </c>
      <c r="Q9">
        <f>IF($K9,F9-$C9,F9)</f>
        <v>0.53999999999996362</v>
      </c>
      <c r="R9">
        <f>IF($K9,G9-$C9,G9)</f>
        <v>0.72999999999996135</v>
      </c>
      <c r="S9">
        <f>IF($K9,H9-$C9,H9)</f>
        <v>0.78999999999996362</v>
      </c>
      <c r="T9">
        <f>IF($K9,I9-$C9,I9)</f>
        <v>0.78999999999996362</v>
      </c>
      <c r="U9">
        <f>IF($K9,J9-$C9,J9)</f>
        <v>0.68999999999999773</v>
      </c>
      <c r="V9">
        <f t="shared" si="1"/>
        <v>0.68999999999999773</v>
      </c>
    </row>
    <row r="10" spans="1:22" x14ac:dyDescent="0.25">
      <c r="A10">
        <v>19</v>
      </c>
      <c r="B10" t="s">
        <v>17</v>
      </c>
      <c r="C10">
        <v>319.42</v>
      </c>
      <c r="D10">
        <v>319.14999999999998</v>
      </c>
      <c r="E10">
        <v>319.14999999999998</v>
      </c>
      <c r="F10">
        <v>319.14999999999998</v>
      </c>
      <c r="G10">
        <v>319.14999999999998</v>
      </c>
      <c r="H10">
        <v>319.14999999999998</v>
      </c>
      <c r="I10">
        <v>319.14999999999998</v>
      </c>
      <c r="J10">
        <v>319.14999999999998</v>
      </c>
      <c r="K10" t="b">
        <f>Evaporation!K10</f>
        <v>1</v>
      </c>
      <c r="L10">
        <f t="shared" si="0"/>
        <v>19</v>
      </c>
      <c r="M10" t="str">
        <f t="shared" si="0"/>
        <v>Storage by realising extra surface area</v>
      </c>
      <c r="N10">
        <v>0</v>
      </c>
      <c r="O10">
        <f>IF($K10,D10-$C10,D10)</f>
        <v>-0.27000000000003865</v>
      </c>
      <c r="P10">
        <f>IF($K10,E10-$C10,E10)</f>
        <v>-0.27000000000003865</v>
      </c>
      <c r="Q10">
        <f>IF($K10,F10-$C10,F10)</f>
        <v>-0.27000000000003865</v>
      </c>
      <c r="R10">
        <f>IF($K10,G10-$C10,G10)</f>
        <v>-0.27000000000003865</v>
      </c>
      <c r="S10">
        <f>IF($K10,H10-$C10,H10)</f>
        <v>-0.27000000000003865</v>
      </c>
      <c r="T10">
        <f>IF($K10,I10-$C10,I10)</f>
        <v>-0.27000000000003865</v>
      </c>
      <c r="U10">
        <f>IF($K10,J10-$C10,J10)</f>
        <v>-0.27000000000003865</v>
      </c>
      <c r="V10">
        <f t="shared" si="1"/>
        <v>-0.27000000000003865</v>
      </c>
    </row>
    <row r="11" spans="1:22" x14ac:dyDescent="0.25">
      <c r="A11">
        <v>20</v>
      </c>
      <c r="B11" t="s">
        <v>18</v>
      </c>
      <c r="C11">
        <v>319.42</v>
      </c>
      <c r="D11">
        <v>184.8</v>
      </c>
      <c r="E11">
        <v>230.33</v>
      </c>
      <c r="F11">
        <v>280.12999999999988</v>
      </c>
      <c r="G11">
        <v>306.22000000000003</v>
      </c>
      <c r="H11">
        <v>323.8</v>
      </c>
      <c r="I11">
        <v>336.8</v>
      </c>
      <c r="J11">
        <v>368.46</v>
      </c>
      <c r="K11" t="b">
        <f>Evaporation!K11</f>
        <v>0</v>
      </c>
      <c r="L11">
        <f t="shared" si="0"/>
        <v>20</v>
      </c>
      <c r="M11" t="str">
        <f t="shared" si="0"/>
        <v>Drainage/Infiltration/Transport (DIT) drains</v>
      </c>
      <c r="N11">
        <v>0</v>
      </c>
      <c r="O11">
        <f>IF($K11,D11-$C11,D11)</f>
        <v>184.8</v>
      </c>
      <c r="P11">
        <f>IF($K11,E11-$C11,E11)</f>
        <v>230.33</v>
      </c>
      <c r="Q11">
        <f>IF($K11,F11-$C11,F11)</f>
        <v>280.12999999999988</v>
      </c>
      <c r="R11">
        <f>IF($K11,G11-$C11,G11)</f>
        <v>306.22000000000003</v>
      </c>
      <c r="S11">
        <f>IF($K11,H11-$C11,H11)</f>
        <v>323.8</v>
      </c>
      <c r="T11">
        <f>IF($K11,I11-$C11,I11)</f>
        <v>336.8</v>
      </c>
      <c r="U11">
        <f>IF($K11,J11-$C11,J11)</f>
        <v>368.46</v>
      </c>
      <c r="V11">
        <f t="shared" si="1"/>
        <v>368.46</v>
      </c>
    </row>
    <row r="12" spans="1:22" x14ac:dyDescent="0.25">
      <c r="A12">
        <v>22</v>
      </c>
      <c r="B12" t="s">
        <v>19</v>
      </c>
      <c r="C12">
        <v>319.42</v>
      </c>
      <c r="D12">
        <v>246.29</v>
      </c>
      <c r="E12">
        <v>285.2</v>
      </c>
      <c r="F12">
        <v>317.69</v>
      </c>
      <c r="G12">
        <v>334.49999999999989</v>
      </c>
      <c r="H12">
        <v>344.04</v>
      </c>
      <c r="I12">
        <v>349.95</v>
      </c>
      <c r="J12">
        <v>360.67</v>
      </c>
      <c r="K12" t="b">
        <f>Evaporation!K12</f>
        <v>0</v>
      </c>
      <c r="L12">
        <f t="shared" si="0"/>
        <v>22</v>
      </c>
      <c r="M12" t="str">
        <f t="shared" si="0"/>
        <v>Infiltration fields and strips with surface storage</v>
      </c>
      <c r="N12">
        <v>0</v>
      </c>
      <c r="O12">
        <f>IF($K12,D12-$C12,D12)</f>
        <v>246.29</v>
      </c>
      <c r="P12">
        <f>IF($K12,E12-$C12,E12)</f>
        <v>285.2</v>
      </c>
      <c r="Q12">
        <f>IF($K12,F12-$C12,F12)</f>
        <v>317.69</v>
      </c>
      <c r="R12">
        <f>IF($K12,G12-$C12,G12)</f>
        <v>334.49999999999989</v>
      </c>
      <c r="S12">
        <f>IF($K12,H12-$C12,H12)</f>
        <v>344.04</v>
      </c>
      <c r="T12">
        <f>IF($K12,I12-$C12,I12)</f>
        <v>349.95</v>
      </c>
      <c r="U12">
        <f>IF($K12,J12-$C12,J12)</f>
        <v>360.67</v>
      </c>
      <c r="V12">
        <f t="shared" si="1"/>
        <v>360.67</v>
      </c>
    </row>
    <row r="13" spans="1:22" x14ac:dyDescent="0.25">
      <c r="A13">
        <v>23</v>
      </c>
      <c r="B13" t="s">
        <v>20</v>
      </c>
      <c r="C13">
        <v>319.42</v>
      </c>
      <c r="D13">
        <v>139.28</v>
      </c>
      <c r="E13">
        <v>175.33</v>
      </c>
      <c r="F13">
        <v>206.12999999999991</v>
      </c>
      <c r="G13">
        <v>219.1</v>
      </c>
      <c r="H13">
        <v>225.53</v>
      </c>
      <c r="I13">
        <v>229.77</v>
      </c>
      <c r="J13">
        <v>235.79</v>
      </c>
      <c r="K13" t="b">
        <f>Evaporation!K13</f>
        <v>0</v>
      </c>
      <c r="L13">
        <f t="shared" si="0"/>
        <v>23</v>
      </c>
      <c r="M13" t="str">
        <f t="shared" si="0"/>
        <v>Infiltration trench</v>
      </c>
      <c r="N13">
        <v>0</v>
      </c>
      <c r="O13">
        <f>IF($K13,D13-$C13,D13)</f>
        <v>139.28</v>
      </c>
      <c r="P13">
        <f>IF($K13,E13-$C13,E13)</f>
        <v>175.33</v>
      </c>
      <c r="Q13">
        <f>IF($K13,F13-$C13,F13)</f>
        <v>206.12999999999991</v>
      </c>
      <c r="R13">
        <f>IF($K13,G13-$C13,G13)</f>
        <v>219.1</v>
      </c>
      <c r="S13">
        <f>IF($K13,H13-$C13,H13)</f>
        <v>225.53</v>
      </c>
      <c r="T13">
        <f>IF($K13,I13-$C13,I13)</f>
        <v>229.77</v>
      </c>
      <c r="U13">
        <f>IF($K13,J13-$C13,J13)</f>
        <v>235.79</v>
      </c>
      <c r="V13">
        <f t="shared" si="1"/>
        <v>235.79</v>
      </c>
    </row>
    <row r="14" spans="1:22" x14ac:dyDescent="0.25">
      <c r="A14">
        <v>24</v>
      </c>
      <c r="B14" t="s">
        <v>21</v>
      </c>
      <c r="C14">
        <v>319.42</v>
      </c>
      <c r="D14">
        <v>144.69</v>
      </c>
      <c r="E14">
        <v>182.16</v>
      </c>
      <c r="F14">
        <v>213.85</v>
      </c>
      <c r="G14">
        <v>227.49999999999989</v>
      </c>
      <c r="H14">
        <v>234.62999999999991</v>
      </c>
      <c r="I14">
        <v>239.33</v>
      </c>
      <c r="J14">
        <v>246.15</v>
      </c>
      <c r="K14" t="b">
        <f>Evaporation!K14</f>
        <v>0</v>
      </c>
      <c r="L14">
        <f t="shared" si="0"/>
        <v>24</v>
      </c>
      <c r="M14" t="str">
        <f t="shared" si="0"/>
        <v>Infiltration shaft</v>
      </c>
      <c r="N14">
        <v>0</v>
      </c>
      <c r="O14">
        <f>IF($K14,D14-$C14,D14)</f>
        <v>144.69</v>
      </c>
      <c r="P14">
        <f>IF($K14,E14-$C14,E14)</f>
        <v>182.16</v>
      </c>
      <c r="Q14">
        <f>IF($K14,F14-$C14,F14)</f>
        <v>213.85</v>
      </c>
      <c r="R14">
        <f>IF($K14,G14-$C14,G14)</f>
        <v>227.49999999999989</v>
      </c>
      <c r="S14">
        <f>IF($K14,H14-$C14,H14)</f>
        <v>234.62999999999991</v>
      </c>
      <c r="T14">
        <f>IF($K14,I14-$C14,I14)</f>
        <v>239.33</v>
      </c>
      <c r="U14">
        <f>IF($K14,J14-$C14,J14)</f>
        <v>246.15</v>
      </c>
      <c r="V14">
        <f t="shared" si="1"/>
        <v>246.15</v>
      </c>
    </row>
    <row r="15" spans="1:22" x14ac:dyDescent="0.25">
      <c r="A15">
        <v>25</v>
      </c>
      <c r="B15" t="s">
        <v>22</v>
      </c>
      <c r="C15">
        <v>319.42</v>
      </c>
      <c r="D15">
        <v>421.42</v>
      </c>
      <c r="E15">
        <v>421.42</v>
      </c>
      <c r="F15">
        <v>421.42</v>
      </c>
      <c r="G15">
        <v>421.42</v>
      </c>
      <c r="H15">
        <v>421.42</v>
      </c>
      <c r="I15">
        <v>421.42</v>
      </c>
      <c r="J15">
        <v>421.42</v>
      </c>
      <c r="K15" t="b">
        <f>Evaporation!K15</f>
        <v>1</v>
      </c>
      <c r="L15">
        <f t="shared" si="0"/>
        <v>25</v>
      </c>
      <c r="M15" t="str">
        <f t="shared" si="0"/>
        <v>Urban forest</v>
      </c>
      <c r="N15">
        <v>0</v>
      </c>
      <c r="O15">
        <f>IF($K15,D15-$C15,D15)</f>
        <v>102</v>
      </c>
      <c r="P15">
        <f>IF($K15,E15-$C15,E15)</f>
        <v>102</v>
      </c>
      <c r="Q15">
        <f>IF($K15,F15-$C15,F15)</f>
        <v>102</v>
      </c>
      <c r="R15">
        <f>IF($K15,G15-$C15,G15)</f>
        <v>102</v>
      </c>
      <c r="S15">
        <f>IF($K15,H15-$C15,H15)</f>
        <v>102</v>
      </c>
      <c r="T15">
        <f>IF($K15,I15-$C15,I15)</f>
        <v>102</v>
      </c>
      <c r="U15">
        <f>IF($K15,J15-$C15,J15)</f>
        <v>102</v>
      </c>
      <c r="V15">
        <f t="shared" si="1"/>
        <v>102</v>
      </c>
    </row>
    <row r="16" spans="1:22" x14ac:dyDescent="0.25">
      <c r="A16">
        <v>26</v>
      </c>
      <c r="B16" t="s">
        <v>23</v>
      </c>
      <c r="C16">
        <v>319.42</v>
      </c>
      <c r="D16">
        <v>442.42</v>
      </c>
      <c r="E16">
        <v>442.42</v>
      </c>
      <c r="F16">
        <v>442.42</v>
      </c>
      <c r="G16">
        <v>442.42</v>
      </c>
      <c r="H16">
        <v>442.42</v>
      </c>
      <c r="I16">
        <v>442.42</v>
      </c>
      <c r="J16">
        <v>442.42</v>
      </c>
      <c r="K16" t="b">
        <f>Evaporation!K16</f>
        <v>1</v>
      </c>
      <c r="L16">
        <f t="shared" si="0"/>
        <v>26</v>
      </c>
      <c r="M16" t="str">
        <f t="shared" si="0"/>
        <v>Permeable pavement infiltration</v>
      </c>
      <c r="N16">
        <v>0</v>
      </c>
      <c r="O16">
        <f>IF($K16,D16-$C16,D16)</f>
        <v>123</v>
      </c>
      <c r="P16">
        <f>IF($K16,E16-$C16,E16)</f>
        <v>123</v>
      </c>
      <c r="Q16">
        <f>IF($K16,F16-$C16,F16)</f>
        <v>123</v>
      </c>
      <c r="R16">
        <f>IF($K16,G16-$C16,G16)</f>
        <v>123</v>
      </c>
      <c r="S16">
        <f>IF($K16,H16-$C16,H16)</f>
        <v>123</v>
      </c>
      <c r="T16">
        <f>IF($K16,I16-$C16,I16)</f>
        <v>123</v>
      </c>
      <c r="U16">
        <f>IF($K16,J16-$C16,J16)</f>
        <v>123</v>
      </c>
      <c r="V16">
        <f t="shared" si="1"/>
        <v>123</v>
      </c>
    </row>
    <row r="17" spans="1:22" x14ac:dyDescent="0.25">
      <c r="A17">
        <v>27</v>
      </c>
      <c r="B17" t="s">
        <v>24</v>
      </c>
      <c r="C17">
        <v>319.42</v>
      </c>
      <c r="D17">
        <v>326.70999999999998</v>
      </c>
      <c r="E17">
        <v>353.58</v>
      </c>
      <c r="F17">
        <v>367.18</v>
      </c>
      <c r="G17">
        <v>367.18</v>
      </c>
      <c r="H17">
        <v>367.18</v>
      </c>
      <c r="I17">
        <v>367.18</v>
      </c>
      <c r="J17">
        <v>367.18</v>
      </c>
      <c r="K17" t="b">
        <f>Evaporation!K17</f>
        <v>0</v>
      </c>
      <c r="L17">
        <f t="shared" si="0"/>
        <v>27</v>
      </c>
      <c r="M17" t="str">
        <f t="shared" si="0"/>
        <v>Private green garden</v>
      </c>
      <c r="N17">
        <v>0</v>
      </c>
      <c r="O17">
        <f>IF($K17,D17-$C17,D17)</f>
        <v>326.70999999999998</v>
      </c>
      <c r="P17">
        <f>IF($K17,E17-$C17,E17)</f>
        <v>353.58</v>
      </c>
      <c r="Q17">
        <f>IF($K17,F17-$C17,F17)</f>
        <v>367.18</v>
      </c>
      <c r="R17">
        <f>IF($K17,G17-$C17,G17)</f>
        <v>367.18</v>
      </c>
      <c r="S17">
        <f>IF($K17,H17-$C17,H17)</f>
        <v>367.18</v>
      </c>
      <c r="T17">
        <f>IF($K17,I17-$C17,I17)</f>
        <v>367.18</v>
      </c>
      <c r="U17">
        <f>IF($K17,J17-$C17,J17)</f>
        <v>367.18</v>
      </c>
      <c r="V17">
        <f t="shared" si="1"/>
        <v>367.18</v>
      </c>
    </row>
    <row r="18" spans="1:22" x14ac:dyDescent="0.25">
      <c r="A18">
        <v>29</v>
      </c>
      <c r="B18" t="s">
        <v>25</v>
      </c>
      <c r="C18">
        <v>319.42</v>
      </c>
      <c r="D18">
        <v>3.999999999996362E-2</v>
      </c>
      <c r="E18">
        <v>0.14999999999997729</v>
      </c>
      <c r="F18">
        <v>0.33999999999997499</v>
      </c>
      <c r="G18">
        <v>0.52999999999997272</v>
      </c>
      <c r="H18">
        <v>0.74000000000000909</v>
      </c>
      <c r="I18">
        <v>0.99000000000000909</v>
      </c>
      <c r="J18">
        <v>0.64999999999997726</v>
      </c>
      <c r="K18" t="b">
        <f>Evaporation!K18</f>
        <v>0</v>
      </c>
      <c r="L18">
        <f t="shared" si="0"/>
        <v>29</v>
      </c>
      <c r="M18" t="str">
        <f t="shared" si="0"/>
        <v>Rain barrel</v>
      </c>
      <c r="N18">
        <v>0</v>
      </c>
      <c r="O18">
        <f>IF($K18,D18-$C18,D18)</f>
        <v>3.999999999996362E-2</v>
      </c>
      <c r="P18">
        <f>IF($K18,E18-$C18,E18)</f>
        <v>0.14999999999997729</v>
      </c>
      <c r="Q18">
        <f>IF($K18,F18-$C18,F18)</f>
        <v>0.33999999999997499</v>
      </c>
      <c r="R18">
        <f>IF($K18,G18-$C18,G18)</f>
        <v>0.52999999999997272</v>
      </c>
      <c r="S18">
        <f>IF($K18,H18-$C18,H18)</f>
        <v>0.74000000000000909</v>
      </c>
      <c r="T18">
        <f>IF($K18,I18-$C18,I18)</f>
        <v>0.99000000000000909</v>
      </c>
      <c r="U18">
        <f>IF($K18,J18-$C18,J18)</f>
        <v>0.64999999999997726</v>
      </c>
      <c r="V18">
        <f t="shared" si="1"/>
        <v>0.64999999999997726</v>
      </c>
    </row>
    <row r="19" spans="1:22" x14ac:dyDescent="0.25">
      <c r="A19">
        <v>30</v>
      </c>
      <c r="B19" t="s">
        <v>26</v>
      </c>
      <c r="C19">
        <v>319.42</v>
      </c>
      <c r="D19">
        <v>1.999999999998181E-2</v>
      </c>
      <c r="E19">
        <v>8.9999999999974989E-2</v>
      </c>
      <c r="F19">
        <v>0.24000000000000909</v>
      </c>
      <c r="G19">
        <v>0.47999999999996129</v>
      </c>
      <c r="H19">
        <v>0.66999999999995907</v>
      </c>
      <c r="I19">
        <v>0.84999999999996589</v>
      </c>
      <c r="J19">
        <v>1.6999999999999891</v>
      </c>
      <c r="K19" t="b">
        <f>Evaporation!K19</f>
        <v>0</v>
      </c>
      <c r="L19">
        <f t="shared" si="0"/>
        <v>30</v>
      </c>
      <c r="M19" t="str">
        <f t="shared" si="0"/>
        <v>Rainwater storage below buildings</v>
      </c>
      <c r="N19">
        <v>0</v>
      </c>
      <c r="O19">
        <f>IF($K19,D19-$C19,D19)</f>
        <v>1.999999999998181E-2</v>
      </c>
      <c r="P19">
        <f>IF($K19,E19-$C19,E19)</f>
        <v>8.9999999999974989E-2</v>
      </c>
      <c r="Q19">
        <f>IF($K19,F19-$C19,F19)</f>
        <v>0.24000000000000909</v>
      </c>
      <c r="R19">
        <f>IF($K19,G19-$C19,G19)</f>
        <v>0.47999999999996129</v>
      </c>
      <c r="S19">
        <f>IF($K19,H19-$C19,H19)</f>
        <v>0.66999999999995907</v>
      </c>
      <c r="T19">
        <f>IF($K19,I19-$C19,I19)</f>
        <v>0.84999999999996589</v>
      </c>
      <c r="U19">
        <f>IF($K19,J19-$C19,J19)</f>
        <v>1.6999999999999891</v>
      </c>
      <c r="V19">
        <f t="shared" si="1"/>
        <v>1.6999999999999891</v>
      </c>
    </row>
    <row r="20" spans="1:22" x14ac:dyDescent="0.25">
      <c r="A20">
        <v>31</v>
      </c>
      <c r="B20" t="s">
        <v>27</v>
      </c>
      <c r="C20">
        <v>319.42</v>
      </c>
      <c r="D20">
        <v>326.70999999999998</v>
      </c>
      <c r="E20">
        <v>353.58</v>
      </c>
      <c r="F20">
        <v>367.18</v>
      </c>
      <c r="G20">
        <v>367.18</v>
      </c>
      <c r="H20">
        <v>367.18</v>
      </c>
      <c r="I20">
        <v>367.18</v>
      </c>
      <c r="J20">
        <v>367.18</v>
      </c>
      <c r="K20" t="b">
        <f>Evaporation!K20</f>
        <v>0</v>
      </c>
      <c r="L20">
        <f t="shared" si="0"/>
        <v>31</v>
      </c>
      <c r="M20" t="str">
        <f t="shared" si="0"/>
        <v>Retention soil filter</v>
      </c>
      <c r="N20">
        <v>0</v>
      </c>
      <c r="O20">
        <f>IF($K20,D20-$C20,D20)</f>
        <v>326.70999999999998</v>
      </c>
      <c r="P20">
        <f>IF($K20,E20-$C20,E20)</f>
        <v>353.58</v>
      </c>
      <c r="Q20">
        <f>IF($K20,F20-$C20,F20)</f>
        <v>367.18</v>
      </c>
      <c r="R20">
        <f>IF($K20,G20-$C20,G20)</f>
        <v>367.18</v>
      </c>
      <c r="S20">
        <f>IF($K20,H20-$C20,H20)</f>
        <v>367.18</v>
      </c>
      <c r="T20">
        <f>IF($K20,I20-$C20,I20)</f>
        <v>367.18</v>
      </c>
      <c r="U20">
        <f>IF($K20,J20-$C20,J20)</f>
        <v>367.18</v>
      </c>
      <c r="V20">
        <f t="shared" si="1"/>
        <v>367.18</v>
      </c>
    </row>
    <row r="21" spans="1:22" x14ac:dyDescent="0.25">
      <c r="A21">
        <v>32</v>
      </c>
      <c r="B21" t="s">
        <v>28</v>
      </c>
      <c r="C21">
        <v>319.42</v>
      </c>
      <c r="D21">
        <v>332.32</v>
      </c>
      <c r="E21">
        <v>332.32</v>
      </c>
      <c r="F21">
        <v>332.32</v>
      </c>
      <c r="G21">
        <v>332.32</v>
      </c>
      <c r="H21">
        <v>332.32</v>
      </c>
      <c r="I21">
        <v>332.32</v>
      </c>
      <c r="J21">
        <v>332.32</v>
      </c>
      <c r="K21" t="b">
        <f>Evaporation!K21</f>
        <v>1</v>
      </c>
      <c r="L21">
        <f t="shared" si="0"/>
        <v>32</v>
      </c>
      <c r="M21" t="str">
        <f t="shared" si="0"/>
        <v>Storage by realising extra storage height</v>
      </c>
      <c r="N21">
        <v>0</v>
      </c>
      <c r="O21">
        <f>IF($K21,D21-$C21,D21)</f>
        <v>12.899999999999977</v>
      </c>
      <c r="P21">
        <f>IF($K21,E21-$C21,E21)</f>
        <v>12.899999999999977</v>
      </c>
      <c r="Q21">
        <f>IF($K21,F21-$C21,F21)</f>
        <v>12.899999999999977</v>
      </c>
      <c r="R21">
        <f>IF($K21,G21-$C21,G21)</f>
        <v>12.899999999999977</v>
      </c>
      <c r="S21">
        <f>IF($K21,H21-$C21,H21)</f>
        <v>12.899999999999977</v>
      </c>
      <c r="T21">
        <f>IF($K21,I21-$C21,I21)</f>
        <v>12.899999999999977</v>
      </c>
      <c r="U21">
        <f>IF($K21,J21-$C21,J21)</f>
        <v>12.899999999999977</v>
      </c>
      <c r="V21">
        <f t="shared" si="1"/>
        <v>12.899999999999977</v>
      </c>
    </row>
    <row r="22" spans="1:22" x14ac:dyDescent="0.25">
      <c r="A22">
        <v>33</v>
      </c>
      <c r="B22" t="s">
        <v>29</v>
      </c>
      <c r="C22">
        <v>319.42</v>
      </c>
      <c r="D22">
        <v>108.96</v>
      </c>
      <c r="E22">
        <v>152.07</v>
      </c>
      <c r="F22">
        <v>202.3899999999999</v>
      </c>
      <c r="G22">
        <v>233.11999999999989</v>
      </c>
      <c r="H22">
        <v>253.74999999999989</v>
      </c>
      <c r="I22">
        <v>266.17</v>
      </c>
      <c r="J22">
        <v>300.62999999999988</v>
      </c>
      <c r="K22" t="b">
        <f>Evaporation!K22</f>
        <v>0</v>
      </c>
      <c r="L22">
        <f t="shared" si="0"/>
        <v>33</v>
      </c>
      <c r="M22" t="str">
        <f t="shared" si="0"/>
        <v>Infiltration boxes</v>
      </c>
      <c r="N22">
        <v>0</v>
      </c>
      <c r="O22">
        <f>IF($K22,D22-$C22,D22)</f>
        <v>108.96</v>
      </c>
      <c r="P22">
        <f>IF($K22,E22-$C22,E22)</f>
        <v>152.07</v>
      </c>
      <c r="Q22">
        <f>IF($K22,F22-$C22,F22)</f>
        <v>202.3899999999999</v>
      </c>
      <c r="R22">
        <f>IF($K22,G22-$C22,G22)</f>
        <v>233.11999999999989</v>
      </c>
      <c r="S22">
        <f>IF($K22,H22-$C22,H22)</f>
        <v>253.74999999999989</v>
      </c>
      <c r="T22">
        <f>IF($K22,I22-$C22,I22)</f>
        <v>266.17</v>
      </c>
      <c r="U22">
        <f>IF($K22,J22-$C22,J22)</f>
        <v>300.62999999999988</v>
      </c>
      <c r="V22">
        <f t="shared" si="1"/>
        <v>300.62999999999988</v>
      </c>
    </row>
    <row r="23" spans="1:22" x14ac:dyDescent="0.25">
      <c r="A23">
        <v>37</v>
      </c>
      <c r="B23" t="s">
        <v>30</v>
      </c>
      <c r="C23">
        <v>319.42</v>
      </c>
      <c r="D23">
        <v>9.9999999999909051E-3</v>
      </c>
      <c r="E23">
        <v>2.9999999999972719E-2</v>
      </c>
      <c r="F23">
        <v>0.1099999999999568</v>
      </c>
      <c r="G23">
        <v>0.22999999999996129</v>
      </c>
      <c r="H23">
        <v>0.34999999999996589</v>
      </c>
      <c r="I23">
        <v>0.55000000000001137</v>
      </c>
      <c r="J23">
        <v>1.7599999999999909</v>
      </c>
      <c r="K23" t="b">
        <f>Evaporation!K23</f>
        <v>0</v>
      </c>
      <c r="L23">
        <f t="shared" si="0"/>
        <v>37</v>
      </c>
      <c r="M23" t="str">
        <f t="shared" si="0"/>
        <v>Systems for rainwater harvesting</v>
      </c>
      <c r="N23">
        <v>0</v>
      </c>
      <c r="O23">
        <f>IF($K23,D23-$C23,D23)</f>
        <v>9.9999999999909051E-3</v>
      </c>
      <c r="P23">
        <f>IF($K23,E23-$C23,E23)</f>
        <v>2.9999999999972719E-2</v>
      </c>
      <c r="Q23">
        <f>IF($K23,F23-$C23,F23)</f>
        <v>0.1099999999999568</v>
      </c>
      <c r="R23">
        <f>IF($K23,G23-$C23,G23)</f>
        <v>0.22999999999996129</v>
      </c>
      <c r="S23">
        <f>IF($K23,H23-$C23,H23)</f>
        <v>0.34999999999996589</v>
      </c>
      <c r="T23">
        <f>IF($K23,I23-$C23,I23)</f>
        <v>0.55000000000001137</v>
      </c>
      <c r="U23">
        <f>IF($K23,J23-$C23,J23)</f>
        <v>1.7599999999999909</v>
      </c>
      <c r="V23">
        <f t="shared" si="1"/>
        <v>1.7599999999999909</v>
      </c>
    </row>
    <row r="24" spans="1:22" x14ac:dyDescent="0.25">
      <c r="A24">
        <v>39</v>
      </c>
      <c r="B24" t="s">
        <v>31</v>
      </c>
      <c r="C24">
        <v>319.42</v>
      </c>
      <c r="D24">
        <v>421.42</v>
      </c>
      <c r="E24">
        <v>421.42</v>
      </c>
      <c r="F24">
        <v>421.42</v>
      </c>
      <c r="G24">
        <v>421.42</v>
      </c>
      <c r="H24">
        <v>421.42</v>
      </c>
      <c r="I24">
        <v>421.42</v>
      </c>
      <c r="J24">
        <v>421.42</v>
      </c>
      <c r="K24" t="b">
        <f>Evaporation!K24</f>
        <v>1</v>
      </c>
      <c r="L24">
        <f t="shared" si="0"/>
        <v>39</v>
      </c>
      <c r="M24" t="str">
        <f t="shared" si="0"/>
        <v>Urban agriculture</v>
      </c>
      <c r="N24">
        <v>0</v>
      </c>
      <c r="O24">
        <f>IF($K24,D24-$C24,D24)</f>
        <v>102</v>
      </c>
      <c r="P24">
        <f>IF($K24,E24-$C24,E24)</f>
        <v>102</v>
      </c>
      <c r="Q24">
        <f>IF($K24,F24-$C24,F24)</f>
        <v>102</v>
      </c>
      <c r="R24">
        <f>IF($K24,G24-$C24,G24)</f>
        <v>102</v>
      </c>
      <c r="S24">
        <f>IF($K24,H24-$C24,H24)</f>
        <v>102</v>
      </c>
      <c r="T24">
        <f>IF($K24,I24-$C24,I24)</f>
        <v>102</v>
      </c>
      <c r="U24">
        <f>IF($K24,J24-$C24,J24)</f>
        <v>102</v>
      </c>
      <c r="V24">
        <f t="shared" si="1"/>
        <v>102</v>
      </c>
    </row>
    <row r="25" spans="1:22" x14ac:dyDescent="0.25">
      <c r="A25">
        <v>40</v>
      </c>
      <c r="B25" t="s">
        <v>32</v>
      </c>
      <c r="C25">
        <v>319.42</v>
      </c>
      <c r="D25">
        <v>5.0000000000011369E-2</v>
      </c>
      <c r="E25">
        <v>8.9999999999974989E-2</v>
      </c>
      <c r="F25">
        <v>0.1899999999999977</v>
      </c>
      <c r="G25">
        <v>0.22999999999996129</v>
      </c>
      <c r="H25">
        <v>0.26999999999998181</v>
      </c>
      <c r="I25">
        <v>0.26999999999998181</v>
      </c>
      <c r="J25">
        <v>0.26999999999998181</v>
      </c>
      <c r="K25" t="b">
        <f>Evaporation!K25</f>
        <v>0</v>
      </c>
      <c r="L25">
        <f t="shared" si="0"/>
        <v>40</v>
      </c>
      <c r="M25" t="str">
        <f t="shared" si="0"/>
        <v>Water roof</v>
      </c>
      <c r="N25">
        <v>0</v>
      </c>
      <c r="O25">
        <f>IF($K25,D25-$C25,D25)</f>
        <v>5.0000000000011369E-2</v>
      </c>
      <c r="P25">
        <f>IF($K25,E25-$C25,E25)</f>
        <v>8.9999999999974989E-2</v>
      </c>
      <c r="Q25">
        <f>IF($K25,F25-$C25,F25)</f>
        <v>0.1899999999999977</v>
      </c>
      <c r="R25">
        <f>IF($K25,G25-$C25,G25)</f>
        <v>0.22999999999996129</v>
      </c>
      <c r="S25">
        <f>IF($K25,H25-$C25,H25)</f>
        <v>0.26999999999998181</v>
      </c>
      <c r="T25">
        <f>IF($K25,I25-$C25,I25)</f>
        <v>0.26999999999998181</v>
      </c>
      <c r="U25">
        <f>IF($K25,J25-$C25,J25)</f>
        <v>0.26999999999998181</v>
      </c>
      <c r="V25">
        <f t="shared" si="1"/>
        <v>0.26999999999998181</v>
      </c>
    </row>
    <row r="26" spans="1:22" x14ac:dyDescent="0.25">
      <c r="A26">
        <v>41</v>
      </c>
      <c r="B26" t="s">
        <v>33</v>
      </c>
      <c r="C26">
        <v>319.42</v>
      </c>
      <c r="D26">
        <v>-7.4700000000000273</v>
      </c>
      <c r="E26">
        <v>-7.2200000000000273</v>
      </c>
      <c r="F26">
        <v>-6.8600000000000136</v>
      </c>
      <c r="G26">
        <v>-6.2200000000000273</v>
      </c>
      <c r="H26">
        <v>-5.8400000000000318</v>
      </c>
      <c r="I26">
        <v>-5.7800000000000296</v>
      </c>
      <c r="J26">
        <v>-6.6400000000000432</v>
      </c>
      <c r="K26" t="b">
        <f>Evaporation!K26</f>
        <v>0</v>
      </c>
      <c r="L26">
        <f t="shared" si="0"/>
        <v>41</v>
      </c>
      <c r="M26" t="str">
        <f t="shared" si="0"/>
        <v>Water square</v>
      </c>
      <c r="N26">
        <v>0</v>
      </c>
      <c r="O26">
        <f>IF($K26,D26-$C26,D26)</f>
        <v>-7.4700000000000273</v>
      </c>
      <c r="P26">
        <f>IF($K26,E26-$C26,E26)</f>
        <v>-7.2200000000000273</v>
      </c>
      <c r="Q26">
        <f>IF($K26,F26-$C26,F26)</f>
        <v>-6.8600000000000136</v>
      </c>
      <c r="R26">
        <f>IF($K26,G26-$C26,G26)</f>
        <v>-6.2200000000000273</v>
      </c>
      <c r="S26">
        <f>IF($K26,H26-$C26,H26)</f>
        <v>-5.8400000000000318</v>
      </c>
      <c r="T26">
        <f>IF($K26,I26-$C26,I26)</f>
        <v>-5.7800000000000296</v>
      </c>
      <c r="U26">
        <f>IF($K26,J26-$C26,J26)</f>
        <v>-6.6400000000000432</v>
      </c>
      <c r="V26">
        <f t="shared" si="1"/>
        <v>-6.6400000000000432</v>
      </c>
    </row>
    <row r="27" spans="1:22" x14ac:dyDescent="0.25">
      <c r="A27">
        <v>42</v>
      </c>
      <c r="B27" t="s">
        <v>34</v>
      </c>
      <c r="C27">
        <v>319.42</v>
      </c>
      <c r="D27">
        <v>0.83999999999997499</v>
      </c>
      <c r="E27">
        <v>0.95999999999997954</v>
      </c>
      <c r="F27">
        <v>1.1899999999999979</v>
      </c>
      <c r="G27">
        <v>1.4399999999999979</v>
      </c>
      <c r="H27">
        <v>1.649999999999977</v>
      </c>
      <c r="I27">
        <v>1.7599999999999909</v>
      </c>
      <c r="J27">
        <v>2.0799999999999841</v>
      </c>
      <c r="K27" t="b">
        <f>Evaporation!K27</f>
        <v>0</v>
      </c>
      <c r="L27">
        <f t="shared" si="0"/>
        <v>42</v>
      </c>
      <c r="M27" t="str">
        <f t="shared" si="0"/>
        <v>Green roofs with drainage delay</v>
      </c>
      <c r="N27">
        <v>0</v>
      </c>
      <c r="O27">
        <f>IF($K27,D27-$C27,D27)</f>
        <v>0.83999999999997499</v>
      </c>
      <c r="P27">
        <f>IF($K27,E27-$C27,E27)</f>
        <v>0.95999999999997954</v>
      </c>
      <c r="Q27">
        <f>IF($K27,F27-$C27,F27)</f>
        <v>1.1899999999999979</v>
      </c>
      <c r="R27">
        <f>IF($K27,G27-$C27,G27)</f>
        <v>1.4399999999999979</v>
      </c>
      <c r="S27">
        <f>IF($K27,H27-$C27,H27)</f>
        <v>1.649999999999977</v>
      </c>
      <c r="T27">
        <f>IF($K27,I27-$C27,I27)</f>
        <v>1.7599999999999909</v>
      </c>
      <c r="U27">
        <f>IF($K27,J27-$C27,J27)</f>
        <v>2.0799999999999841</v>
      </c>
      <c r="V27">
        <f t="shared" si="1"/>
        <v>2.0799999999999841</v>
      </c>
    </row>
    <row r="28" spans="1:22" x14ac:dyDescent="0.25">
      <c r="A28">
        <v>45</v>
      </c>
      <c r="B28" t="s">
        <v>35</v>
      </c>
      <c r="C28">
        <v>319.42</v>
      </c>
      <c r="D28">
        <v>6.0000000000002267E-2</v>
      </c>
      <c r="E28">
        <v>0.12000000000000451</v>
      </c>
      <c r="F28">
        <v>0.24000000000000909</v>
      </c>
      <c r="G28">
        <v>0.3599999999999568</v>
      </c>
      <c r="H28">
        <v>0.53999999999996362</v>
      </c>
      <c r="I28">
        <v>0.68999999999999773</v>
      </c>
      <c r="J28">
        <v>1.2400000000000091</v>
      </c>
      <c r="K28" t="b">
        <f>Evaporation!K28</f>
        <v>0</v>
      </c>
      <c r="L28">
        <f t="shared" si="0"/>
        <v>45</v>
      </c>
      <c r="M28" t="str">
        <f t="shared" si="0"/>
        <v>Hollow roads</v>
      </c>
      <c r="N28">
        <v>0</v>
      </c>
      <c r="O28">
        <f>IF($K28,D28-$C28,D28)</f>
        <v>6.0000000000002267E-2</v>
      </c>
      <c r="P28">
        <f>IF($K28,E28-$C28,E28)</f>
        <v>0.12000000000000451</v>
      </c>
      <c r="Q28">
        <f>IF($K28,F28-$C28,F28)</f>
        <v>0.24000000000000909</v>
      </c>
      <c r="R28">
        <f>IF($K28,G28-$C28,G28)</f>
        <v>0.3599999999999568</v>
      </c>
      <c r="S28">
        <f>IF($K28,H28-$C28,H28)</f>
        <v>0.53999999999996362</v>
      </c>
      <c r="T28">
        <f>IF($K28,I28-$C28,I28)</f>
        <v>0.68999999999999773</v>
      </c>
      <c r="U28">
        <f>IF($K28,J28-$C28,J28)</f>
        <v>1.2400000000000091</v>
      </c>
      <c r="V28">
        <f t="shared" si="1"/>
        <v>1.2400000000000091</v>
      </c>
    </row>
    <row r="29" spans="1:22" x14ac:dyDescent="0.25">
      <c r="A29">
        <v>46</v>
      </c>
      <c r="B29" t="s">
        <v>36</v>
      </c>
      <c r="C29">
        <v>319.42</v>
      </c>
      <c r="D29">
        <v>-2.4300000000000068</v>
      </c>
      <c r="E29">
        <v>-2.1999999999999891</v>
      </c>
      <c r="F29">
        <v>-1.8300000000000409</v>
      </c>
      <c r="G29">
        <v>-1.2200000000000271</v>
      </c>
      <c r="H29">
        <v>-0.69999999999998863</v>
      </c>
      <c r="I29">
        <v>-0.65000000000003411</v>
      </c>
      <c r="J29">
        <v>-1.629999999999995</v>
      </c>
      <c r="K29" t="b">
        <f>Evaporation!K29</f>
        <v>0</v>
      </c>
      <c r="L29">
        <f t="shared" si="0"/>
        <v>46</v>
      </c>
      <c r="M29" t="str">
        <f t="shared" si="0"/>
        <v>Underground storage</v>
      </c>
      <c r="N29">
        <v>0</v>
      </c>
      <c r="O29">
        <f>IF($K29,D29-$C29,D29)</f>
        <v>-2.4300000000000068</v>
      </c>
      <c r="P29">
        <f>IF($K29,E29-$C29,E29)</f>
        <v>-2.1999999999999891</v>
      </c>
      <c r="Q29">
        <f>IF($K29,F29-$C29,F29)</f>
        <v>-1.8300000000000409</v>
      </c>
      <c r="R29">
        <f>IF($K29,G29-$C29,G29)</f>
        <v>-1.2200000000000271</v>
      </c>
      <c r="S29">
        <f>IF($K29,H29-$C29,H29)</f>
        <v>-0.69999999999998863</v>
      </c>
      <c r="T29">
        <f>IF($K29,I29-$C29,I29)</f>
        <v>-0.65000000000003411</v>
      </c>
      <c r="U29">
        <f>IF($K29,J29-$C29,J29)</f>
        <v>-1.629999999999995</v>
      </c>
      <c r="V29">
        <f t="shared" si="1"/>
        <v>-1.629999999999995</v>
      </c>
    </row>
    <row r="30" spans="1:22" x14ac:dyDescent="0.25">
      <c r="A30">
        <v>51</v>
      </c>
      <c r="B30" t="s">
        <v>37</v>
      </c>
      <c r="C30">
        <v>319.42</v>
      </c>
      <c r="D30">
        <v>321.95</v>
      </c>
      <c r="E30">
        <v>321.95</v>
      </c>
      <c r="F30">
        <v>321.95</v>
      </c>
      <c r="G30">
        <v>321.95</v>
      </c>
      <c r="H30">
        <v>321.95</v>
      </c>
      <c r="I30">
        <v>321.95</v>
      </c>
      <c r="J30">
        <v>321.95</v>
      </c>
      <c r="K30" t="b">
        <f>Evaporation!K30</f>
        <v>1</v>
      </c>
      <c r="L30">
        <f t="shared" si="0"/>
        <v>51</v>
      </c>
      <c r="M30" t="str">
        <f t="shared" si="0"/>
        <v>Improve soil infiltration capacity</v>
      </c>
      <c r="N30">
        <v>0</v>
      </c>
      <c r="O30">
        <f>IF($K30,D30-$C30,D30)</f>
        <v>2.5299999999999727</v>
      </c>
      <c r="P30">
        <f>IF($K30,E30-$C30,E30)</f>
        <v>2.5299999999999727</v>
      </c>
      <c r="Q30">
        <f>IF($K30,F30-$C30,F30)</f>
        <v>2.5299999999999727</v>
      </c>
      <c r="R30">
        <f>IF($K30,G30-$C30,G30)</f>
        <v>2.5299999999999727</v>
      </c>
      <c r="S30">
        <f>IF($K30,H30-$C30,H30)</f>
        <v>2.5299999999999727</v>
      </c>
      <c r="T30">
        <f>IF($K30,I30-$C30,I30)</f>
        <v>2.5299999999999727</v>
      </c>
      <c r="U30">
        <f>IF($K30,J30-$C30,J30)</f>
        <v>2.5299999999999727</v>
      </c>
      <c r="V30">
        <f t="shared" si="1"/>
        <v>2.5299999999999727</v>
      </c>
    </row>
    <row r="31" spans="1:22" x14ac:dyDescent="0.25">
      <c r="A31">
        <v>53</v>
      </c>
      <c r="B31" t="s">
        <v>38</v>
      </c>
      <c r="C31">
        <v>319.42</v>
      </c>
      <c r="D31">
        <v>226.49999999999989</v>
      </c>
      <c r="E31">
        <v>288.23</v>
      </c>
      <c r="F31">
        <v>332.36</v>
      </c>
      <c r="G31">
        <v>345.42</v>
      </c>
      <c r="H31">
        <v>348.25999999999988</v>
      </c>
      <c r="I31">
        <v>349.50999999999988</v>
      </c>
      <c r="J31">
        <v>350.1</v>
      </c>
      <c r="K31" t="b">
        <f>Evaporation!K31</f>
        <v>0</v>
      </c>
      <c r="L31">
        <f t="shared" si="0"/>
        <v>53</v>
      </c>
      <c r="M31" t="str">
        <f t="shared" si="0"/>
        <v>Use of groundwater (aquifer storage and recovery)</v>
      </c>
      <c r="N31">
        <v>0</v>
      </c>
      <c r="O31">
        <f>IF($K31,D31-$C31,D31)</f>
        <v>226.49999999999989</v>
      </c>
      <c r="P31">
        <f>IF($K31,E31-$C31,E31)</f>
        <v>288.23</v>
      </c>
      <c r="Q31">
        <f>IF($K31,F31-$C31,F31)</f>
        <v>332.36</v>
      </c>
      <c r="R31">
        <f>IF($K31,G31-$C31,G31)</f>
        <v>345.42</v>
      </c>
      <c r="S31">
        <f>IF($K31,H31-$C31,H31)</f>
        <v>348.25999999999988</v>
      </c>
      <c r="T31">
        <f>IF($K31,I31-$C31,I31)</f>
        <v>349.50999999999988</v>
      </c>
      <c r="U31">
        <f>IF($K31,J31-$C31,J31)</f>
        <v>350.1</v>
      </c>
      <c r="V31">
        <f t="shared" si="1"/>
        <v>350.1</v>
      </c>
    </row>
    <row r="32" spans="1:22" x14ac:dyDescent="0.25">
      <c r="A32">
        <v>71</v>
      </c>
      <c r="B32" t="s">
        <v>39</v>
      </c>
      <c r="C32">
        <v>319.42</v>
      </c>
      <c r="D32">
        <v>350.24</v>
      </c>
      <c r="E32">
        <v>352.11</v>
      </c>
      <c r="F32">
        <v>355.86</v>
      </c>
      <c r="G32">
        <v>358.84</v>
      </c>
      <c r="H32">
        <v>360.95</v>
      </c>
      <c r="I32">
        <v>362.18</v>
      </c>
      <c r="J32">
        <v>365.61</v>
      </c>
      <c r="K32" t="b">
        <f>Evaporation!K32</f>
        <v>0</v>
      </c>
      <c r="L32">
        <f t="shared" si="0"/>
        <v>71</v>
      </c>
      <c r="M32" t="str">
        <f t="shared" si="0"/>
        <v>Rainwater detention pond (wet pond)</v>
      </c>
      <c r="N32">
        <v>0</v>
      </c>
      <c r="O32">
        <f>IF($K32,D32-$C32,D32)</f>
        <v>350.24</v>
      </c>
      <c r="P32">
        <f>IF($K32,E32-$C32,E32)</f>
        <v>352.11</v>
      </c>
      <c r="Q32">
        <f>IF($K32,F32-$C32,F32)</f>
        <v>355.86</v>
      </c>
      <c r="R32">
        <f>IF($K32,G32-$C32,G32)</f>
        <v>358.84</v>
      </c>
      <c r="S32">
        <f>IF($K32,H32-$C32,H32)</f>
        <v>360.95</v>
      </c>
      <c r="T32">
        <f>IF($K32,I32-$C32,I32)</f>
        <v>362.18</v>
      </c>
      <c r="U32">
        <f>IF($K32,J32-$C32,J32)</f>
        <v>365.61</v>
      </c>
      <c r="V32">
        <f t="shared" si="1"/>
        <v>365.61</v>
      </c>
    </row>
    <row r="33" spans="1:22" x14ac:dyDescent="0.25">
      <c r="A33">
        <v>72</v>
      </c>
      <c r="B33" t="s">
        <v>40</v>
      </c>
      <c r="C33">
        <v>319.42</v>
      </c>
      <c r="D33">
        <v>-7.6700000000000159</v>
      </c>
      <c r="E33">
        <v>-7.6700000000000159</v>
      </c>
      <c r="F33">
        <v>-7.6700000000000159</v>
      </c>
      <c r="G33">
        <v>-7.6700000000000159</v>
      </c>
      <c r="H33">
        <v>-7.6700000000000159</v>
      </c>
      <c r="I33">
        <v>-7.6700000000000159</v>
      </c>
      <c r="J33">
        <v>-7.6700000000000159</v>
      </c>
      <c r="K33" t="b">
        <f>Evaporation!K33</f>
        <v>0</v>
      </c>
      <c r="L33">
        <f t="shared" si="0"/>
        <v>72</v>
      </c>
      <c r="M33" t="str">
        <f t="shared" si="0"/>
        <v>Bioretention cell</v>
      </c>
      <c r="N33">
        <v>0</v>
      </c>
      <c r="O33">
        <f>IF($K33,D33-$C33,D33)</f>
        <v>-7.6700000000000159</v>
      </c>
      <c r="P33">
        <f>IF($K33,E33-$C33,E33)</f>
        <v>-7.6700000000000159</v>
      </c>
      <c r="Q33">
        <f>IF($K33,F33-$C33,F33)</f>
        <v>-7.6700000000000159</v>
      </c>
      <c r="R33">
        <f>IF($K33,G33-$C33,G33)</f>
        <v>-7.6700000000000159</v>
      </c>
      <c r="S33">
        <f>IF($K33,H33-$C33,H33)</f>
        <v>-7.6700000000000159</v>
      </c>
      <c r="T33">
        <f>IF($K33,I33-$C33,I33)</f>
        <v>-7.6700000000000159</v>
      </c>
      <c r="U33">
        <f>IF($K33,J33-$C33,J33)</f>
        <v>-7.6700000000000159</v>
      </c>
      <c r="V33">
        <f t="shared" si="1"/>
        <v>-7.6700000000000159</v>
      </c>
    </row>
    <row r="34" spans="1:22" x14ac:dyDescent="0.25">
      <c r="A34">
        <v>82</v>
      </c>
      <c r="B34" t="s">
        <v>41</v>
      </c>
      <c r="C34">
        <v>319.42</v>
      </c>
      <c r="D34">
        <v>149.30000000000001</v>
      </c>
      <c r="E34">
        <v>200.54</v>
      </c>
      <c r="F34">
        <v>257.12999999999988</v>
      </c>
      <c r="G34">
        <v>289.05</v>
      </c>
      <c r="H34">
        <v>309.43</v>
      </c>
      <c r="I34">
        <v>324.33999999999997</v>
      </c>
      <c r="J34">
        <v>354.29</v>
      </c>
      <c r="K34" t="b">
        <f>Evaporation!K34</f>
        <v>0</v>
      </c>
      <c r="L34">
        <f t="shared" si="0"/>
        <v>82</v>
      </c>
      <c r="M34" t="str">
        <f t="shared" si="0"/>
        <v>Gravel layers</v>
      </c>
      <c r="N34">
        <v>0</v>
      </c>
      <c r="O34">
        <f>IF($K34,D34-$C34,D34)</f>
        <v>149.30000000000001</v>
      </c>
      <c r="P34">
        <f>IF($K34,E34-$C34,E34)</f>
        <v>200.54</v>
      </c>
      <c r="Q34">
        <f>IF($K34,F34-$C34,F34)</f>
        <v>257.12999999999988</v>
      </c>
      <c r="R34">
        <f>IF($K34,G34-$C34,G34)</f>
        <v>289.05</v>
      </c>
      <c r="S34">
        <f>IF($K34,H34-$C34,H34)</f>
        <v>309.43</v>
      </c>
      <c r="T34">
        <f>IF($K34,I34-$C34,I34)</f>
        <v>324.33999999999997</v>
      </c>
      <c r="U34">
        <f>IF($K34,J34-$C34,J34)</f>
        <v>354.29</v>
      </c>
      <c r="V34">
        <f t="shared" si="1"/>
        <v>354.29</v>
      </c>
    </row>
    <row r="35" spans="1:22" x14ac:dyDescent="0.25">
      <c r="A35">
        <v>90</v>
      </c>
      <c r="B35" t="s">
        <v>42</v>
      </c>
      <c r="C35">
        <v>319.42</v>
      </c>
      <c r="D35">
        <v>281.72000000000003</v>
      </c>
      <c r="E35">
        <v>326.77999999999997</v>
      </c>
      <c r="F35">
        <v>362.21</v>
      </c>
      <c r="G35">
        <v>380.1</v>
      </c>
      <c r="H35">
        <v>390.34</v>
      </c>
      <c r="I35">
        <v>396.63999999999987</v>
      </c>
      <c r="J35">
        <v>408.19</v>
      </c>
      <c r="K35" t="b">
        <f>Evaporation!K35</f>
        <v>0</v>
      </c>
      <c r="L35">
        <f t="shared" si="0"/>
        <v>90</v>
      </c>
      <c r="M35" t="str">
        <f t="shared" si="0"/>
        <v>Permeable pavement (storage)</v>
      </c>
      <c r="N35">
        <v>0</v>
      </c>
      <c r="O35">
        <f>IF($K35,D35-$C35,D35)</f>
        <v>281.72000000000003</v>
      </c>
      <c r="P35">
        <f>IF($K35,E35-$C35,E35)</f>
        <v>326.77999999999997</v>
      </c>
      <c r="Q35">
        <f>IF($K35,F35-$C35,F35)</f>
        <v>362.21</v>
      </c>
      <c r="R35">
        <f>IF($K35,G35-$C35,G35)</f>
        <v>380.1</v>
      </c>
      <c r="S35">
        <f>IF($K35,H35-$C35,H35)</f>
        <v>390.34</v>
      </c>
      <c r="T35">
        <f>IF($K35,I35-$C35,I35)</f>
        <v>396.63999999999987</v>
      </c>
      <c r="U35">
        <f>IF($K35,J35-$C35,J35)</f>
        <v>408.19</v>
      </c>
      <c r="V35">
        <f t="shared" si="1"/>
        <v>408.19</v>
      </c>
    </row>
    <row r="36" spans="1:22" x14ac:dyDescent="0.25">
      <c r="A36">
        <v>91</v>
      </c>
      <c r="B36" t="s">
        <v>43</v>
      </c>
      <c r="C36">
        <v>319.42</v>
      </c>
      <c r="D36">
        <v>421.42</v>
      </c>
      <c r="E36">
        <v>421.42</v>
      </c>
      <c r="F36">
        <v>421.42</v>
      </c>
      <c r="G36">
        <v>421.42</v>
      </c>
      <c r="H36">
        <v>421.42</v>
      </c>
      <c r="I36">
        <v>421.42</v>
      </c>
      <c r="J36">
        <v>421.42</v>
      </c>
      <c r="K36" t="b">
        <f>Evaporation!K36</f>
        <v>1</v>
      </c>
      <c r="L36">
        <f t="shared" si="0"/>
        <v>91</v>
      </c>
      <c r="M36" t="str">
        <f t="shared" si="0"/>
        <v>Reducing pavement and improving the ground: patios out, green in</v>
      </c>
      <c r="N36">
        <v>0</v>
      </c>
      <c r="O36">
        <f>IF($K36,D36-$C36,D36)</f>
        <v>102</v>
      </c>
      <c r="P36">
        <f>IF($K36,E36-$C36,E36)</f>
        <v>102</v>
      </c>
      <c r="Q36">
        <f>IF($K36,F36-$C36,F36)</f>
        <v>102</v>
      </c>
      <c r="R36">
        <f>IF($K36,G36-$C36,G36)</f>
        <v>102</v>
      </c>
      <c r="S36">
        <f>IF($K36,H36-$C36,H36)</f>
        <v>102</v>
      </c>
      <c r="T36">
        <f>IF($K36,I36-$C36,I36)</f>
        <v>102</v>
      </c>
      <c r="U36">
        <f>IF($K36,J36-$C36,J36)</f>
        <v>102</v>
      </c>
      <c r="V36">
        <f t="shared" si="1"/>
        <v>102</v>
      </c>
    </row>
    <row r="37" spans="1:22" x14ac:dyDescent="0.25">
      <c r="A37">
        <v>92</v>
      </c>
      <c r="B37" t="s">
        <v>44</v>
      </c>
      <c r="C37">
        <v>319.42</v>
      </c>
      <c r="D37">
        <v>5.0000000000011369E-2</v>
      </c>
      <c r="E37">
        <v>0.1099999999999568</v>
      </c>
      <c r="F37">
        <v>0.22999999999996129</v>
      </c>
      <c r="G37">
        <v>0.34999999999996589</v>
      </c>
      <c r="H37">
        <v>0.52999999999997272</v>
      </c>
      <c r="I37">
        <v>0.68000000000000682</v>
      </c>
      <c r="J37">
        <v>1.2299999999999609</v>
      </c>
      <c r="K37" t="b">
        <f>Evaporation!K37</f>
        <v>0</v>
      </c>
      <c r="L37">
        <f t="shared" si="0"/>
        <v>92</v>
      </c>
      <c r="M37" t="str">
        <f t="shared" si="0"/>
        <v>Lowering part of terrace</v>
      </c>
      <c r="N37">
        <v>0</v>
      </c>
      <c r="O37">
        <f>IF($K37,D37-$C37,D37)</f>
        <v>5.0000000000011369E-2</v>
      </c>
      <c r="P37">
        <f>IF($K37,E37-$C37,E37)</f>
        <v>0.1099999999999568</v>
      </c>
      <c r="Q37">
        <f>IF($K37,F37-$C37,F37)</f>
        <v>0.22999999999996129</v>
      </c>
      <c r="R37">
        <f>IF($K37,G37-$C37,G37)</f>
        <v>0.34999999999996589</v>
      </c>
      <c r="S37">
        <f>IF($K37,H37-$C37,H37)</f>
        <v>0.52999999999997272</v>
      </c>
      <c r="T37">
        <f>IF($K37,I37-$C37,I37)</f>
        <v>0.68000000000000682</v>
      </c>
      <c r="U37">
        <f>IF($K37,J37-$C37,J37)</f>
        <v>1.2299999999999609</v>
      </c>
      <c r="V37">
        <f t="shared" si="1"/>
        <v>1.2299999999999609</v>
      </c>
    </row>
    <row r="38" spans="1:22" x14ac:dyDescent="0.25">
      <c r="A38">
        <v>93</v>
      </c>
      <c r="B38" t="s">
        <v>45</v>
      </c>
      <c r="C38">
        <v>319.42</v>
      </c>
      <c r="D38">
        <v>134.78</v>
      </c>
      <c r="E38">
        <v>145.28</v>
      </c>
      <c r="F38">
        <v>153.88999999999999</v>
      </c>
      <c r="G38">
        <v>158.97999999999999</v>
      </c>
      <c r="H38">
        <v>162.66</v>
      </c>
      <c r="I38">
        <v>164.89</v>
      </c>
      <c r="J38">
        <v>170.01</v>
      </c>
      <c r="K38" t="b">
        <f>Evaporation!K38</f>
        <v>0</v>
      </c>
      <c r="L38">
        <f t="shared" si="0"/>
        <v>93</v>
      </c>
      <c r="M38" t="str">
        <f t="shared" si="0"/>
        <v>Lowering part of garden</v>
      </c>
      <c r="N38">
        <v>0</v>
      </c>
      <c r="O38">
        <f>IF($K38,D38-$C38,D38)</f>
        <v>134.78</v>
      </c>
      <c r="P38">
        <f>IF($K38,E38-$C38,E38)</f>
        <v>145.28</v>
      </c>
      <c r="Q38">
        <f>IF($K38,F38-$C38,F38)</f>
        <v>153.88999999999999</v>
      </c>
      <c r="R38">
        <f>IF($K38,G38-$C38,G38)</f>
        <v>158.97999999999999</v>
      </c>
      <c r="S38">
        <f>IF($K38,H38-$C38,H38)</f>
        <v>162.66</v>
      </c>
      <c r="T38">
        <f>IF($K38,I38-$C38,I38)</f>
        <v>164.89</v>
      </c>
      <c r="U38">
        <f>IF($K38,J38-$C38,J38)</f>
        <v>170.01</v>
      </c>
      <c r="V38">
        <f t="shared" si="1"/>
        <v>170.01</v>
      </c>
    </row>
    <row r="39" spans="1:22" x14ac:dyDescent="0.25">
      <c r="A39">
        <v>94</v>
      </c>
      <c r="B39" t="s">
        <v>46</v>
      </c>
      <c r="C39">
        <v>319.42</v>
      </c>
      <c r="D39">
        <v>421.42</v>
      </c>
      <c r="E39">
        <v>421.42</v>
      </c>
      <c r="F39">
        <v>421.42</v>
      </c>
      <c r="G39">
        <v>421.42</v>
      </c>
      <c r="H39">
        <v>421.42</v>
      </c>
      <c r="I39">
        <v>421.42</v>
      </c>
      <c r="J39">
        <v>421.42</v>
      </c>
      <c r="K39" t="b">
        <f>Evaporation!K39</f>
        <v>1</v>
      </c>
      <c r="L39">
        <f t="shared" si="0"/>
        <v>94</v>
      </c>
      <c r="M39" t="str">
        <f t="shared" si="0"/>
        <v>Urban park</v>
      </c>
      <c r="N39">
        <v>0</v>
      </c>
      <c r="O39">
        <f>IF($K39,D39-$C39,D39)</f>
        <v>102</v>
      </c>
      <c r="P39">
        <f>IF($K39,E39-$C39,E39)</f>
        <v>102</v>
      </c>
      <c r="Q39">
        <f>IF($K39,F39-$C39,F39)</f>
        <v>102</v>
      </c>
      <c r="R39">
        <f>IF($K39,G39-$C39,G39)</f>
        <v>102</v>
      </c>
      <c r="S39">
        <f>IF($K39,H39-$C39,H39)</f>
        <v>102</v>
      </c>
      <c r="T39">
        <f>IF($K39,I39-$C39,I39)</f>
        <v>102</v>
      </c>
      <c r="U39">
        <f>IF($K39,J39-$C39,J39)</f>
        <v>102</v>
      </c>
      <c r="V39">
        <f t="shared" si="1"/>
        <v>102</v>
      </c>
    </row>
    <row r="40" spans="1:22" x14ac:dyDescent="0.25">
      <c r="A40">
        <v>95</v>
      </c>
      <c r="B40" t="s">
        <v>47</v>
      </c>
      <c r="C40">
        <v>319.42</v>
      </c>
      <c r="D40">
        <v>326.70999999999998</v>
      </c>
      <c r="E40">
        <v>353.58</v>
      </c>
      <c r="F40">
        <v>367.18</v>
      </c>
      <c r="G40">
        <v>367.18</v>
      </c>
      <c r="H40">
        <v>367.18</v>
      </c>
      <c r="I40">
        <v>367.18</v>
      </c>
      <c r="J40">
        <v>367.18</v>
      </c>
      <c r="K40" t="b">
        <f>Evaporation!K40</f>
        <v>0</v>
      </c>
      <c r="L40">
        <f t="shared" si="0"/>
        <v>95</v>
      </c>
      <c r="M40" t="str">
        <f t="shared" si="0"/>
        <v>Rain garden</v>
      </c>
      <c r="N40">
        <v>0</v>
      </c>
      <c r="O40">
        <f>IF($K40,D40-$C40,D40)</f>
        <v>326.70999999999998</v>
      </c>
      <c r="P40">
        <f>IF($K40,E40-$C40,E40)</f>
        <v>353.58</v>
      </c>
      <c r="Q40">
        <f>IF($K40,F40-$C40,F40)</f>
        <v>367.18</v>
      </c>
      <c r="R40">
        <f>IF($K40,G40-$C40,G40)</f>
        <v>367.18</v>
      </c>
      <c r="S40">
        <f>IF($K40,H40-$C40,H40)</f>
        <v>367.18</v>
      </c>
      <c r="T40">
        <f>IF($K40,I40-$C40,I40)</f>
        <v>367.18</v>
      </c>
      <c r="U40">
        <f>IF($K40,J40-$C40,J40)</f>
        <v>367.18</v>
      </c>
      <c r="V40">
        <f t="shared" si="1"/>
        <v>367.18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topLeftCell="A3" workbookViewId="0">
      <selection activeCell="K7" sqref="K7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48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2" x14ac:dyDescent="0.25">
      <c r="A2">
        <v>3</v>
      </c>
      <c r="B2" t="s">
        <v>9</v>
      </c>
      <c r="C2">
        <v>508.02</v>
      </c>
      <c r="D2">
        <v>555.34</v>
      </c>
      <c r="E2">
        <v>555.34</v>
      </c>
      <c r="F2">
        <v>555.34</v>
      </c>
      <c r="G2">
        <v>555.34</v>
      </c>
      <c r="H2">
        <v>555.34</v>
      </c>
      <c r="I2">
        <v>555.34</v>
      </c>
      <c r="J2">
        <v>555.34</v>
      </c>
      <c r="K2" t="b">
        <f>IF(D2&gt;500,TRUE)</f>
        <v>1</v>
      </c>
      <c r="L2">
        <f>A2</f>
        <v>3</v>
      </c>
      <c r="M2" t="str">
        <f>B2</f>
        <v>Adding trees to streetscape</v>
      </c>
      <c r="N2">
        <v>0</v>
      </c>
      <c r="O2">
        <f>IF($K2,D2-$C2,D2)</f>
        <v>47.32000000000005</v>
      </c>
      <c r="P2">
        <f>IF($K2,E2-$C2,E2)</f>
        <v>47.32000000000005</v>
      </c>
      <c r="Q2">
        <f>IF($K2,F2-$C2,F2)</f>
        <v>47.32000000000005</v>
      </c>
      <c r="R2">
        <f>IF($K2,G2-$C2,G2)</f>
        <v>47.32000000000005</v>
      </c>
      <c r="S2">
        <f>IF($K2,H2-$C2,H2)</f>
        <v>47.32000000000005</v>
      </c>
      <c r="T2">
        <f>IF($K2,I2-$C2,I2)</f>
        <v>47.32000000000005</v>
      </c>
      <c r="U2">
        <f>IF($K2,J2-$C2,J2)</f>
        <v>47.32000000000005</v>
      </c>
      <c r="V2">
        <f>U2</f>
        <v>47.32000000000005</v>
      </c>
    </row>
    <row r="3" spans="1:22" x14ac:dyDescent="0.25">
      <c r="A3">
        <v>4</v>
      </c>
      <c r="B3" t="s">
        <v>10</v>
      </c>
      <c r="C3">
        <v>508.02</v>
      </c>
      <c r="D3">
        <v>4.3500000000000227</v>
      </c>
      <c r="E3">
        <v>4.7699999999999818</v>
      </c>
      <c r="F3">
        <v>5.0299999999999727</v>
      </c>
      <c r="G3">
        <v>5.1200000000000054</v>
      </c>
      <c r="H3">
        <v>5.1599999999999682</v>
      </c>
      <c r="I3">
        <v>5.2000000000000446</v>
      </c>
      <c r="J3">
        <v>5.3300000000000409</v>
      </c>
      <c r="K3" t="b">
        <f t="shared" ref="K3:K40" si="0">IF(D3&gt;500,TRUE)</f>
        <v>0</v>
      </c>
      <c r="L3">
        <f t="shared" ref="L3:M40" si="1">A3</f>
        <v>4</v>
      </c>
      <c r="M3" t="str">
        <f t="shared" si="1"/>
        <v>Urban wetland</v>
      </c>
      <c r="N3">
        <v>0</v>
      </c>
      <c r="O3">
        <f t="shared" ref="O3:U40" si="2">IF($K3,D3-$C3,D3)</f>
        <v>4.3500000000000227</v>
      </c>
      <c r="P3">
        <f t="shared" si="2"/>
        <v>4.7699999999999818</v>
      </c>
      <c r="Q3">
        <f t="shared" si="2"/>
        <v>5.0299999999999727</v>
      </c>
      <c r="R3">
        <f t="shared" si="2"/>
        <v>5.1200000000000054</v>
      </c>
      <c r="S3">
        <f t="shared" si="2"/>
        <v>5.1599999999999682</v>
      </c>
      <c r="T3">
        <f t="shared" si="2"/>
        <v>5.2000000000000446</v>
      </c>
      <c r="U3">
        <f t="shared" si="2"/>
        <v>5.3300000000000409</v>
      </c>
      <c r="V3">
        <f t="shared" ref="V3:V40" si="3">U3</f>
        <v>5.3300000000000409</v>
      </c>
    </row>
    <row r="4" spans="1:22" x14ac:dyDescent="0.25">
      <c r="A4">
        <v>6</v>
      </c>
      <c r="B4" t="s">
        <v>11</v>
      </c>
      <c r="C4">
        <v>508.02</v>
      </c>
      <c r="D4">
        <v>-1.1399999999999859</v>
      </c>
      <c r="E4">
        <v>-0.58999999999997499</v>
      </c>
      <c r="F4">
        <v>-3.999999999996362E-2</v>
      </c>
      <c r="G4">
        <v>0.33000000000004093</v>
      </c>
      <c r="H4">
        <v>0.37999999999999551</v>
      </c>
      <c r="I4">
        <v>0.43000000000000682</v>
      </c>
      <c r="J4">
        <v>0.47000000000002728</v>
      </c>
      <c r="K4" t="b">
        <f t="shared" si="0"/>
        <v>0</v>
      </c>
      <c r="L4">
        <f t="shared" si="1"/>
        <v>6</v>
      </c>
      <c r="M4" t="str">
        <f t="shared" si="1"/>
        <v>Bioswale</v>
      </c>
      <c r="N4">
        <v>0</v>
      </c>
      <c r="O4">
        <f t="shared" si="2"/>
        <v>-1.1399999999999859</v>
      </c>
      <c r="P4">
        <f t="shared" si="2"/>
        <v>-0.58999999999997499</v>
      </c>
      <c r="Q4">
        <f t="shared" si="2"/>
        <v>-3.999999999996362E-2</v>
      </c>
      <c r="R4">
        <f t="shared" si="2"/>
        <v>0.33000000000004093</v>
      </c>
      <c r="S4">
        <f t="shared" si="2"/>
        <v>0.37999999999999551</v>
      </c>
      <c r="T4">
        <f t="shared" si="2"/>
        <v>0.43000000000000682</v>
      </c>
      <c r="U4">
        <f t="shared" si="2"/>
        <v>0.47000000000002728</v>
      </c>
      <c r="V4">
        <f t="shared" si="3"/>
        <v>0.47000000000002728</v>
      </c>
    </row>
    <row r="5" spans="1:22" x14ac:dyDescent="0.25">
      <c r="A5">
        <v>10</v>
      </c>
      <c r="B5" t="s">
        <v>12</v>
      </c>
      <c r="C5">
        <v>508.02</v>
      </c>
      <c r="D5">
        <v>-3.999999999996362E-2</v>
      </c>
      <c r="E5">
        <v>-0.1099999999999568</v>
      </c>
      <c r="F5">
        <v>-0.12999999999999551</v>
      </c>
      <c r="G5">
        <v>-0.12000000000000451</v>
      </c>
      <c r="H5">
        <v>-9.9999999999965894E-2</v>
      </c>
      <c r="I5">
        <v>-8.9999999999974989E-2</v>
      </c>
      <c r="J5">
        <v>-6.0000000000002267E-2</v>
      </c>
      <c r="K5" t="b">
        <f t="shared" si="0"/>
        <v>0</v>
      </c>
      <c r="L5">
        <f t="shared" si="1"/>
        <v>10</v>
      </c>
      <c r="M5" t="str">
        <f t="shared" si="1"/>
        <v>Deep groundwater infiltration</v>
      </c>
      <c r="N5">
        <v>0</v>
      </c>
      <c r="O5">
        <f t="shared" si="2"/>
        <v>-3.999999999996362E-2</v>
      </c>
      <c r="P5">
        <f t="shared" si="2"/>
        <v>-0.1099999999999568</v>
      </c>
      <c r="Q5">
        <f t="shared" si="2"/>
        <v>-0.12999999999999551</v>
      </c>
      <c r="R5">
        <f t="shared" si="2"/>
        <v>-0.12000000000000451</v>
      </c>
      <c r="S5">
        <f t="shared" si="2"/>
        <v>-9.9999999999965894E-2</v>
      </c>
      <c r="T5">
        <f t="shared" si="2"/>
        <v>-8.9999999999974989E-2</v>
      </c>
      <c r="U5">
        <f t="shared" si="2"/>
        <v>-6.0000000000002267E-2</v>
      </c>
      <c r="V5">
        <f t="shared" si="3"/>
        <v>-6.0000000000002267E-2</v>
      </c>
    </row>
    <row r="6" spans="1:22" x14ac:dyDescent="0.25">
      <c r="A6">
        <v>11</v>
      </c>
      <c r="B6" t="s">
        <v>13</v>
      </c>
      <c r="C6">
        <v>508.02</v>
      </c>
      <c r="D6">
        <v>-5.4199999999999591</v>
      </c>
      <c r="E6">
        <v>-5.3700000000000054</v>
      </c>
      <c r="F6">
        <v>-5.3999999999999773</v>
      </c>
      <c r="G6">
        <v>-5.3499999999999659</v>
      </c>
      <c r="H6">
        <v>-5.2899999999999636</v>
      </c>
      <c r="I6">
        <v>-5.2799999999999727</v>
      </c>
      <c r="J6">
        <v>-5.2299999999999613</v>
      </c>
      <c r="K6" t="b">
        <f t="shared" si="0"/>
        <v>0</v>
      </c>
      <c r="L6">
        <f t="shared" si="1"/>
        <v>11</v>
      </c>
      <c r="M6" t="str">
        <f t="shared" si="1"/>
        <v>Ditches</v>
      </c>
      <c r="N6">
        <v>0</v>
      </c>
      <c r="O6">
        <f t="shared" si="2"/>
        <v>-5.4199999999999591</v>
      </c>
      <c r="P6">
        <f t="shared" si="2"/>
        <v>-5.3700000000000054</v>
      </c>
      <c r="Q6">
        <f t="shared" si="2"/>
        <v>-5.3999999999999773</v>
      </c>
      <c r="R6">
        <f t="shared" si="2"/>
        <v>-5.3499999999999659</v>
      </c>
      <c r="S6">
        <f t="shared" si="2"/>
        <v>-5.2899999999999636</v>
      </c>
      <c r="T6">
        <f t="shared" si="2"/>
        <v>-5.2799999999999727</v>
      </c>
      <c r="U6">
        <f t="shared" si="2"/>
        <v>-5.2299999999999613</v>
      </c>
      <c r="V6">
        <f t="shared" si="3"/>
        <v>-5.2299999999999613</v>
      </c>
    </row>
    <row r="7" spans="1:22" x14ac:dyDescent="0.25">
      <c r="A7">
        <v>12</v>
      </c>
      <c r="B7" t="s">
        <v>14</v>
      </c>
      <c r="C7">
        <v>508.02</v>
      </c>
      <c r="D7">
        <v>55.269999999999982</v>
      </c>
      <c r="E7">
        <v>69.460000000000036</v>
      </c>
      <c r="F7">
        <v>86.720000000000027</v>
      </c>
      <c r="G7">
        <v>95.279999999999973</v>
      </c>
      <c r="H7">
        <v>100.62</v>
      </c>
      <c r="I7">
        <v>104.63</v>
      </c>
      <c r="J7">
        <v>116.39</v>
      </c>
      <c r="K7" t="b">
        <f t="shared" si="0"/>
        <v>0</v>
      </c>
      <c r="L7">
        <f t="shared" si="1"/>
        <v>12</v>
      </c>
      <c r="M7" t="str">
        <f t="shared" si="1"/>
        <v>Intensive green roofs</v>
      </c>
      <c r="N7">
        <v>0</v>
      </c>
      <c r="O7">
        <f t="shared" si="2"/>
        <v>55.269999999999982</v>
      </c>
      <c r="P7">
        <f t="shared" si="2"/>
        <v>69.460000000000036</v>
      </c>
      <c r="Q7">
        <f t="shared" si="2"/>
        <v>86.720000000000027</v>
      </c>
      <c r="R7">
        <f t="shared" si="2"/>
        <v>95.279999999999973</v>
      </c>
      <c r="S7">
        <f t="shared" si="2"/>
        <v>100.62</v>
      </c>
      <c r="T7">
        <f t="shared" si="2"/>
        <v>104.63</v>
      </c>
      <c r="U7">
        <f t="shared" si="2"/>
        <v>116.39</v>
      </c>
      <c r="V7">
        <f t="shared" si="3"/>
        <v>116.39</v>
      </c>
    </row>
    <row r="8" spans="1:22" x14ac:dyDescent="0.25">
      <c r="A8">
        <v>15</v>
      </c>
      <c r="B8" t="s">
        <v>15</v>
      </c>
      <c r="C8">
        <v>508.02</v>
      </c>
      <c r="D8">
        <v>55.269999999999982</v>
      </c>
      <c r="E8">
        <v>69.460000000000036</v>
      </c>
      <c r="F8">
        <v>86.720000000000027</v>
      </c>
      <c r="G8">
        <v>95.279999999999973</v>
      </c>
      <c r="H8">
        <v>100.62</v>
      </c>
      <c r="I8">
        <v>104.63</v>
      </c>
      <c r="J8">
        <v>116.63</v>
      </c>
      <c r="K8" t="b">
        <f t="shared" si="0"/>
        <v>0</v>
      </c>
      <c r="L8">
        <f t="shared" si="1"/>
        <v>15</v>
      </c>
      <c r="M8" t="str">
        <f t="shared" si="1"/>
        <v>Extensive green roofs</v>
      </c>
      <c r="N8">
        <v>0</v>
      </c>
      <c r="O8">
        <f t="shared" si="2"/>
        <v>55.269999999999982</v>
      </c>
      <c r="P8">
        <f t="shared" si="2"/>
        <v>69.460000000000036</v>
      </c>
      <c r="Q8">
        <f t="shared" si="2"/>
        <v>86.720000000000027</v>
      </c>
      <c r="R8">
        <f t="shared" si="2"/>
        <v>95.279999999999973</v>
      </c>
      <c r="S8">
        <f t="shared" si="2"/>
        <v>100.62</v>
      </c>
      <c r="T8">
        <f t="shared" si="2"/>
        <v>104.63</v>
      </c>
      <c r="U8">
        <f t="shared" si="2"/>
        <v>116.63</v>
      </c>
      <c r="V8">
        <f t="shared" si="3"/>
        <v>116.63</v>
      </c>
    </row>
    <row r="9" spans="1:22" x14ac:dyDescent="0.25">
      <c r="A9">
        <v>16</v>
      </c>
      <c r="B9" t="s">
        <v>16</v>
      </c>
      <c r="C9">
        <v>508.02</v>
      </c>
      <c r="D9">
        <v>55.269999999999982</v>
      </c>
      <c r="E9">
        <v>69.460000000000036</v>
      </c>
      <c r="F9">
        <v>86.720000000000027</v>
      </c>
      <c r="G9">
        <v>95.279999999999973</v>
      </c>
      <c r="H9">
        <v>100.62</v>
      </c>
      <c r="I9">
        <v>104.63</v>
      </c>
      <c r="J9">
        <v>116.63</v>
      </c>
      <c r="K9" t="b">
        <f t="shared" si="0"/>
        <v>0</v>
      </c>
      <c r="L9">
        <f t="shared" si="1"/>
        <v>16</v>
      </c>
      <c r="M9" t="str">
        <f t="shared" si="1"/>
        <v>Green roofs (extensive)</v>
      </c>
      <c r="N9">
        <v>0</v>
      </c>
      <c r="O9">
        <f t="shared" si="2"/>
        <v>55.269999999999982</v>
      </c>
      <c r="P9">
        <f t="shared" si="2"/>
        <v>69.460000000000036</v>
      </c>
      <c r="Q9">
        <f t="shared" si="2"/>
        <v>86.720000000000027</v>
      </c>
      <c r="R9">
        <f t="shared" si="2"/>
        <v>95.279999999999973</v>
      </c>
      <c r="S9">
        <f t="shared" si="2"/>
        <v>100.62</v>
      </c>
      <c r="T9">
        <f t="shared" si="2"/>
        <v>104.63</v>
      </c>
      <c r="U9">
        <f t="shared" si="2"/>
        <v>116.63</v>
      </c>
      <c r="V9">
        <f t="shared" si="3"/>
        <v>116.63</v>
      </c>
    </row>
    <row r="10" spans="1:22" x14ac:dyDescent="0.25">
      <c r="A10">
        <v>19</v>
      </c>
      <c r="B10" t="s">
        <v>17</v>
      </c>
      <c r="C10">
        <v>508.02</v>
      </c>
      <c r="D10">
        <v>509.03</v>
      </c>
      <c r="E10">
        <v>509.03</v>
      </c>
      <c r="F10">
        <v>509.03</v>
      </c>
      <c r="G10">
        <v>509.03</v>
      </c>
      <c r="H10">
        <v>509.03</v>
      </c>
      <c r="I10">
        <v>509.03</v>
      </c>
      <c r="J10">
        <v>509.03</v>
      </c>
      <c r="K10" t="b">
        <f t="shared" si="0"/>
        <v>1</v>
      </c>
      <c r="L10">
        <f t="shared" si="1"/>
        <v>19</v>
      </c>
      <c r="M10" t="str">
        <f t="shared" si="1"/>
        <v>Storage by realising extra surface area</v>
      </c>
      <c r="N10">
        <v>0</v>
      </c>
      <c r="O10">
        <f t="shared" si="2"/>
        <v>1.0099999999999909</v>
      </c>
      <c r="P10">
        <f t="shared" si="2"/>
        <v>1.0099999999999909</v>
      </c>
      <c r="Q10">
        <f t="shared" si="2"/>
        <v>1.0099999999999909</v>
      </c>
      <c r="R10">
        <f t="shared" si="2"/>
        <v>1.0099999999999909</v>
      </c>
      <c r="S10">
        <f t="shared" si="2"/>
        <v>1.0099999999999909</v>
      </c>
      <c r="T10">
        <f t="shared" si="2"/>
        <v>1.0099999999999909</v>
      </c>
      <c r="U10">
        <f t="shared" si="2"/>
        <v>1.0099999999999909</v>
      </c>
      <c r="V10">
        <f t="shared" si="3"/>
        <v>1.0099999999999909</v>
      </c>
    </row>
    <row r="11" spans="1:22" x14ac:dyDescent="0.25">
      <c r="A11">
        <v>20</v>
      </c>
      <c r="B11" t="s">
        <v>18</v>
      </c>
      <c r="C11">
        <v>508.02</v>
      </c>
      <c r="D11">
        <v>-14.47999999999996</v>
      </c>
      <c r="E11">
        <v>-14.56999999999999</v>
      </c>
      <c r="F11">
        <v>-14.53999999999996</v>
      </c>
      <c r="G11">
        <v>-14.45999999999998</v>
      </c>
      <c r="H11">
        <v>-14.38</v>
      </c>
      <c r="I11">
        <v>-14.47999999999996</v>
      </c>
      <c r="J11">
        <v>-14.779999999999969</v>
      </c>
      <c r="K11" t="b">
        <f t="shared" si="0"/>
        <v>0</v>
      </c>
      <c r="L11">
        <f t="shared" si="1"/>
        <v>20</v>
      </c>
      <c r="M11" t="str">
        <f t="shared" si="1"/>
        <v>Drainage/Infiltration/Transport (DIT) drains</v>
      </c>
      <c r="N11">
        <v>0</v>
      </c>
      <c r="O11">
        <f t="shared" si="2"/>
        <v>-14.47999999999996</v>
      </c>
      <c r="P11">
        <f t="shared" si="2"/>
        <v>-14.56999999999999</v>
      </c>
      <c r="Q11">
        <f t="shared" si="2"/>
        <v>-14.53999999999996</v>
      </c>
      <c r="R11">
        <f t="shared" si="2"/>
        <v>-14.45999999999998</v>
      </c>
      <c r="S11">
        <f t="shared" si="2"/>
        <v>-14.38</v>
      </c>
      <c r="T11">
        <f t="shared" si="2"/>
        <v>-14.47999999999996</v>
      </c>
      <c r="U11">
        <f t="shared" si="2"/>
        <v>-14.779999999999969</v>
      </c>
      <c r="V11">
        <f t="shared" si="3"/>
        <v>-14.779999999999969</v>
      </c>
    </row>
    <row r="12" spans="1:22" x14ac:dyDescent="0.25">
      <c r="A12">
        <v>22</v>
      </c>
      <c r="B12" t="s">
        <v>19</v>
      </c>
      <c r="C12">
        <v>508.02</v>
      </c>
      <c r="D12">
        <v>-5.7400000000000091</v>
      </c>
      <c r="E12">
        <v>-5.6999999999999886</v>
      </c>
      <c r="F12">
        <v>-5.7299999999999613</v>
      </c>
      <c r="G12">
        <v>-5.6800000000000068</v>
      </c>
      <c r="H12">
        <v>-5.6399999999999864</v>
      </c>
      <c r="I12">
        <v>-5.6200000000000054</v>
      </c>
      <c r="J12">
        <v>-5.5799999999999841</v>
      </c>
      <c r="K12" t="b">
        <f t="shared" si="0"/>
        <v>0</v>
      </c>
      <c r="L12">
        <f t="shared" si="1"/>
        <v>22</v>
      </c>
      <c r="M12" t="str">
        <f t="shared" si="1"/>
        <v>Infiltration fields and strips with surface storage</v>
      </c>
      <c r="N12">
        <v>0</v>
      </c>
      <c r="O12">
        <f t="shared" si="2"/>
        <v>-5.7400000000000091</v>
      </c>
      <c r="P12">
        <f t="shared" si="2"/>
        <v>-5.6999999999999886</v>
      </c>
      <c r="Q12">
        <f t="shared" si="2"/>
        <v>-5.7299999999999613</v>
      </c>
      <c r="R12">
        <f t="shared" si="2"/>
        <v>-5.6800000000000068</v>
      </c>
      <c r="S12">
        <f t="shared" si="2"/>
        <v>-5.6399999999999864</v>
      </c>
      <c r="T12">
        <f t="shared" si="2"/>
        <v>-5.6200000000000054</v>
      </c>
      <c r="U12">
        <f t="shared" si="2"/>
        <v>-5.5799999999999841</v>
      </c>
      <c r="V12">
        <f t="shared" si="3"/>
        <v>-5.5799999999999841</v>
      </c>
    </row>
    <row r="13" spans="1:22" x14ac:dyDescent="0.25">
      <c r="A13">
        <v>23</v>
      </c>
      <c r="B13" t="s">
        <v>20</v>
      </c>
      <c r="C13">
        <v>508.02</v>
      </c>
      <c r="D13">
        <v>-4.2199999999999704</v>
      </c>
      <c r="E13">
        <v>-4.2400000000000091</v>
      </c>
      <c r="F13">
        <v>-4.2999999999999554</v>
      </c>
      <c r="G13">
        <v>-4.339999999999975</v>
      </c>
      <c r="H13">
        <v>-4.4499999999999886</v>
      </c>
      <c r="I13">
        <v>-4.6099999999999568</v>
      </c>
      <c r="J13">
        <v>-4.7400000000000091</v>
      </c>
      <c r="K13" t="b">
        <f t="shared" si="0"/>
        <v>0</v>
      </c>
      <c r="L13">
        <f t="shared" si="1"/>
        <v>23</v>
      </c>
      <c r="M13" t="str">
        <f t="shared" si="1"/>
        <v>Infiltration trench</v>
      </c>
      <c r="N13">
        <v>0</v>
      </c>
      <c r="O13">
        <f t="shared" si="2"/>
        <v>-4.2199999999999704</v>
      </c>
      <c r="P13">
        <f t="shared" si="2"/>
        <v>-4.2400000000000091</v>
      </c>
      <c r="Q13">
        <f t="shared" si="2"/>
        <v>-4.2999999999999554</v>
      </c>
      <c r="R13">
        <f t="shared" si="2"/>
        <v>-4.339999999999975</v>
      </c>
      <c r="S13">
        <f t="shared" si="2"/>
        <v>-4.4499999999999886</v>
      </c>
      <c r="T13">
        <f t="shared" si="2"/>
        <v>-4.6099999999999568</v>
      </c>
      <c r="U13">
        <f t="shared" si="2"/>
        <v>-4.7400000000000091</v>
      </c>
      <c r="V13">
        <f t="shared" si="3"/>
        <v>-4.7400000000000091</v>
      </c>
    </row>
    <row r="14" spans="1:22" x14ac:dyDescent="0.25">
      <c r="A14">
        <v>24</v>
      </c>
      <c r="B14" t="s">
        <v>21</v>
      </c>
      <c r="C14">
        <v>508.02</v>
      </c>
      <c r="D14">
        <v>-7.0199999999999818</v>
      </c>
      <c r="E14">
        <v>-7.0699999999999932</v>
      </c>
      <c r="F14">
        <v>-7.1299999999999946</v>
      </c>
      <c r="G14">
        <v>-7.1399999999999864</v>
      </c>
      <c r="H14">
        <v>-7.2099999999999804</v>
      </c>
      <c r="I14">
        <v>-7.3899999999999864</v>
      </c>
      <c r="J14">
        <v>-7.5099999999999909</v>
      </c>
      <c r="K14" t="b">
        <f t="shared" si="0"/>
        <v>0</v>
      </c>
      <c r="L14">
        <f t="shared" si="1"/>
        <v>24</v>
      </c>
      <c r="M14" t="str">
        <f t="shared" si="1"/>
        <v>Infiltration shaft</v>
      </c>
      <c r="N14">
        <v>0</v>
      </c>
      <c r="O14">
        <f t="shared" si="2"/>
        <v>-7.0199999999999818</v>
      </c>
      <c r="P14">
        <f t="shared" si="2"/>
        <v>-7.0699999999999932</v>
      </c>
      <c r="Q14">
        <f t="shared" si="2"/>
        <v>-7.1299999999999946</v>
      </c>
      <c r="R14">
        <f t="shared" si="2"/>
        <v>-7.1399999999999864</v>
      </c>
      <c r="S14">
        <f t="shared" si="2"/>
        <v>-7.2099999999999804</v>
      </c>
      <c r="T14">
        <f t="shared" si="2"/>
        <v>-7.3899999999999864</v>
      </c>
      <c r="U14">
        <f t="shared" si="2"/>
        <v>-7.5099999999999909</v>
      </c>
      <c r="V14">
        <f t="shared" si="3"/>
        <v>-7.5099999999999909</v>
      </c>
    </row>
    <row r="15" spans="1:22" x14ac:dyDescent="0.25">
      <c r="A15">
        <v>25</v>
      </c>
      <c r="B15" t="s">
        <v>22</v>
      </c>
      <c r="C15">
        <v>508.02</v>
      </c>
      <c r="D15">
        <v>698.66</v>
      </c>
      <c r="E15">
        <v>698.66</v>
      </c>
      <c r="F15">
        <v>698.66</v>
      </c>
      <c r="G15">
        <v>698.66</v>
      </c>
      <c r="H15">
        <v>698.66</v>
      </c>
      <c r="I15">
        <v>698.66</v>
      </c>
      <c r="J15">
        <v>698.66</v>
      </c>
      <c r="K15" t="b">
        <f t="shared" si="0"/>
        <v>1</v>
      </c>
      <c r="L15">
        <f t="shared" si="1"/>
        <v>25</v>
      </c>
      <c r="M15" t="str">
        <f t="shared" si="1"/>
        <v>Urban forest</v>
      </c>
      <c r="N15">
        <v>0</v>
      </c>
      <c r="O15">
        <f t="shared" si="2"/>
        <v>190.64</v>
      </c>
      <c r="P15">
        <f t="shared" si="2"/>
        <v>190.64</v>
      </c>
      <c r="Q15">
        <f t="shared" si="2"/>
        <v>190.64</v>
      </c>
      <c r="R15">
        <f t="shared" si="2"/>
        <v>190.64</v>
      </c>
      <c r="S15">
        <f t="shared" si="2"/>
        <v>190.64</v>
      </c>
      <c r="T15">
        <f t="shared" si="2"/>
        <v>190.64</v>
      </c>
      <c r="U15">
        <f t="shared" si="2"/>
        <v>190.64</v>
      </c>
      <c r="V15">
        <f t="shared" si="3"/>
        <v>190.64</v>
      </c>
    </row>
    <row r="16" spans="1:22" x14ac:dyDescent="0.25">
      <c r="A16">
        <v>26</v>
      </c>
      <c r="B16" t="s">
        <v>23</v>
      </c>
      <c r="C16">
        <v>508.02</v>
      </c>
      <c r="D16">
        <v>695.76</v>
      </c>
      <c r="E16">
        <v>695.76</v>
      </c>
      <c r="F16">
        <v>695.76</v>
      </c>
      <c r="G16">
        <v>695.76</v>
      </c>
      <c r="H16">
        <v>695.76</v>
      </c>
      <c r="I16">
        <v>695.76</v>
      </c>
      <c r="J16">
        <v>695.76</v>
      </c>
      <c r="K16" t="b">
        <f t="shared" si="0"/>
        <v>1</v>
      </c>
      <c r="L16">
        <f t="shared" si="1"/>
        <v>26</v>
      </c>
      <c r="M16" t="str">
        <f t="shared" si="1"/>
        <v>Permeable pavement infiltration</v>
      </c>
      <c r="N16">
        <v>0</v>
      </c>
      <c r="O16">
        <f t="shared" si="2"/>
        <v>187.74</v>
      </c>
      <c r="P16">
        <f t="shared" si="2"/>
        <v>187.74</v>
      </c>
      <c r="Q16">
        <f t="shared" si="2"/>
        <v>187.74</v>
      </c>
      <c r="R16">
        <f t="shared" si="2"/>
        <v>187.74</v>
      </c>
      <c r="S16">
        <f t="shared" si="2"/>
        <v>187.74</v>
      </c>
      <c r="T16">
        <f t="shared" si="2"/>
        <v>187.74</v>
      </c>
      <c r="U16">
        <f t="shared" si="2"/>
        <v>187.74</v>
      </c>
      <c r="V16">
        <f t="shared" si="3"/>
        <v>187.74</v>
      </c>
    </row>
    <row r="17" spans="1:22" x14ac:dyDescent="0.25">
      <c r="A17">
        <v>27</v>
      </c>
      <c r="B17" t="s">
        <v>24</v>
      </c>
      <c r="C17">
        <v>508.02</v>
      </c>
      <c r="D17">
        <v>-18.31999999999999</v>
      </c>
      <c r="E17">
        <v>-18.839999999999971</v>
      </c>
      <c r="F17">
        <v>-18.899999999999981</v>
      </c>
      <c r="G17">
        <v>-18.899999999999981</v>
      </c>
      <c r="H17">
        <v>-18.899999999999981</v>
      </c>
      <c r="I17">
        <v>-18.899999999999981</v>
      </c>
      <c r="J17">
        <v>-18.899999999999981</v>
      </c>
      <c r="K17" t="b">
        <f t="shared" si="0"/>
        <v>0</v>
      </c>
      <c r="L17">
        <f t="shared" si="1"/>
        <v>27</v>
      </c>
      <c r="M17" t="str">
        <f t="shared" si="1"/>
        <v>Private green garden</v>
      </c>
      <c r="N17">
        <v>0</v>
      </c>
      <c r="O17">
        <f t="shared" si="2"/>
        <v>-18.31999999999999</v>
      </c>
      <c r="P17">
        <f t="shared" si="2"/>
        <v>-18.839999999999971</v>
      </c>
      <c r="Q17">
        <f t="shared" si="2"/>
        <v>-18.899999999999981</v>
      </c>
      <c r="R17">
        <f t="shared" si="2"/>
        <v>-18.899999999999981</v>
      </c>
      <c r="S17">
        <f t="shared" si="2"/>
        <v>-18.899999999999981</v>
      </c>
      <c r="T17">
        <f t="shared" si="2"/>
        <v>-18.899999999999981</v>
      </c>
      <c r="U17">
        <f t="shared" si="2"/>
        <v>-18.899999999999981</v>
      </c>
      <c r="V17">
        <f t="shared" si="3"/>
        <v>-18.899999999999981</v>
      </c>
    </row>
    <row r="18" spans="1:22" x14ac:dyDescent="0.25">
      <c r="A18">
        <v>29</v>
      </c>
      <c r="B18" t="s">
        <v>25</v>
      </c>
      <c r="C18">
        <v>508.02</v>
      </c>
      <c r="D18">
        <v>-3.3999999999999768</v>
      </c>
      <c r="E18">
        <v>-3.4099999999999682</v>
      </c>
      <c r="F18">
        <v>-3.3999999999999768</v>
      </c>
      <c r="G18">
        <v>-3.3899999999999859</v>
      </c>
      <c r="H18">
        <v>-3.3499999999999659</v>
      </c>
      <c r="I18">
        <v>-3.3199999999999932</v>
      </c>
      <c r="J18">
        <v>-3.299999999999955</v>
      </c>
      <c r="K18" t="b">
        <f t="shared" si="0"/>
        <v>0</v>
      </c>
      <c r="L18">
        <f t="shared" si="1"/>
        <v>29</v>
      </c>
      <c r="M18" t="str">
        <f t="shared" si="1"/>
        <v>Rain barrel</v>
      </c>
      <c r="N18">
        <v>0</v>
      </c>
      <c r="O18">
        <f t="shared" si="2"/>
        <v>-3.3999999999999768</v>
      </c>
      <c r="P18">
        <f t="shared" si="2"/>
        <v>-3.4099999999999682</v>
      </c>
      <c r="Q18">
        <f t="shared" si="2"/>
        <v>-3.3999999999999768</v>
      </c>
      <c r="R18">
        <f t="shared" si="2"/>
        <v>-3.3899999999999859</v>
      </c>
      <c r="S18">
        <f t="shared" si="2"/>
        <v>-3.3499999999999659</v>
      </c>
      <c r="T18">
        <f t="shared" si="2"/>
        <v>-3.3199999999999932</v>
      </c>
      <c r="U18">
        <f t="shared" si="2"/>
        <v>-3.299999999999955</v>
      </c>
      <c r="V18">
        <f t="shared" si="3"/>
        <v>-3.299999999999955</v>
      </c>
    </row>
    <row r="19" spans="1:22" x14ac:dyDescent="0.25">
      <c r="A19">
        <v>30</v>
      </c>
      <c r="B19" t="s">
        <v>26</v>
      </c>
      <c r="C19">
        <v>508.02</v>
      </c>
      <c r="D19">
        <v>-3.3999999999999768</v>
      </c>
      <c r="E19">
        <v>-3.3999999999999768</v>
      </c>
      <c r="F19">
        <v>-3.3899999999999859</v>
      </c>
      <c r="G19">
        <v>-3.3899999999999859</v>
      </c>
      <c r="H19">
        <v>-3.339999999999975</v>
      </c>
      <c r="I19">
        <v>-3.2899999999999641</v>
      </c>
      <c r="J19">
        <v>-3.1599999999999682</v>
      </c>
      <c r="K19" t="b">
        <f t="shared" si="0"/>
        <v>0</v>
      </c>
      <c r="L19">
        <f t="shared" si="1"/>
        <v>30</v>
      </c>
      <c r="M19" t="str">
        <f t="shared" si="1"/>
        <v>Rainwater storage below buildings</v>
      </c>
      <c r="N19">
        <v>0</v>
      </c>
      <c r="O19">
        <f t="shared" si="2"/>
        <v>-3.3999999999999768</v>
      </c>
      <c r="P19">
        <f t="shared" si="2"/>
        <v>-3.3999999999999768</v>
      </c>
      <c r="Q19">
        <f t="shared" si="2"/>
        <v>-3.3899999999999859</v>
      </c>
      <c r="R19">
        <f t="shared" si="2"/>
        <v>-3.3899999999999859</v>
      </c>
      <c r="S19">
        <f t="shared" si="2"/>
        <v>-3.339999999999975</v>
      </c>
      <c r="T19">
        <f t="shared" si="2"/>
        <v>-3.2899999999999641</v>
      </c>
      <c r="U19">
        <f t="shared" si="2"/>
        <v>-3.1599999999999682</v>
      </c>
      <c r="V19">
        <f t="shared" si="3"/>
        <v>-3.1599999999999682</v>
      </c>
    </row>
    <row r="20" spans="1:22" x14ac:dyDescent="0.25">
      <c r="A20">
        <v>31</v>
      </c>
      <c r="B20" t="s">
        <v>27</v>
      </c>
      <c r="C20">
        <v>508.02</v>
      </c>
      <c r="D20">
        <v>-18.31999999999999</v>
      </c>
      <c r="E20">
        <v>-18.839999999999971</v>
      </c>
      <c r="F20">
        <v>-18.899999999999981</v>
      </c>
      <c r="G20">
        <v>-18.899999999999981</v>
      </c>
      <c r="H20">
        <v>-18.899999999999981</v>
      </c>
      <c r="I20">
        <v>-18.899999999999981</v>
      </c>
      <c r="J20">
        <v>-18.899999999999981</v>
      </c>
      <c r="K20" t="b">
        <f t="shared" si="0"/>
        <v>0</v>
      </c>
      <c r="L20">
        <f t="shared" si="1"/>
        <v>31</v>
      </c>
      <c r="M20" t="str">
        <f t="shared" si="1"/>
        <v>Retention soil filter</v>
      </c>
      <c r="N20">
        <v>0</v>
      </c>
      <c r="O20">
        <f t="shared" si="2"/>
        <v>-18.31999999999999</v>
      </c>
      <c r="P20">
        <f t="shared" si="2"/>
        <v>-18.839999999999971</v>
      </c>
      <c r="Q20">
        <f t="shared" si="2"/>
        <v>-18.899999999999981</v>
      </c>
      <c r="R20">
        <f t="shared" si="2"/>
        <v>-18.899999999999981</v>
      </c>
      <c r="S20">
        <f t="shared" si="2"/>
        <v>-18.899999999999981</v>
      </c>
      <c r="T20">
        <f t="shared" si="2"/>
        <v>-18.899999999999981</v>
      </c>
      <c r="U20">
        <f t="shared" si="2"/>
        <v>-18.899999999999981</v>
      </c>
      <c r="V20">
        <f t="shared" si="3"/>
        <v>-18.899999999999981</v>
      </c>
    </row>
    <row r="21" spans="1:22" x14ac:dyDescent="0.25">
      <c r="A21">
        <v>32</v>
      </c>
      <c r="B21" t="s">
        <v>28</v>
      </c>
      <c r="C21">
        <v>508.02</v>
      </c>
      <c r="D21">
        <v>509.32</v>
      </c>
      <c r="E21">
        <v>509.32</v>
      </c>
      <c r="F21">
        <v>509.32</v>
      </c>
      <c r="G21">
        <v>509.32</v>
      </c>
      <c r="H21">
        <v>509.32</v>
      </c>
      <c r="I21">
        <v>509.32</v>
      </c>
      <c r="J21">
        <v>509.32</v>
      </c>
      <c r="K21" t="b">
        <f t="shared" si="0"/>
        <v>1</v>
      </c>
      <c r="L21">
        <f t="shared" si="1"/>
        <v>32</v>
      </c>
      <c r="M21" t="str">
        <f t="shared" si="1"/>
        <v>Storage by realising extra storage height</v>
      </c>
      <c r="N21">
        <v>0</v>
      </c>
      <c r="O21">
        <f t="shared" si="2"/>
        <v>1.3000000000000114</v>
      </c>
      <c r="P21">
        <f t="shared" si="2"/>
        <v>1.3000000000000114</v>
      </c>
      <c r="Q21">
        <f t="shared" si="2"/>
        <v>1.3000000000000114</v>
      </c>
      <c r="R21">
        <f t="shared" si="2"/>
        <v>1.3000000000000114</v>
      </c>
      <c r="S21">
        <f t="shared" si="2"/>
        <v>1.3000000000000114</v>
      </c>
      <c r="T21">
        <f t="shared" si="2"/>
        <v>1.3000000000000114</v>
      </c>
      <c r="U21">
        <f t="shared" si="2"/>
        <v>1.3000000000000114</v>
      </c>
      <c r="V21">
        <f t="shared" si="3"/>
        <v>1.3000000000000114</v>
      </c>
    </row>
    <row r="22" spans="1:22" x14ac:dyDescent="0.25">
      <c r="A22">
        <v>33</v>
      </c>
      <c r="B22" t="s">
        <v>29</v>
      </c>
      <c r="C22">
        <v>508.02</v>
      </c>
      <c r="D22">
        <v>-1.519999999999982</v>
      </c>
      <c r="E22">
        <v>-1.5099999999999909</v>
      </c>
      <c r="F22">
        <v>-1.319999999999993</v>
      </c>
      <c r="G22">
        <v>-1.370000000000005</v>
      </c>
      <c r="H22">
        <v>-1.399999999999977</v>
      </c>
      <c r="I22">
        <v>-1.4199999999999591</v>
      </c>
      <c r="J22">
        <v>-1.46999999999997</v>
      </c>
      <c r="K22" t="b">
        <f t="shared" si="0"/>
        <v>0</v>
      </c>
      <c r="L22">
        <f t="shared" si="1"/>
        <v>33</v>
      </c>
      <c r="M22" t="str">
        <f t="shared" si="1"/>
        <v>Infiltration boxes</v>
      </c>
      <c r="N22">
        <v>0</v>
      </c>
      <c r="O22">
        <f t="shared" si="2"/>
        <v>-1.519999999999982</v>
      </c>
      <c r="P22">
        <f t="shared" si="2"/>
        <v>-1.5099999999999909</v>
      </c>
      <c r="Q22">
        <f t="shared" si="2"/>
        <v>-1.319999999999993</v>
      </c>
      <c r="R22">
        <f t="shared" si="2"/>
        <v>-1.370000000000005</v>
      </c>
      <c r="S22">
        <f t="shared" si="2"/>
        <v>-1.399999999999977</v>
      </c>
      <c r="T22">
        <f t="shared" si="2"/>
        <v>-1.4199999999999591</v>
      </c>
      <c r="U22">
        <f t="shared" si="2"/>
        <v>-1.46999999999997</v>
      </c>
      <c r="V22">
        <f t="shared" si="3"/>
        <v>-1.46999999999997</v>
      </c>
    </row>
    <row r="23" spans="1:22" x14ac:dyDescent="0.25">
      <c r="A23">
        <v>37</v>
      </c>
      <c r="B23" t="s">
        <v>30</v>
      </c>
      <c r="C23">
        <v>508.02</v>
      </c>
      <c r="D23">
        <v>-1.1399999999999859</v>
      </c>
      <c r="E23">
        <v>-1.129999999999995</v>
      </c>
      <c r="F23">
        <v>-1.129999999999995</v>
      </c>
      <c r="G23">
        <v>-1.1399999999999859</v>
      </c>
      <c r="H23">
        <v>-1.109999999999957</v>
      </c>
      <c r="I23">
        <v>-1.0799999999999841</v>
      </c>
      <c r="J23">
        <v>-0.84999999999996589</v>
      </c>
      <c r="K23" t="b">
        <f t="shared" si="0"/>
        <v>0</v>
      </c>
      <c r="L23">
        <f t="shared" si="1"/>
        <v>37</v>
      </c>
      <c r="M23" t="str">
        <f t="shared" si="1"/>
        <v>Systems for rainwater harvesting</v>
      </c>
      <c r="N23">
        <v>0</v>
      </c>
      <c r="O23">
        <f t="shared" si="2"/>
        <v>-1.1399999999999859</v>
      </c>
      <c r="P23">
        <f t="shared" si="2"/>
        <v>-1.129999999999995</v>
      </c>
      <c r="Q23">
        <f t="shared" si="2"/>
        <v>-1.129999999999995</v>
      </c>
      <c r="R23">
        <f t="shared" si="2"/>
        <v>-1.1399999999999859</v>
      </c>
      <c r="S23">
        <f t="shared" si="2"/>
        <v>-1.109999999999957</v>
      </c>
      <c r="T23">
        <f t="shared" si="2"/>
        <v>-1.0799999999999841</v>
      </c>
      <c r="U23">
        <f t="shared" si="2"/>
        <v>-0.84999999999996589</v>
      </c>
      <c r="V23">
        <f t="shared" si="3"/>
        <v>-0.84999999999996589</v>
      </c>
    </row>
    <row r="24" spans="1:22" x14ac:dyDescent="0.25">
      <c r="A24">
        <v>39</v>
      </c>
      <c r="B24" t="s">
        <v>31</v>
      </c>
      <c r="C24">
        <v>508.02</v>
      </c>
      <c r="D24">
        <v>698.66</v>
      </c>
      <c r="E24">
        <v>698.66</v>
      </c>
      <c r="F24">
        <v>698.66</v>
      </c>
      <c r="G24">
        <v>698.66</v>
      </c>
      <c r="H24">
        <v>698.66</v>
      </c>
      <c r="I24">
        <v>698.66</v>
      </c>
      <c r="J24">
        <v>698.66</v>
      </c>
      <c r="K24" t="b">
        <f t="shared" si="0"/>
        <v>1</v>
      </c>
      <c r="L24">
        <f t="shared" si="1"/>
        <v>39</v>
      </c>
      <c r="M24" t="str">
        <f t="shared" si="1"/>
        <v>Urban agriculture</v>
      </c>
      <c r="N24">
        <v>0</v>
      </c>
      <c r="O24">
        <f t="shared" si="2"/>
        <v>190.64</v>
      </c>
      <c r="P24">
        <f t="shared" si="2"/>
        <v>190.64</v>
      </c>
      <c r="Q24">
        <f t="shared" si="2"/>
        <v>190.64</v>
      </c>
      <c r="R24">
        <f t="shared" si="2"/>
        <v>190.64</v>
      </c>
      <c r="S24">
        <f t="shared" si="2"/>
        <v>190.64</v>
      </c>
      <c r="T24">
        <f t="shared" si="2"/>
        <v>190.64</v>
      </c>
      <c r="U24">
        <f t="shared" si="2"/>
        <v>190.64</v>
      </c>
      <c r="V24">
        <f t="shared" si="3"/>
        <v>190.64</v>
      </c>
    </row>
    <row r="25" spans="1:22" x14ac:dyDescent="0.25">
      <c r="A25">
        <v>40</v>
      </c>
      <c r="B25" t="s">
        <v>32</v>
      </c>
      <c r="C25">
        <v>508.02</v>
      </c>
      <c r="D25">
        <v>22.38999999999999</v>
      </c>
      <c r="E25">
        <v>39.480000000000018</v>
      </c>
      <c r="F25">
        <v>57.050000000000068</v>
      </c>
      <c r="G25">
        <v>66.139999999999986</v>
      </c>
      <c r="H25">
        <v>71.550000000000068</v>
      </c>
      <c r="I25">
        <v>75.430000000000064</v>
      </c>
      <c r="J25">
        <v>87.330000000000041</v>
      </c>
      <c r="K25" t="b">
        <f t="shared" si="0"/>
        <v>0</v>
      </c>
      <c r="L25">
        <f t="shared" si="1"/>
        <v>40</v>
      </c>
      <c r="M25" t="str">
        <f t="shared" si="1"/>
        <v>Water roof</v>
      </c>
      <c r="N25">
        <v>0</v>
      </c>
      <c r="O25">
        <f t="shared" si="2"/>
        <v>22.38999999999999</v>
      </c>
      <c r="P25">
        <f t="shared" si="2"/>
        <v>39.480000000000018</v>
      </c>
      <c r="Q25">
        <f t="shared" si="2"/>
        <v>57.050000000000068</v>
      </c>
      <c r="R25">
        <f t="shared" si="2"/>
        <v>66.139999999999986</v>
      </c>
      <c r="S25">
        <f t="shared" si="2"/>
        <v>71.550000000000068</v>
      </c>
      <c r="T25">
        <f t="shared" si="2"/>
        <v>75.430000000000064</v>
      </c>
      <c r="U25">
        <f t="shared" si="2"/>
        <v>87.330000000000041</v>
      </c>
      <c r="V25">
        <f t="shared" si="3"/>
        <v>87.330000000000041</v>
      </c>
    </row>
    <row r="26" spans="1:22" x14ac:dyDescent="0.25">
      <c r="A26">
        <v>41</v>
      </c>
      <c r="B26" t="s">
        <v>33</v>
      </c>
      <c r="C26">
        <v>508.02</v>
      </c>
      <c r="D26">
        <v>4.0500000000000682</v>
      </c>
      <c r="E26">
        <v>2.8100000000000018</v>
      </c>
      <c r="F26">
        <v>1.2700000000000391</v>
      </c>
      <c r="G26">
        <v>0.3900000000000432</v>
      </c>
      <c r="H26">
        <v>-0.29999999999995453</v>
      </c>
      <c r="I26">
        <v>-0.62000000000000455</v>
      </c>
      <c r="J26">
        <v>-1.7899999999999641</v>
      </c>
      <c r="K26" t="b">
        <f t="shared" si="0"/>
        <v>0</v>
      </c>
      <c r="L26">
        <f t="shared" si="1"/>
        <v>41</v>
      </c>
      <c r="M26" t="str">
        <f t="shared" si="1"/>
        <v>Water square</v>
      </c>
      <c r="N26">
        <v>0</v>
      </c>
      <c r="O26">
        <f t="shared" si="2"/>
        <v>4.0500000000000682</v>
      </c>
      <c r="P26">
        <f t="shared" si="2"/>
        <v>2.8100000000000018</v>
      </c>
      <c r="Q26">
        <f t="shared" si="2"/>
        <v>1.2700000000000391</v>
      </c>
      <c r="R26">
        <f t="shared" si="2"/>
        <v>0.3900000000000432</v>
      </c>
      <c r="S26">
        <f t="shared" si="2"/>
        <v>-0.29999999999995453</v>
      </c>
      <c r="T26">
        <f t="shared" si="2"/>
        <v>-0.62000000000000455</v>
      </c>
      <c r="U26">
        <f t="shared" si="2"/>
        <v>-1.7899999999999641</v>
      </c>
      <c r="V26">
        <f t="shared" si="3"/>
        <v>-1.7899999999999641</v>
      </c>
    </row>
    <row r="27" spans="1:22" x14ac:dyDescent="0.25">
      <c r="A27">
        <v>42</v>
      </c>
      <c r="B27" t="s">
        <v>34</v>
      </c>
      <c r="C27">
        <v>508.02</v>
      </c>
      <c r="D27">
        <v>95.300000000000068</v>
      </c>
      <c r="E27">
        <v>95.330000000000041</v>
      </c>
      <c r="F27">
        <v>95.389999999999986</v>
      </c>
      <c r="G27">
        <v>95.430000000000064</v>
      </c>
      <c r="H27">
        <v>95.470000000000027</v>
      </c>
      <c r="I27">
        <v>95.519999999999982</v>
      </c>
      <c r="J27">
        <v>95.62</v>
      </c>
      <c r="K27" t="b">
        <f t="shared" si="0"/>
        <v>0</v>
      </c>
      <c r="L27">
        <f t="shared" si="1"/>
        <v>42</v>
      </c>
      <c r="M27" t="str">
        <f t="shared" si="1"/>
        <v>Green roofs with drainage delay</v>
      </c>
      <c r="N27">
        <v>0</v>
      </c>
      <c r="O27">
        <f t="shared" si="2"/>
        <v>95.300000000000068</v>
      </c>
      <c r="P27">
        <f t="shared" si="2"/>
        <v>95.330000000000041</v>
      </c>
      <c r="Q27">
        <f t="shared" si="2"/>
        <v>95.389999999999986</v>
      </c>
      <c r="R27">
        <f t="shared" si="2"/>
        <v>95.430000000000064</v>
      </c>
      <c r="S27">
        <f t="shared" si="2"/>
        <v>95.470000000000027</v>
      </c>
      <c r="T27">
        <f t="shared" si="2"/>
        <v>95.519999999999982</v>
      </c>
      <c r="U27">
        <f t="shared" si="2"/>
        <v>95.62</v>
      </c>
      <c r="V27">
        <f t="shared" si="3"/>
        <v>95.62</v>
      </c>
    </row>
    <row r="28" spans="1:22" x14ac:dyDescent="0.25">
      <c r="A28">
        <v>45</v>
      </c>
      <c r="B28" t="s">
        <v>35</v>
      </c>
      <c r="C28">
        <v>508.02</v>
      </c>
      <c r="D28">
        <v>9.6399999999999864</v>
      </c>
      <c r="E28">
        <v>11.43000000000006</v>
      </c>
      <c r="F28">
        <v>12.580000000000039</v>
      </c>
      <c r="G28">
        <v>12.970000000000031</v>
      </c>
      <c r="H28">
        <v>13.149999999999981</v>
      </c>
      <c r="I28">
        <v>13.28999999999996</v>
      </c>
      <c r="J28">
        <v>13.55000000000007</v>
      </c>
      <c r="K28" t="b">
        <f t="shared" si="0"/>
        <v>0</v>
      </c>
      <c r="L28">
        <f t="shared" si="1"/>
        <v>45</v>
      </c>
      <c r="M28" t="str">
        <f t="shared" si="1"/>
        <v>Hollow roads</v>
      </c>
      <c r="N28">
        <v>0</v>
      </c>
      <c r="O28">
        <f t="shared" si="2"/>
        <v>9.6399999999999864</v>
      </c>
      <c r="P28">
        <f t="shared" si="2"/>
        <v>11.43000000000006</v>
      </c>
      <c r="Q28">
        <f t="shared" si="2"/>
        <v>12.580000000000039</v>
      </c>
      <c r="R28">
        <f t="shared" si="2"/>
        <v>12.970000000000031</v>
      </c>
      <c r="S28">
        <f t="shared" si="2"/>
        <v>13.149999999999981</v>
      </c>
      <c r="T28">
        <f t="shared" si="2"/>
        <v>13.28999999999996</v>
      </c>
      <c r="U28">
        <f t="shared" si="2"/>
        <v>13.55000000000007</v>
      </c>
      <c r="V28">
        <f t="shared" si="3"/>
        <v>13.55000000000007</v>
      </c>
    </row>
    <row r="29" spans="1:22" x14ac:dyDescent="0.25">
      <c r="A29">
        <v>46</v>
      </c>
      <c r="B29" t="s">
        <v>36</v>
      </c>
      <c r="C29">
        <v>508.02</v>
      </c>
      <c r="D29">
        <v>-2.4199999999999591</v>
      </c>
      <c r="E29">
        <v>-2.4300000000000068</v>
      </c>
      <c r="F29">
        <v>-2.339999999999975</v>
      </c>
      <c r="G29">
        <v>-2.2699999999999818</v>
      </c>
      <c r="H29">
        <v>-2.2899999999999641</v>
      </c>
      <c r="I29">
        <v>-2.2299999999999609</v>
      </c>
      <c r="J29">
        <v>-2.2799999999999732</v>
      </c>
      <c r="K29" t="b">
        <f t="shared" si="0"/>
        <v>0</v>
      </c>
      <c r="L29">
        <f t="shared" si="1"/>
        <v>46</v>
      </c>
      <c r="M29" t="str">
        <f t="shared" si="1"/>
        <v>Underground storage</v>
      </c>
      <c r="N29">
        <v>0</v>
      </c>
      <c r="O29">
        <f t="shared" si="2"/>
        <v>-2.4199999999999591</v>
      </c>
      <c r="P29">
        <f t="shared" si="2"/>
        <v>-2.4300000000000068</v>
      </c>
      <c r="Q29">
        <f t="shared" si="2"/>
        <v>-2.339999999999975</v>
      </c>
      <c r="R29">
        <f t="shared" si="2"/>
        <v>-2.2699999999999818</v>
      </c>
      <c r="S29">
        <f t="shared" si="2"/>
        <v>-2.2899999999999641</v>
      </c>
      <c r="T29">
        <f t="shared" si="2"/>
        <v>-2.2299999999999609</v>
      </c>
      <c r="U29">
        <f t="shared" si="2"/>
        <v>-2.2799999999999732</v>
      </c>
      <c r="V29">
        <f t="shared" si="3"/>
        <v>-2.2799999999999732</v>
      </c>
    </row>
    <row r="30" spans="1:22" x14ac:dyDescent="0.25">
      <c r="A30">
        <v>51</v>
      </c>
      <c r="B30" t="s">
        <v>37</v>
      </c>
      <c r="C30">
        <v>508.02</v>
      </c>
      <c r="D30">
        <v>506.7</v>
      </c>
      <c r="E30">
        <v>506.7</v>
      </c>
      <c r="F30">
        <v>506.7</v>
      </c>
      <c r="G30">
        <v>506.7</v>
      </c>
      <c r="H30">
        <v>506.7</v>
      </c>
      <c r="I30">
        <v>506.7</v>
      </c>
      <c r="J30">
        <v>506.7</v>
      </c>
      <c r="K30" t="b">
        <f t="shared" si="0"/>
        <v>1</v>
      </c>
      <c r="L30">
        <f t="shared" si="1"/>
        <v>51</v>
      </c>
      <c r="M30" t="str">
        <f t="shared" si="1"/>
        <v>Improve soil infiltration capacity</v>
      </c>
      <c r="N30">
        <v>0</v>
      </c>
      <c r="O30">
        <f t="shared" si="2"/>
        <v>-1.3199999999999932</v>
      </c>
      <c r="P30">
        <f t="shared" si="2"/>
        <v>-1.3199999999999932</v>
      </c>
      <c r="Q30">
        <f t="shared" si="2"/>
        <v>-1.3199999999999932</v>
      </c>
      <c r="R30">
        <f t="shared" si="2"/>
        <v>-1.3199999999999932</v>
      </c>
      <c r="S30">
        <f t="shared" si="2"/>
        <v>-1.3199999999999932</v>
      </c>
      <c r="T30">
        <f t="shared" si="2"/>
        <v>-1.3199999999999932</v>
      </c>
      <c r="U30">
        <f t="shared" si="2"/>
        <v>-1.3199999999999932</v>
      </c>
      <c r="V30">
        <f t="shared" si="3"/>
        <v>-1.3199999999999932</v>
      </c>
    </row>
    <row r="31" spans="1:22" x14ac:dyDescent="0.25">
      <c r="A31">
        <v>53</v>
      </c>
      <c r="B31" t="s">
        <v>38</v>
      </c>
      <c r="C31">
        <v>508.02</v>
      </c>
      <c r="D31">
        <v>-3.999999999996362E-2</v>
      </c>
      <c r="E31">
        <v>-0.1099999999999568</v>
      </c>
      <c r="F31">
        <v>-0.12999999999999551</v>
      </c>
      <c r="G31">
        <v>-0.12000000000000451</v>
      </c>
      <c r="H31">
        <v>-9.9999999999965894E-2</v>
      </c>
      <c r="I31">
        <v>-8.9999999999974989E-2</v>
      </c>
      <c r="J31">
        <v>-6.0000000000002267E-2</v>
      </c>
      <c r="K31" t="b">
        <f t="shared" si="0"/>
        <v>0</v>
      </c>
      <c r="L31">
        <f t="shared" si="1"/>
        <v>53</v>
      </c>
      <c r="M31" t="str">
        <f t="shared" si="1"/>
        <v>Use of groundwater (aquifer storage and recovery)</v>
      </c>
      <c r="N31">
        <v>0</v>
      </c>
      <c r="O31">
        <f t="shared" si="2"/>
        <v>-3.999999999996362E-2</v>
      </c>
      <c r="P31">
        <f t="shared" si="2"/>
        <v>-0.1099999999999568</v>
      </c>
      <c r="Q31">
        <f t="shared" si="2"/>
        <v>-0.12999999999999551</v>
      </c>
      <c r="R31">
        <f t="shared" si="2"/>
        <v>-0.12000000000000451</v>
      </c>
      <c r="S31">
        <f t="shared" si="2"/>
        <v>-9.9999999999965894E-2</v>
      </c>
      <c r="T31">
        <f t="shared" si="2"/>
        <v>-8.9999999999974989E-2</v>
      </c>
      <c r="U31">
        <f t="shared" si="2"/>
        <v>-6.0000000000002267E-2</v>
      </c>
      <c r="V31">
        <f t="shared" si="3"/>
        <v>-6.0000000000002267E-2</v>
      </c>
    </row>
    <row r="32" spans="1:22" x14ac:dyDescent="0.25">
      <c r="A32">
        <v>71</v>
      </c>
      <c r="B32" t="s">
        <v>39</v>
      </c>
      <c r="C32">
        <v>508.02</v>
      </c>
      <c r="D32">
        <v>2.0699999999999932</v>
      </c>
      <c r="E32">
        <v>2.129999999999995</v>
      </c>
      <c r="F32">
        <v>2.1899999999999982</v>
      </c>
      <c r="G32">
        <v>2.160000000000025</v>
      </c>
      <c r="H32">
        <v>2.160000000000025</v>
      </c>
      <c r="I32">
        <v>2.200000000000045</v>
      </c>
      <c r="J32">
        <v>2.200000000000045</v>
      </c>
      <c r="K32" t="b">
        <f t="shared" si="0"/>
        <v>0</v>
      </c>
      <c r="L32">
        <f t="shared" si="1"/>
        <v>71</v>
      </c>
      <c r="M32" t="str">
        <f t="shared" si="1"/>
        <v>Rainwater detention pond (wet pond)</v>
      </c>
      <c r="N32">
        <v>0</v>
      </c>
      <c r="O32">
        <f t="shared" si="2"/>
        <v>2.0699999999999932</v>
      </c>
      <c r="P32">
        <f t="shared" si="2"/>
        <v>2.129999999999995</v>
      </c>
      <c r="Q32">
        <f t="shared" si="2"/>
        <v>2.1899999999999982</v>
      </c>
      <c r="R32">
        <f t="shared" si="2"/>
        <v>2.160000000000025</v>
      </c>
      <c r="S32">
        <f t="shared" si="2"/>
        <v>2.160000000000025</v>
      </c>
      <c r="T32">
        <f t="shared" si="2"/>
        <v>2.200000000000045</v>
      </c>
      <c r="U32">
        <f t="shared" si="2"/>
        <v>2.200000000000045</v>
      </c>
      <c r="V32">
        <f t="shared" si="3"/>
        <v>2.200000000000045</v>
      </c>
    </row>
    <row r="33" spans="1:22" x14ac:dyDescent="0.25">
      <c r="A33">
        <v>72</v>
      </c>
      <c r="B33" t="s">
        <v>40</v>
      </c>
      <c r="C33">
        <v>508.02</v>
      </c>
      <c r="D33">
        <v>14.75</v>
      </c>
      <c r="E33">
        <v>14.75</v>
      </c>
      <c r="F33">
        <v>14.75</v>
      </c>
      <c r="G33">
        <v>14.75</v>
      </c>
      <c r="H33">
        <v>14.75</v>
      </c>
      <c r="I33">
        <v>14.75</v>
      </c>
      <c r="J33">
        <v>14.75</v>
      </c>
      <c r="K33" t="b">
        <f t="shared" si="0"/>
        <v>0</v>
      </c>
      <c r="L33">
        <f t="shared" si="1"/>
        <v>72</v>
      </c>
      <c r="M33" t="str">
        <f t="shared" si="1"/>
        <v>Bioretention cell</v>
      </c>
      <c r="N33">
        <v>0</v>
      </c>
      <c r="O33">
        <f t="shared" si="2"/>
        <v>14.75</v>
      </c>
      <c r="P33">
        <f t="shared" si="2"/>
        <v>14.75</v>
      </c>
      <c r="Q33">
        <f t="shared" si="2"/>
        <v>14.75</v>
      </c>
      <c r="R33">
        <f t="shared" si="2"/>
        <v>14.75</v>
      </c>
      <c r="S33">
        <f t="shared" si="2"/>
        <v>14.75</v>
      </c>
      <c r="T33">
        <f t="shared" si="2"/>
        <v>14.75</v>
      </c>
      <c r="U33">
        <f t="shared" si="2"/>
        <v>14.75</v>
      </c>
      <c r="V33">
        <f t="shared" si="3"/>
        <v>14.75</v>
      </c>
    </row>
    <row r="34" spans="1:22" x14ac:dyDescent="0.25">
      <c r="A34">
        <v>82</v>
      </c>
      <c r="B34" t="s">
        <v>41</v>
      </c>
      <c r="C34">
        <v>508.02</v>
      </c>
      <c r="D34">
        <v>-1.379999999999995</v>
      </c>
      <c r="E34">
        <v>-0.93000000000000682</v>
      </c>
      <c r="F34">
        <v>-0.58999999999997499</v>
      </c>
      <c r="G34">
        <v>-0.32999999999998408</v>
      </c>
      <c r="H34">
        <v>-0.27999999999997272</v>
      </c>
      <c r="I34">
        <v>-0.25</v>
      </c>
      <c r="J34">
        <v>-0.1599999999999682</v>
      </c>
      <c r="K34" t="b">
        <f t="shared" si="0"/>
        <v>0</v>
      </c>
      <c r="L34">
        <f t="shared" si="1"/>
        <v>82</v>
      </c>
      <c r="M34" t="str">
        <f t="shared" si="1"/>
        <v>Gravel layers</v>
      </c>
      <c r="N34">
        <v>0</v>
      </c>
      <c r="O34">
        <f t="shared" si="2"/>
        <v>-1.379999999999995</v>
      </c>
      <c r="P34">
        <f t="shared" si="2"/>
        <v>-0.93000000000000682</v>
      </c>
      <c r="Q34">
        <f t="shared" si="2"/>
        <v>-0.58999999999997499</v>
      </c>
      <c r="R34">
        <f t="shared" si="2"/>
        <v>-0.32999999999998408</v>
      </c>
      <c r="S34">
        <f t="shared" si="2"/>
        <v>-0.27999999999997272</v>
      </c>
      <c r="T34">
        <f t="shared" si="2"/>
        <v>-0.25</v>
      </c>
      <c r="U34">
        <f t="shared" si="2"/>
        <v>-0.1599999999999682</v>
      </c>
      <c r="V34">
        <f t="shared" si="3"/>
        <v>-0.1599999999999682</v>
      </c>
    </row>
    <row r="35" spans="1:22" x14ac:dyDescent="0.25">
      <c r="A35">
        <v>90</v>
      </c>
      <c r="B35" t="s">
        <v>42</v>
      </c>
      <c r="C35">
        <v>508.02</v>
      </c>
      <c r="D35">
        <v>-45.159999999999968</v>
      </c>
      <c r="E35">
        <v>-45.19</v>
      </c>
      <c r="F35">
        <v>-45.319999999999993</v>
      </c>
      <c r="G35">
        <v>-45.339999999999968</v>
      </c>
      <c r="H35">
        <v>-45.319999999999993</v>
      </c>
      <c r="I35">
        <v>-45.31</v>
      </c>
      <c r="J35">
        <v>-45.289999999999957</v>
      </c>
      <c r="K35" t="b">
        <f t="shared" si="0"/>
        <v>0</v>
      </c>
      <c r="L35">
        <f t="shared" si="1"/>
        <v>90</v>
      </c>
      <c r="M35" t="str">
        <f t="shared" si="1"/>
        <v>Permeable pavement (storage)</v>
      </c>
      <c r="N35">
        <v>0</v>
      </c>
      <c r="O35">
        <f t="shared" si="2"/>
        <v>-45.159999999999968</v>
      </c>
      <c r="P35">
        <f t="shared" si="2"/>
        <v>-45.19</v>
      </c>
      <c r="Q35">
        <f t="shared" si="2"/>
        <v>-45.319999999999993</v>
      </c>
      <c r="R35">
        <f t="shared" si="2"/>
        <v>-45.339999999999968</v>
      </c>
      <c r="S35">
        <f t="shared" si="2"/>
        <v>-45.319999999999993</v>
      </c>
      <c r="T35">
        <f t="shared" si="2"/>
        <v>-45.31</v>
      </c>
      <c r="U35">
        <f t="shared" si="2"/>
        <v>-45.289999999999957</v>
      </c>
      <c r="V35">
        <f t="shared" si="3"/>
        <v>-45.289999999999957</v>
      </c>
    </row>
    <row r="36" spans="1:22" x14ac:dyDescent="0.25">
      <c r="A36">
        <v>91</v>
      </c>
      <c r="B36" t="s">
        <v>43</v>
      </c>
      <c r="C36">
        <v>508.02</v>
      </c>
      <c r="D36">
        <v>698.66</v>
      </c>
      <c r="E36">
        <v>698.66</v>
      </c>
      <c r="F36">
        <v>698.66</v>
      </c>
      <c r="G36">
        <v>698.66</v>
      </c>
      <c r="H36">
        <v>698.66</v>
      </c>
      <c r="I36">
        <v>698.66</v>
      </c>
      <c r="J36">
        <v>698.66</v>
      </c>
      <c r="K36" t="b">
        <f t="shared" si="0"/>
        <v>1</v>
      </c>
      <c r="L36">
        <f t="shared" si="1"/>
        <v>91</v>
      </c>
      <c r="M36" t="str">
        <f t="shared" si="1"/>
        <v>Reducing pavement and improving the ground: patios out, green in</v>
      </c>
      <c r="N36">
        <v>0</v>
      </c>
      <c r="O36">
        <f t="shared" si="2"/>
        <v>190.64</v>
      </c>
      <c r="P36">
        <f t="shared" si="2"/>
        <v>190.64</v>
      </c>
      <c r="Q36">
        <f t="shared" si="2"/>
        <v>190.64</v>
      </c>
      <c r="R36">
        <f t="shared" si="2"/>
        <v>190.64</v>
      </c>
      <c r="S36">
        <f t="shared" si="2"/>
        <v>190.64</v>
      </c>
      <c r="T36">
        <f t="shared" si="2"/>
        <v>190.64</v>
      </c>
      <c r="U36">
        <f t="shared" si="2"/>
        <v>190.64</v>
      </c>
      <c r="V36">
        <f t="shared" si="3"/>
        <v>190.64</v>
      </c>
    </row>
    <row r="37" spans="1:22" x14ac:dyDescent="0.25">
      <c r="A37">
        <v>92</v>
      </c>
      <c r="B37" t="s">
        <v>44</v>
      </c>
      <c r="C37">
        <v>508.02</v>
      </c>
      <c r="D37">
        <v>8.1499999999999773</v>
      </c>
      <c r="E37">
        <v>9.4200000000000728</v>
      </c>
      <c r="F37">
        <v>10.240000000000011</v>
      </c>
      <c r="G37">
        <v>10.51999999999998</v>
      </c>
      <c r="H37">
        <v>10.65999999999997</v>
      </c>
      <c r="I37">
        <v>10.759999999999989</v>
      </c>
      <c r="J37">
        <v>10.96000000000004</v>
      </c>
      <c r="K37" t="b">
        <f t="shared" si="0"/>
        <v>0</v>
      </c>
      <c r="L37">
        <f t="shared" si="1"/>
        <v>92</v>
      </c>
      <c r="M37" t="str">
        <f t="shared" si="1"/>
        <v>Lowering part of terrace</v>
      </c>
      <c r="N37">
        <v>0</v>
      </c>
      <c r="O37">
        <f t="shared" si="2"/>
        <v>8.1499999999999773</v>
      </c>
      <c r="P37">
        <f t="shared" si="2"/>
        <v>9.4200000000000728</v>
      </c>
      <c r="Q37">
        <f t="shared" si="2"/>
        <v>10.240000000000011</v>
      </c>
      <c r="R37">
        <f t="shared" si="2"/>
        <v>10.51999999999998</v>
      </c>
      <c r="S37">
        <f t="shared" si="2"/>
        <v>10.65999999999997</v>
      </c>
      <c r="T37">
        <f t="shared" si="2"/>
        <v>10.759999999999989</v>
      </c>
      <c r="U37">
        <f t="shared" si="2"/>
        <v>10.96000000000004</v>
      </c>
      <c r="V37">
        <f t="shared" si="3"/>
        <v>10.96000000000004</v>
      </c>
    </row>
    <row r="38" spans="1:22" x14ac:dyDescent="0.25">
      <c r="A38">
        <v>93</v>
      </c>
      <c r="B38" t="s">
        <v>45</v>
      </c>
      <c r="C38">
        <v>508.02</v>
      </c>
      <c r="D38">
        <v>13.259999999999989</v>
      </c>
      <c r="E38">
        <v>13.32000000000005</v>
      </c>
      <c r="F38">
        <v>13.490000000000011</v>
      </c>
      <c r="G38">
        <v>13.55000000000007</v>
      </c>
      <c r="H38">
        <v>13.600000000000019</v>
      </c>
      <c r="I38">
        <v>13.670000000000069</v>
      </c>
      <c r="J38">
        <v>13.720000000000031</v>
      </c>
      <c r="K38" t="b">
        <f t="shared" si="0"/>
        <v>0</v>
      </c>
      <c r="L38">
        <f t="shared" si="1"/>
        <v>93</v>
      </c>
      <c r="M38" t="str">
        <f t="shared" si="1"/>
        <v>Lowering part of garden</v>
      </c>
      <c r="N38">
        <v>0</v>
      </c>
      <c r="O38">
        <f t="shared" si="2"/>
        <v>13.259999999999989</v>
      </c>
      <c r="P38">
        <f t="shared" si="2"/>
        <v>13.32000000000005</v>
      </c>
      <c r="Q38">
        <f t="shared" si="2"/>
        <v>13.490000000000011</v>
      </c>
      <c r="R38">
        <f t="shared" si="2"/>
        <v>13.55000000000007</v>
      </c>
      <c r="S38">
        <f t="shared" si="2"/>
        <v>13.600000000000019</v>
      </c>
      <c r="T38">
        <f t="shared" si="2"/>
        <v>13.670000000000069</v>
      </c>
      <c r="U38">
        <f t="shared" si="2"/>
        <v>13.720000000000031</v>
      </c>
      <c r="V38">
        <f t="shared" si="3"/>
        <v>13.720000000000031</v>
      </c>
    </row>
    <row r="39" spans="1:22" x14ac:dyDescent="0.25">
      <c r="A39">
        <v>94</v>
      </c>
      <c r="B39" t="s">
        <v>46</v>
      </c>
      <c r="C39">
        <v>508.02</v>
      </c>
      <c r="D39">
        <v>698.66</v>
      </c>
      <c r="E39">
        <v>698.66</v>
      </c>
      <c r="F39">
        <v>698.66</v>
      </c>
      <c r="G39">
        <v>698.66</v>
      </c>
      <c r="H39">
        <v>698.66</v>
      </c>
      <c r="I39">
        <v>698.66</v>
      </c>
      <c r="J39">
        <v>698.66</v>
      </c>
      <c r="K39" t="b">
        <f t="shared" si="0"/>
        <v>1</v>
      </c>
      <c r="L39">
        <f t="shared" si="1"/>
        <v>94</v>
      </c>
      <c r="M39" t="str">
        <f t="shared" si="1"/>
        <v>Urban park</v>
      </c>
      <c r="N39">
        <v>0</v>
      </c>
      <c r="O39">
        <f t="shared" si="2"/>
        <v>190.64</v>
      </c>
      <c r="P39">
        <f t="shared" si="2"/>
        <v>190.64</v>
      </c>
      <c r="Q39">
        <f t="shared" si="2"/>
        <v>190.64</v>
      </c>
      <c r="R39">
        <f t="shared" ref="R39:U40" si="4">IF($K39,G39-$C39,G39)</f>
        <v>190.64</v>
      </c>
      <c r="S39">
        <f t="shared" si="4"/>
        <v>190.64</v>
      </c>
      <c r="T39">
        <f t="shared" si="4"/>
        <v>190.64</v>
      </c>
      <c r="U39">
        <f t="shared" si="4"/>
        <v>190.64</v>
      </c>
      <c r="V39">
        <f t="shared" si="3"/>
        <v>190.64</v>
      </c>
    </row>
    <row r="40" spans="1:22" x14ac:dyDescent="0.25">
      <c r="A40">
        <v>95</v>
      </c>
      <c r="B40" t="s">
        <v>47</v>
      </c>
      <c r="C40">
        <v>508.02</v>
      </c>
      <c r="D40">
        <v>-18.31999999999999</v>
      </c>
      <c r="E40">
        <v>-18.839999999999971</v>
      </c>
      <c r="F40">
        <v>-18.899999999999981</v>
      </c>
      <c r="G40">
        <v>-18.899999999999981</v>
      </c>
      <c r="H40">
        <v>-18.899999999999981</v>
      </c>
      <c r="I40">
        <v>-18.899999999999981</v>
      </c>
      <c r="J40">
        <v>-18.899999999999981</v>
      </c>
      <c r="K40" t="b">
        <f t="shared" si="0"/>
        <v>0</v>
      </c>
      <c r="L40">
        <f t="shared" si="1"/>
        <v>95</v>
      </c>
      <c r="M40" t="str">
        <f t="shared" si="1"/>
        <v>Rain garden</v>
      </c>
      <c r="N40">
        <v>0</v>
      </c>
      <c r="O40">
        <f t="shared" ref="O40:Q40" si="5">IF($K40,D40-$C40,D40)</f>
        <v>-18.31999999999999</v>
      </c>
      <c r="P40">
        <f t="shared" si="5"/>
        <v>-18.839999999999971</v>
      </c>
      <c r="Q40">
        <f t="shared" si="5"/>
        <v>-18.899999999999981</v>
      </c>
      <c r="R40">
        <f t="shared" si="4"/>
        <v>-18.899999999999981</v>
      </c>
      <c r="S40">
        <f t="shared" si="4"/>
        <v>-18.899999999999981</v>
      </c>
      <c r="T40">
        <f t="shared" si="4"/>
        <v>-18.899999999999981</v>
      </c>
      <c r="U40">
        <f t="shared" si="4"/>
        <v>-18.899999999999981</v>
      </c>
      <c r="V40">
        <f t="shared" si="3"/>
        <v>-18.899999999999981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Runoff factor</vt:lpstr>
      <vt:lpstr>Ftot</vt:lpstr>
      <vt:lpstr>Groundwater recharge</vt:lpstr>
      <vt:lpstr>Evaporation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Reinder Brolsma</cp:lastModifiedBy>
  <dcterms:created xsi:type="dcterms:W3CDTF">2019-10-29T20:01:18Z</dcterms:created>
  <dcterms:modified xsi:type="dcterms:W3CDTF">2019-10-30T23:08:24Z</dcterms:modified>
</cp:coreProperties>
</file>