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lephead\Documents\CONN\2014review\"/>
    </mc:Choice>
  </mc:AlternateContent>
  <bookViews>
    <workbookView xWindow="0" yWindow="0" windowWidth="20490" windowHeight="7755" firstSheet="36" activeTab="41"/>
  </bookViews>
  <sheets>
    <sheet name="District 1" sheetId="57" r:id="rId1"/>
    <sheet name="District 2" sheetId="58" r:id="rId2"/>
    <sheet name="District 3" sheetId="61" r:id="rId3"/>
    <sheet name="District 4" sheetId="63" r:id="rId4"/>
    <sheet name="District 5" sheetId="66" r:id="rId5"/>
    <sheet name="District 6" sheetId="65" r:id="rId6"/>
    <sheet name="District 7" sheetId="64" r:id="rId7"/>
    <sheet name="District 8" sheetId="67" r:id="rId8"/>
    <sheet name="District 9" sheetId="70" r:id="rId9"/>
    <sheet name="District 10" sheetId="59" r:id="rId10"/>
    <sheet name="District 11" sheetId="71" r:id="rId11"/>
    <sheet name="District 12" sheetId="60" r:id="rId12"/>
    <sheet name="District 13" sheetId="68" r:id="rId13"/>
    <sheet name="District 14" sheetId="69" r:id="rId14"/>
    <sheet name="AB Gov" sheetId="1" r:id="rId15"/>
    <sheet name="AB Congress" sheetId="5" r:id="rId16"/>
    <sheet name="AB St Sen" sheetId="82" r:id="rId17"/>
    <sheet name="AB St Rep" sheetId="72" r:id="rId18"/>
    <sheet name="AB Sec of ST" sheetId="73" r:id="rId19"/>
    <sheet name="AB Treasurer" sheetId="83" r:id="rId20"/>
    <sheet name="AB Comp" sheetId="74" r:id="rId21"/>
    <sheet name="AB Att Gen" sheetId="84" r:id="rId22"/>
    <sheet name="AB Probate, Reg" sheetId="75" r:id="rId23"/>
    <sheet name="AB Questions" sheetId="16" r:id="rId24"/>
    <sheet name="AB Overall Totals &amp; Rejected" sheetId="17" r:id="rId25"/>
    <sheet name="Write-ins" sheetId="90" r:id="rId26"/>
    <sheet name="EDR Gov" sheetId="76" r:id="rId27"/>
    <sheet name="EDR Congress" sheetId="85" r:id="rId28"/>
    <sheet name="EDR St Sen" sheetId="77" r:id="rId29"/>
    <sheet name="EDR St Rep" sheetId="78" r:id="rId30"/>
    <sheet name="EDR Sec of ST" sheetId="79" r:id="rId31"/>
    <sheet name="EDR Treasurer" sheetId="86" r:id="rId32"/>
    <sheet name="EDR Comp" sheetId="80" r:id="rId33"/>
    <sheet name="EDR Att Gen" sheetId="87" r:id="rId34"/>
    <sheet name="EDR Probate, Reg" sheetId="81" r:id="rId35"/>
    <sheet name="EDR Questions &amp; Write-Ins" sheetId="88" r:id="rId36"/>
    <sheet name="EDR Totals" sheetId="89" r:id="rId37"/>
    <sheet name="Total Results" sheetId="11" r:id="rId38"/>
    <sheet name="Gov, Congress, St Sen" sheetId="12" r:id="rId39"/>
    <sheet name="St. Reps, Sec of St, Tres." sheetId="14" r:id="rId40"/>
    <sheet name=" Comp, Att Gen, Probate, Reg " sheetId="15" r:id="rId41"/>
    <sheet name="Questions &amp; Write-In's" sheetId="43" r:id="rId42"/>
    <sheet name="Check List Totals" sheetId="41" r:id="rId43"/>
    <sheet name="Head Moderator Return #1" sheetId="45" r:id="rId44"/>
    <sheet name="Head Moderator Return #2" sheetId="48" r:id="rId45"/>
    <sheet name="Head Moderater Return #3" sheetId="49" r:id="rId46"/>
    <sheet name="Head Moderater Return #4" sheetId="51" r:id="rId47"/>
    <sheet name="Head Moderator Return #5" sheetId="52" r:id="rId48"/>
    <sheet name="Head Moderator Return #6" sheetId="53" r:id="rId49"/>
    <sheet name="Head Moderator Return #7" sheetId="54" r:id="rId50"/>
    <sheet name="Official Check List Report #1" sheetId="55" r:id="rId51"/>
    <sheet name="Official Check List Report #2" sheetId="91" r:id="rId52"/>
    <sheet name="Head Moderator Retn. Supplement" sheetId="92" r:id="rId53"/>
  </sheets>
  <definedNames>
    <definedName name="_xlnm.Print_Area" localSheetId="40">' Comp, Att Gen, Probate, Reg '!$A$1:$X$31</definedName>
    <definedName name="_xlnm.Print_Area" localSheetId="21">'AB Att Gen'!$A$1:$AM$25</definedName>
    <definedName name="_xlnm.Print_Area" localSheetId="20">'AB Comp'!$A$1:$AM$25</definedName>
    <definedName name="_xlnm.Print_Area" localSheetId="15">'AB Congress'!$A$1:$AX$25</definedName>
    <definedName name="_xlnm.Print_Area" localSheetId="14">'AB Gov'!$A$1:$AM$25</definedName>
    <definedName name="_xlnm.Print_Area" localSheetId="24">'AB Overall Totals &amp; Rejected'!$A$1:$AB$25</definedName>
    <definedName name="_xlnm.Print_Area" localSheetId="22">'AB Probate, Reg'!$A$1:$T$25</definedName>
    <definedName name="_xlnm.Print_Area" localSheetId="23">'AB Questions'!$A$1:$BB$28</definedName>
    <definedName name="_xlnm.Print_Area" localSheetId="18">'AB Sec of ST'!$A$1:$AM$25</definedName>
    <definedName name="_xlnm.Print_Area" localSheetId="17">'AB St Rep'!$A$1:$AI$25</definedName>
    <definedName name="_xlnm.Print_Area" localSheetId="16">'AB St Sen'!$A$1:$AS$25</definedName>
    <definedName name="_xlnm.Print_Area" localSheetId="19">'AB Treasurer'!$A$1:$AH$25</definedName>
    <definedName name="_xlnm.Print_Area" localSheetId="42">'Check List Totals'!$A$1:$M$46</definedName>
    <definedName name="_xlnm.Print_Area" localSheetId="33">'EDR Att Gen'!$A$1:$AM$25</definedName>
    <definedName name="_xlnm.Print_Area" localSheetId="32">'EDR Comp'!$A$1:$AM$25</definedName>
    <definedName name="_xlnm.Print_Area" localSheetId="27">'EDR Congress'!$A$1:$AX$25</definedName>
    <definedName name="_xlnm.Print_Area" localSheetId="26">'EDR Gov'!$A$1:$AM$25</definedName>
    <definedName name="_xlnm.Print_Area" localSheetId="34">'EDR Probate, Reg'!$A$1:$T$25</definedName>
    <definedName name="_xlnm.Print_Area" localSheetId="35">'EDR Questions &amp; Write-Ins'!$A$1:$BB$28</definedName>
    <definedName name="_xlnm.Print_Area" localSheetId="30">'EDR Sec of ST'!$A$1:$AM$25</definedName>
    <definedName name="_xlnm.Print_Area" localSheetId="29">'EDR St Rep'!$A$1:$AI$25</definedName>
    <definedName name="_xlnm.Print_Area" localSheetId="28">'EDR St Sen'!$A$1:$AS$25</definedName>
    <definedName name="_xlnm.Print_Area" localSheetId="36">'EDR Totals'!$A$1:$F$24</definedName>
    <definedName name="_xlnm.Print_Area" localSheetId="31">'EDR Treasurer'!$A$1:$AH$25</definedName>
    <definedName name="_xlnm.Print_Area" localSheetId="38">'Gov, Congress, St Sen'!$A$1:$AF$32</definedName>
    <definedName name="_xlnm.Print_Area" localSheetId="43">'Head Moderator Return #1'!$A$1:$Q$55</definedName>
    <definedName name="_xlnm.Print_Area" localSheetId="47">'Head Moderator Return #5'!$A$1:$Q$50</definedName>
    <definedName name="_xlnm.Print_Area" localSheetId="51">'Official Check List Report #2'!$A$1:$W$70</definedName>
    <definedName name="_xlnm.Print_Area" localSheetId="41">'Questions &amp; Write-In''s'!$A$1:$N$34</definedName>
    <definedName name="_xlnm.Print_Area" localSheetId="39">'St. Reps, Sec of St, Tres.'!$A$1:$Z$32</definedName>
    <definedName name="_xlnm.Print_Area" localSheetId="37">'Total Results'!$A$1:$N$46</definedName>
    <definedName name="_xlnm.Print_Area" localSheetId="25">'Write-ins'!$A$1:$X$26</definedName>
  </definedNames>
  <calcPr calcId="152511"/>
</workbook>
</file>

<file path=xl/calcChain.xml><?xml version="1.0" encoding="utf-8"?>
<calcChain xmlns="http://schemas.openxmlformats.org/spreadsheetml/2006/main">
  <c r="D18" i="89" l="1"/>
  <c r="D9" i="89"/>
  <c r="D6" i="89"/>
  <c r="D5" i="89"/>
  <c r="M45" i="43" l="1"/>
  <c r="B45" i="43"/>
  <c r="M44" i="43"/>
  <c r="B44" i="43"/>
  <c r="B46" i="43" s="1"/>
  <c r="M43" i="43"/>
  <c r="B43" i="43"/>
  <c r="M41" i="43"/>
  <c r="B41" i="43"/>
  <c r="M39" i="43"/>
  <c r="B39" i="43"/>
  <c r="M38" i="43"/>
  <c r="B38" i="43"/>
  <c r="B40" i="43" s="1"/>
  <c r="M40" i="43" l="1"/>
  <c r="M46" i="43"/>
  <c r="B42" i="15"/>
  <c r="B41" i="15"/>
  <c r="B40" i="15"/>
  <c r="B38" i="15"/>
  <c r="B36" i="15"/>
  <c r="B35" i="15"/>
  <c r="T38" i="15"/>
  <c r="W38" i="15"/>
  <c r="W42" i="15"/>
  <c r="T42" i="15"/>
  <c r="W41" i="15"/>
  <c r="T41" i="15"/>
  <c r="W40" i="15"/>
  <c r="T40" i="15"/>
  <c r="W36" i="15"/>
  <c r="T36" i="15"/>
  <c r="W35" i="15"/>
  <c r="T35" i="15"/>
  <c r="W37" i="15" l="1"/>
  <c r="W43" i="15"/>
  <c r="T43" i="15"/>
  <c r="B43" i="15"/>
  <c r="T37" i="15"/>
  <c r="B37" i="15"/>
  <c r="I16" i="41"/>
  <c r="I5" i="41"/>
  <c r="I6" i="41"/>
  <c r="I7" i="41"/>
  <c r="I8" i="41"/>
  <c r="I9" i="41"/>
  <c r="I10" i="41"/>
  <c r="I11" i="41"/>
  <c r="I12" i="41"/>
  <c r="I13" i="41"/>
  <c r="I14" i="41"/>
  <c r="I15" i="41"/>
  <c r="I4" i="41"/>
  <c r="I3" i="41"/>
  <c r="D16" i="41"/>
  <c r="D15" i="41"/>
  <c r="D14" i="41"/>
  <c r="D13" i="41"/>
  <c r="D12" i="41"/>
  <c r="D11" i="41"/>
  <c r="D10" i="41"/>
  <c r="D9" i="41"/>
  <c r="D8" i="41"/>
  <c r="D7" i="41"/>
  <c r="D6" i="41"/>
  <c r="D5" i="41"/>
  <c r="D4" i="41"/>
  <c r="D3" i="41"/>
  <c r="I34" i="41" l="1"/>
  <c r="I44" i="41"/>
  <c r="I23" i="41"/>
  <c r="D29" i="41"/>
  <c r="D18" i="41"/>
  <c r="D39" i="41"/>
  <c r="G16" i="41" l="1"/>
  <c r="G15" i="41"/>
  <c r="G14" i="41"/>
  <c r="G13" i="41"/>
  <c r="G12" i="41"/>
  <c r="G11" i="41"/>
  <c r="G10" i="41"/>
  <c r="G9" i="41"/>
  <c r="G8" i="41"/>
  <c r="G7" i="41"/>
  <c r="G6" i="41"/>
  <c r="G5" i="41"/>
  <c r="G4" i="41"/>
  <c r="G3" i="41"/>
  <c r="C16" i="41"/>
  <c r="C15" i="41"/>
  <c r="C14" i="41"/>
  <c r="C13" i="41"/>
  <c r="C12" i="41"/>
  <c r="C11" i="41"/>
  <c r="C10" i="41"/>
  <c r="C9" i="41"/>
  <c r="C8" i="41"/>
  <c r="C7" i="41"/>
  <c r="C6" i="41"/>
  <c r="C5" i="41"/>
  <c r="C4" i="41"/>
  <c r="C3" i="41"/>
  <c r="E25" i="17"/>
  <c r="D25" i="17"/>
  <c r="J18" i="91" s="1"/>
  <c r="C25" i="17"/>
  <c r="J13" i="91" s="1"/>
  <c r="E23" i="17"/>
  <c r="D23" i="17"/>
  <c r="J19" i="55" s="1"/>
  <c r="C23" i="17"/>
  <c r="J14" i="55" s="1"/>
  <c r="V8" i="90" l="1"/>
  <c r="V7" i="90"/>
  <c r="R7" i="90"/>
  <c r="N7" i="90"/>
  <c r="J7" i="90"/>
  <c r="F7" i="90"/>
  <c r="J8" i="90" l="1"/>
  <c r="N8" i="90"/>
  <c r="T21" i="90"/>
  <c r="V10" i="90"/>
  <c r="U21" i="90"/>
  <c r="V9" i="90"/>
  <c r="P21" i="90"/>
  <c r="R9" i="90"/>
  <c r="R8" i="90"/>
  <c r="L21" i="90"/>
  <c r="J9" i="90"/>
  <c r="H21" i="90"/>
  <c r="I21" i="90"/>
  <c r="F9" i="90"/>
  <c r="F8" i="90"/>
  <c r="D21" i="90"/>
  <c r="E21" i="90"/>
  <c r="V11" i="90" l="1"/>
  <c r="R10" i="90"/>
  <c r="Q21" i="90"/>
  <c r="N9" i="90"/>
  <c r="M21" i="90"/>
  <c r="J10" i="90"/>
  <c r="F10" i="90"/>
  <c r="J16" i="41"/>
  <c r="J5" i="41"/>
  <c r="J6" i="41"/>
  <c r="J7" i="41"/>
  <c r="J8" i="41"/>
  <c r="J9" i="41"/>
  <c r="J10" i="41"/>
  <c r="J11" i="41"/>
  <c r="J12" i="41"/>
  <c r="J13" i="41"/>
  <c r="J14" i="41"/>
  <c r="J15" i="41"/>
  <c r="J4" i="41"/>
  <c r="J3" i="41"/>
  <c r="J35" i="41" l="1"/>
  <c r="J45" i="41"/>
  <c r="V12" i="90"/>
  <c r="S24" i="90" s="1"/>
  <c r="G26" i="51" s="1"/>
  <c r="R11" i="90"/>
  <c r="N10" i="90"/>
  <c r="J11" i="90"/>
  <c r="F11" i="90"/>
  <c r="J24" i="41"/>
  <c r="E4" i="41"/>
  <c r="F4" i="41" s="1"/>
  <c r="E5" i="41"/>
  <c r="F5" i="41" s="1"/>
  <c r="E6" i="41"/>
  <c r="F6" i="41" s="1"/>
  <c r="E7" i="41"/>
  <c r="F7" i="41" s="1"/>
  <c r="E8" i="41"/>
  <c r="F8" i="41" s="1"/>
  <c r="E9" i="41"/>
  <c r="F9" i="41" s="1"/>
  <c r="E10" i="41"/>
  <c r="F10" i="41" s="1"/>
  <c r="E11" i="41"/>
  <c r="F11" i="41" s="1"/>
  <c r="E12" i="41"/>
  <c r="F12" i="41" s="1"/>
  <c r="E13" i="41"/>
  <c r="F13" i="41" s="1"/>
  <c r="E14" i="41"/>
  <c r="F14" i="41" s="1"/>
  <c r="E15" i="41"/>
  <c r="F15" i="41" s="1"/>
  <c r="E16" i="41"/>
  <c r="F16" i="41" s="1"/>
  <c r="E3" i="41"/>
  <c r="F3" i="41" s="1"/>
  <c r="D24" i="89"/>
  <c r="C24" i="89"/>
  <c r="D22" i="89"/>
  <c r="C22" i="89"/>
  <c r="F20" i="41" l="1"/>
  <c r="F41" i="41"/>
  <c r="S38" i="91" s="1"/>
  <c r="F31" i="41"/>
  <c r="E40" i="41"/>
  <c r="E30" i="41"/>
  <c r="V13" i="90"/>
  <c r="R12" i="90"/>
  <c r="O24" i="90" s="1"/>
  <c r="L26" i="45" s="1"/>
  <c r="N11" i="90"/>
  <c r="J12" i="90"/>
  <c r="G24" i="90" s="1"/>
  <c r="B31" i="45" s="1"/>
  <c r="F12" i="90"/>
  <c r="C24" i="90" s="1"/>
  <c r="L31" i="45" s="1"/>
  <c r="E19" i="41"/>
  <c r="D19" i="89"/>
  <c r="C19" i="89"/>
  <c r="F10" i="92" s="1"/>
  <c r="V14" i="90" l="1"/>
  <c r="R13" i="90"/>
  <c r="N12" i="90"/>
  <c r="J13" i="90"/>
  <c r="F13" i="90"/>
  <c r="V15" i="90" l="1"/>
  <c r="R14" i="90"/>
  <c r="N13" i="90"/>
  <c r="K24" i="90"/>
  <c r="G31" i="45" s="1"/>
  <c r="J14" i="90"/>
  <c r="F14" i="90"/>
  <c r="C18" i="43"/>
  <c r="K11" i="69"/>
  <c r="L20" i="43" s="1"/>
  <c r="J11" i="69"/>
  <c r="K20" i="43" s="1"/>
  <c r="I11" i="69"/>
  <c r="J20" i="43" s="1"/>
  <c r="H11" i="69"/>
  <c r="I20" i="43" s="1"/>
  <c r="G11" i="69"/>
  <c r="H20" i="43" s="1"/>
  <c r="F11" i="69"/>
  <c r="G20" i="43" s="1"/>
  <c r="E11" i="69"/>
  <c r="F20" i="43" s="1"/>
  <c r="D11" i="69"/>
  <c r="E20" i="43" s="1"/>
  <c r="C11" i="69"/>
  <c r="D20" i="43" s="1"/>
  <c r="B11" i="69"/>
  <c r="C20" i="43" s="1"/>
  <c r="K11" i="68"/>
  <c r="L19" i="43" s="1"/>
  <c r="J11" i="68"/>
  <c r="K19" i="43" s="1"/>
  <c r="I11" i="68"/>
  <c r="J19" i="43" s="1"/>
  <c r="H11" i="68"/>
  <c r="I19" i="43" s="1"/>
  <c r="G11" i="68"/>
  <c r="H19" i="43" s="1"/>
  <c r="F11" i="68"/>
  <c r="G19" i="43" s="1"/>
  <c r="E11" i="68"/>
  <c r="F19" i="43" s="1"/>
  <c r="D11" i="68"/>
  <c r="E19" i="43" s="1"/>
  <c r="C11" i="68"/>
  <c r="D19" i="43" s="1"/>
  <c r="B11" i="68"/>
  <c r="C19" i="43" s="1"/>
  <c r="K11" i="60"/>
  <c r="L18" i="43" s="1"/>
  <c r="J11" i="60"/>
  <c r="K18" i="43" s="1"/>
  <c r="I11" i="60"/>
  <c r="J18" i="43" s="1"/>
  <c r="H11" i="60"/>
  <c r="I18" i="43" s="1"/>
  <c r="G11" i="60"/>
  <c r="H18" i="43" s="1"/>
  <c r="F11" i="60"/>
  <c r="G18" i="43" s="1"/>
  <c r="E11" i="60"/>
  <c r="F18" i="43" s="1"/>
  <c r="D11" i="60"/>
  <c r="E18" i="43" s="1"/>
  <c r="C11" i="60"/>
  <c r="D18" i="43" s="1"/>
  <c r="B11" i="60"/>
  <c r="K11" i="71"/>
  <c r="L17" i="43" s="1"/>
  <c r="J11" i="71"/>
  <c r="K17" i="43" s="1"/>
  <c r="I11" i="71"/>
  <c r="J17" i="43" s="1"/>
  <c r="H11" i="71"/>
  <c r="I17" i="43" s="1"/>
  <c r="G11" i="71"/>
  <c r="H17" i="43" s="1"/>
  <c r="F11" i="71"/>
  <c r="G17" i="43" s="1"/>
  <c r="E11" i="71"/>
  <c r="F17" i="43" s="1"/>
  <c r="D11" i="71"/>
  <c r="E17" i="43" s="1"/>
  <c r="C11" i="71"/>
  <c r="D17" i="43" s="1"/>
  <c r="B11" i="71"/>
  <c r="C17" i="43" s="1"/>
  <c r="K11" i="59"/>
  <c r="L16" i="43" s="1"/>
  <c r="J11" i="59"/>
  <c r="K16" i="43" s="1"/>
  <c r="I11" i="59"/>
  <c r="J16" i="43" s="1"/>
  <c r="H11" i="59"/>
  <c r="I16" i="43" s="1"/>
  <c r="G11" i="59"/>
  <c r="H16" i="43" s="1"/>
  <c r="F11" i="59"/>
  <c r="G16" i="43" s="1"/>
  <c r="E11" i="59"/>
  <c r="F16" i="43" s="1"/>
  <c r="D11" i="59"/>
  <c r="E16" i="43" s="1"/>
  <c r="C11" i="59"/>
  <c r="D16" i="43" s="1"/>
  <c r="B11" i="59"/>
  <c r="C16" i="43" s="1"/>
  <c r="K11" i="70"/>
  <c r="L15" i="43" s="1"/>
  <c r="J11" i="70"/>
  <c r="K15" i="43" s="1"/>
  <c r="I11" i="70"/>
  <c r="J15" i="43" s="1"/>
  <c r="H11" i="70"/>
  <c r="I15" i="43" s="1"/>
  <c r="G11" i="70"/>
  <c r="H15" i="43" s="1"/>
  <c r="F11" i="70"/>
  <c r="G15" i="43" s="1"/>
  <c r="E11" i="70"/>
  <c r="F15" i="43" s="1"/>
  <c r="D11" i="70"/>
  <c r="E15" i="43" s="1"/>
  <c r="C11" i="70"/>
  <c r="D15" i="43" s="1"/>
  <c r="B11" i="70"/>
  <c r="C15" i="43" s="1"/>
  <c r="K11" i="67"/>
  <c r="L14" i="43" s="1"/>
  <c r="J11" i="67"/>
  <c r="K14" i="43" s="1"/>
  <c r="I11" i="67"/>
  <c r="J14" i="43" s="1"/>
  <c r="H11" i="67"/>
  <c r="I14" i="43" s="1"/>
  <c r="G11" i="67"/>
  <c r="H14" i="43" s="1"/>
  <c r="F11" i="67"/>
  <c r="G14" i="43" s="1"/>
  <c r="E11" i="67"/>
  <c r="F14" i="43" s="1"/>
  <c r="D11" i="67"/>
  <c r="E14" i="43" s="1"/>
  <c r="C11" i="67"/>
  <c r="D14" i="43" s="1"/>
  <c r="B11" i="67"/>
  <c r="C14" i="43" s="1"/>
  <c r="K11" i="64"/>
  <c r="L13" i="43" s="1"/>
  <c r="J11" i="64"/>
  <c r="K13" i="43" s="1"/>
  <c r="I11" i="64"/>
  <c r="J13" i="43" s="1"/>
  <c r="H11" i="64"/>
  <c r="I13" i="43" s="1"/>
  <c r="G11" i="64"/>
  <c r="H13" i="43" s="1"/>
  <c r="F11" i="64"/>
  <c r="G13" i="43" s="1"/>
  <c r="E11" i="64"/>
  <c r="F13" i="43" s="1"/>
  <c r="D11" i="64"/>
  <c r="E13" i="43" s="1"/>
  <c r="C11" i="64"/>
  <c r="D13" i="43" s="1"/>
  <c r="B11" i="64"/>
  <c r="C13" i="43" s="1"/>
  <c r="K11" i="65"/>
  <c r="L12" i="43" s="1"/>
  <c r="J11" i="65"/>
  <c r="K12" i="43" s="1"/>
  <c r="I11" i="65"/>
  <c r="J12" i="43" s="1"/>
  <c r="H11" i="65"/>
  <c r="I12" i="43" s="1"/>
  <c r="G11" i="65"/>
  <c r="H12" i="43" s="1"/>
  <c r="F11" i="65"/>
  <c r="G12" i="43" s="1"/>
  <c r="E11" i="65"/>
  <c r="F12" i="43" s="1"/>
  <c r="D11" i="65"/>
  <c r="E12" i="43" s="1"/>
  <c r="C11" i="65"/>
  <c r="D12" i="43" s="1"/>
  <c r="B11" i="65"/>
  <c r="C12" i="43" s="1"/>
  <c r="K11" i="66"/>
  <c r="L11" i="43" s="1"/>
  <c r="J11" i="66"/>
  <c r="K11" i="43" s="1"/>
  <c r="I11" i="66"/>
  <c r="J11" i="43" s="1"/>
  <c r="H11" i="66"/>
  <c r="I11" i="43" s="1"/>
  <c r="G11" i="66"/>
  <c r="H11" i="43" s="1"/>
  <c r="F11" i="66"/>
  <c r="G11" i="43" s="1"/>
  <c r="E11" i="66"/>
  <c r="F11" i="43" s="1"/>
  <c r="D11" i="66"/>
  <c r="E11" i="43" s="1"/>
  <c r="C11" i="66"/>
  <c r="D11" i="43" s="1"/>
  <c r="B11" i="66"/>
  <c r="C11" i="43" s="1"/>
  <c r="K11" i="63"/>
  <c r="L10" i="43" s="1"/>
  <c r="J11" i="63"/>
  <c r="K10" i="43" s="1"/>
  <c r="I11" i="63"/>
  <c r="J10" i="43" s="1"/>
  <c r="H11" i="63"/>
  <c r="I10" i="43" s="1"/>
  <c r="G11" i="63"/>
  <c r="H10" i="43" s="1"/>
  <c r="F11" i="63"/>
  <c r="G10" i="43" s="1"/>
  <c r="E11" i="63"/>
  <c r="F10" i="43" s="1"/>
  <c r="D11" i="63"/>
  <c r="E10" i="43" s="1"/>
  <c r="C11" i="63"/>
  <c r="D10" i="43" s="1"/>
  <c r="B11" i="63"/>
  <c r="C10" i="43" s="1"/>
  <c r="K11" i="61"/>
  <c r="L9" i="43" s="1"/>
  <c r="J11" i="61"/>
  <c r="K9" i="43" s="1"/>
  <c r="I11" i="61"/>
  <c r="J9" i="43" s="1"/>
  <c r="H11" i="61"/>
  <c r="I9" i="43" s="1"/>
  <c r="G11" i="61"/>
  <c r="H9" i="43" s="1"/>
  <c r="F11" i="61"/>
  <c r="G9" i="43" s="1"/>
  <c r="E11" i="61"/>
  <c r="F9" i="43" s="1"/>
  <c r="D11" i="61"/>
  <c r="E9" i="43" s="1"/>
  <c r="C11" i="61"/>
  <c r="D9" i="43" s="1"/>
  <c r="B11" i="61"/>
  <c r="C9" i="43" s="1"/>
  <c r="K11" i="58"/>
  <c r="L8" i="43" s="1"/>
  <c r="J11" i="58"/>
  <c r="K8" i="43" s="1"/>
  <c r="I11" i="58"/>
  <c r="J8" i="43" s="1"/>
  <c r="H11" i="58"/>
  <c r="I8" i="43" s="1"/>
  <c r="G11" i="58"/>
  <c r="H8" i="43" s="1"/>
  <c r="F11" i="58"/>
  <c r="G8" i="43" s="1"/>
  <c r="E11" i="58"/>
  <c r="F8" i="43" s="1"/>
  <c r="D11" i="58"/>
  <c r="E8" i="43" s="1"/>
  <c r="C11" i="58"/>
  <c r="D8" i="43" s="1"/>
  <c r="B11" i="58"/>
  <c r="C11" i="57"/>
  <c r="D11" i="57"/>
  <c r="E11" i="57"/>
  <c r="F11" i="57"/>
  <c r="G11" i="57"/>
  <c r="H11" i="57"/>
  <c r="I11" i="57"/>
  <c r="J11" i="57"/>
  <c r="K7" i="43" s="1"/>
  <c r="K11" i="57"/>
  <c r="L7" i="43" s="1"/>
  <c r="B11" i="57"/>
  <c r="G26" i="43" l="1"/>
  <c r="H26" i="43"/>
  <c r="I26" i="43"/>
  <c r="J26" i="43"/>
  <c r="C26" i="43"/>
  <c r="K26" i="43"/>
  <c r="D26" i="43"/>
  <c r="L26" i="43"/>
  <c r="E26" i="43"/>
  <c r="F26" i="43"/>
  <c r="G32" i="41"/>
  <c r="V16" i="90"/>
  <c r="R15" i="90"/>
  <c r="N14" i="90"/>
  <c r="J15" i="90"/>
  <c r="F15" i="90"/>
  <c r="C28" i="41"/>
  <c r="F51" i="41" s="1"/>
  <c r="C38" i="41"/>
  <c r="F52" i="41" s="1"/>
  <c r="G42" i="41"/>
  <c r="K21" i="43"/>
  <c r="K31" i="43"/>
  <c r="L21" i="43"/>
  <c r="L31" i="43"/>
  <c r="L43" i="43" l="1"/>
  <c r="K43" i="43"/>
  <c r="S39" i="55"/>
  <c r="V17" i="90"/>
  <c r="R16" i="90"/>
  <c r="N15" i="90"/>
  <c r="J16" i="90"/>
  <c r="F16" i="90"/>
  <c r="E43" i="14"/>
  <c r="E42" i="14"/>
  <c r="E41" i="14"/>
  <c r="E44" i="14" s="1"/>
  <c r="E39" i="14"/>
  <c r="E37" i="14"/>
  <c r="E36" i="14"/>
  <c r="E38" i="14" s="1"/>
  <c r="V18" i="90" l="1"/>
  <c r="R17" i="90"/>
  <c r="N16" i="90"/>
  <c r="J17" i="90"/>
  <c r="F17" i="90"/>
  <c r="L33" i="69"/>
  <c r="M33" i="69"/>
  <c r="N33" i="69"/>
  <c r="I17" i="15" s="1"/>
  <c r="O33" i="69"/>
  <c r="K17" i="15" s="1"/>
  <c r="P33" i="69"/>
  <c r="L17" i="15" s="1"/>
  <c r="Q33" i="69"/>
  <c r="M17" i="15" s="1"/>
  <c r="R33" i="69"/>
  <c r="S33" i="69"/>
  <c r="T33" i="69"/>
  <c r="U33" i="69"/>
  <c r="Q17" i="15" s="1"/>
  <c r="M22" i="69"/>
  <c r="N22" i="69"/>
  <c r="V17" i="12" s="1"/>
  <c r="O22" i="69"/>
  <c r="P22" i="69"/>
  <c r="Q22" i="69"/>
  <c r="R22" i="69"/>
  <c r="S22" i="69"/>
  <c r="T22" i="69"/>
  <c r="C17" i="14" s="1"/>
  <c r="U22" i="69"/>
  <c r="V22" i="69"/>
  <c r="W22" i="69"/>
  <c r="X22" i="69"/>
  <c r="K17" i="14" s="1"/>
  <c r="L33" i="68"/>
  <c r="M33" i="68"/>
  <c r="N33" i="68"/>
  <c r="I16" i="15" s="1"/>
  <c r="O33" i="68"/>
  <c r="K16" i="15" s="1"/>
  <c r="P33" i="68"/>
  <c r="L16" i="15" s="1"/>
  <c r="Q33" i="68"/>
  <c r="M16" i="15" s="1"/>
  <c r="R33" i="68"/>
  <c r="N16" i="15" s="1"/>
  <c r="S33" i="68"/>
  <c r="O16" i="15" s="1"/>
  <c r="T33" i="68"/>
  <c r="P16" i="15" s="1"/>
  <c r="U33" i="68"/>
  <c r="Q16" i="15" s="1"/>
  <c r="M22" i="68"/>
  <c r="N22" i="68"/>
  <c r="V16" i="12" s="1"/>
  <c r="O22" i="68"/>
  <c r="P22" i="68"/>
  <c r="Q22" i="68"/>
  <c r="R22" i="68"/>
  <c r="S22" i="68"/>
  <c r="T22" i="68"/>
  <c r="U22" i="68"/>
  <c r="V22" i="68"/>
  <c r="W22" i="68"/>
  <c r="X22" i="68"/>
  <c r="M22" i="60"/>
  <c r="N22" i="60"/>
  <c r="V15" i="12" s="1"/>
  <c r="O22" i="60"/>
  <c r="P22" i="60"/>
  <c r="Q22" i="60"/>
  <c r="R22" i="60"/>
  <c r="S22" i="60"/>
  <c r="T22" i="60"/>
  <c r="L33" i="71"/>
  <c r="M33" i="71"/>
  <c r="N33" i="71"/>
  <c r="I14" i="15" s="1"/>
  <c r="O33" i="71"/>
  <c r="K14" i="15" s="1"/>
  <c r="P33" i="71"/>
  <c r="L14" i="15" s="1"/>
  <c r="Q33" i="71"/>
  <c r="M14" i="15" s="1"/>
  <c r="R33" i="71"/>
  <c r="S33" i="71"/>
  <c r="T33" i="71"/>
  <c r="U33" i="71"/>
  <c r="Q14" i="15" s="1"/>
  <c r="M22" i="71"/>
  <c r="N22" i="71"/>
  <c r="O22" i="71"/>
  <c r="P22" i="71"/>
  <c r="Q22" i="71"/>
  <c r="R22" i="71"/>
  <c r="S22" i="71"/>
  <c r="T22" i="71"/>
  <c r="L33" i="59"/>
  <c r="M33" i="59"/>
  <c r="N33" i="59"/>
  <c r="I13" i="15" s="1"/>
  <c r="O33" i="59"/>
  <c r="K13" i="15" s="1"/>
  <c r="P33" i="59"/>
  <c r="L13" i="15" s="1"/>
  <c r="Q33" i="59"/>
  <c r="M13" i="15" s="1"/>
  <c r="R33" i="59"/>
  <c r="S33" i="59"/>
  <c r="T33" i="59"/>
  <c r="U33" i="59"/>
  <c r="Q13" i="15" s="1"/>
  <c r="M22" i="59"/>
  <c r="N22" i="59"/>
  <c r="V13" i="12" s="1"/>
  <c r="O22" i="59"/>
  <c r="P22" i="59"/>
  <c r="Q22" i="59"/>
  <c r="R22" i="59"/>
  <c r="S22" i="59"/>
  <c r="T22" i="59"/>
  <c r="M22" i="70"/>
  <c r="N22" i="70"/>
  <c r="O22" i="70"/>
  <c r="P22" i="70"/>
  <c r="Q22" i="70"/>
  <c r="R22" i="70"/>
  <c r="S22" i="70"/>
  <c r="T22" i="70"/>
  <c r="U22" i="70"/>
  <c r="V22" i="70"/>
  <c r="W22" i="70"/>
  <c r="L33" i="70"/>
  <c r="M33" i="70"/>
  <c r="N33" i="70"/>
  <c r="I12" i="15" s="1"/>
  <c r="O33" i="70"/>
  <c r="P33" i="70"/>
  <c r="L12" i="15" s="1"/>
  <c r="Q33" i="70"/>
  <c r="R33" i="70"/>
  <c r="S33" i="70"/>
  <c r="T33" i="70"/>
  <c r="U33" i="70"/>
  <c r="Q12" i="15" s="1"/>
  <c r="L33" i="67"/>
  <c r="M33" i="67"/>
  <c r="N33" i="67"/>
  <c r="I11" i="15" s="1"/>
  <c r="O33" i="67"/>
  <c r="P33" i="67"/>
  <c r="L11" i="15" s="1"/>
  <c r="Q33" i="67"/>
  <c r="R33" i="67"/>
  <c r="S33" i="67"/>
  <c r="T33" i="67"/>
  <c r="U33" i="67"/>
  <c r="Q11" i="15" s="1"/>
  <c r="M22" i="67"/>
  <c r="N22" i="67"/>
  <c r="V11" i="12" s="1"/>
  <c r="O22" i="67"/>
  <c r="P22" i="67"/>
  <c r="Q22" i="67"/>
  <c r="R22" i="67"/>
  <c r="S22" i="67"/>
  <c r="T22" i="67"/>
  <c r="U22" i="67"/>
  <c r="V22" i="67"/>
  <c r="W22" i="67"/>
  <c r="X22" i="67"/>
  <c r="K11" i="14" s="1"/>
  <c r="L33" i="64"/>
  <c r="M33" i="64"/>
  <c r="N33" i="64"/>
  <c r="I10" i="15" s="1"/>
  <c r="O33" i="64"/>
  <c r="K10" i="15" s="1"/>
  <c r="P33" i="64"/>
  <c r="L10" i="15" s="1"/>
  <c r="Q33" i="64"/>
  <c r="M10" i="15" s="1"/>
  <c r="R33" i="64"/>
  <c r="S33" i="64"/>
  <c r="T33" i="64"/>
  <c r="U33" i="64"/>
  <c r="Q10" i="15" s="1"/>
  <c r="M22" i="64"/>
  <c r="N22" i="64"/>
  <c r="O22" i="64"/>
  <c r="P22" i="64"/>
  <c r="Q22" i="64"/>
  <c r="R22" i="64"/>
  <c r="S22" i="64"/>
  <c r="T22" i="64"/>
  <c r="U22" i="64"/>
  <c r="V22" i="64"/>
  <c r="W22" i="64"/>
  <c r="L33" i="66"/>
  <c r="M33" i="66"/>
  <c r="N33" i="66"/>
  <c r="I8" i="15" s="1"/>
  <c r="O33" i="66"/>
  <c r="K8" i="15" s="1"/>
  <c r="P33" i="66"/>
  <c r="L8" i="15" s="1"/>
  <c r="Q33" i="66"/>
  <c r="M8" i="15" s="1"/>
  <c r="R33" i="66"/>
  <c r="S33" i="66"/>
  <c r="T33" i="66"/>
  <c r="U33" i="66"/>
  <c r="Q8" i="15" s="1"/>
  <c r="M22" i="66"/>
  <c r="N22" i="66"/>
  <c r="V8" i="12" s="1"/>
  <c r="O22" i="66"/>
  <c r="P22" i="66"/>
  <c r="Q22" i="66"/>
  <c r="R22" i="66"/>
  <c r="S22" i="66"/>
  <c r="T22" i="66"/>
  <c r="U22" i="66"/>
  <c r="V22" i="66"/>
  <c r="W22" i="66"/>
  <c r="L33" i="63"/>
  <c r="M33" i="63"/>
  <c r="N33" i="63"/>
  <c r="I7" i="15" s="1"/>
  <c r="O33" i="63"/>
  <c r="P33" i="63"/>
  <c r="L7" i="15" s="1"/>
  <c r="Q33" i="63"/>
  <c r="R33" i="63"/>
  <c r="S33" i="63"/>
  <c r="T33" i="63"/>
  <c r="U33" i="63"/>
  <c r="Q7" i="15" s="1"/>
  <c r="M22" i="63"/>
  <c r="N22" i="63"/>
  <c r="O22" i="63"/>
  <c r="P22" i="63"/>
  <c r="Q22" i="63"/>
  <c r="R22" i="63"/>
  <c r="S22" i="63"/>
  <c r="T22" i="63"/>
  <c r="U22" i="63"/>
  <c r="V22" i="63"/>
  <c r="W22" i="63"/>
  <c r="P33" i="61"/>
  <c r="L6" i="15" s="1"/>
  <c r="Q33" i="61"/>
  <c r="M6" i="15" s="1"/>
  <c r="R33" i="61"/>
  <c r="S33" i="61"/>
  <c r="T33" i="61"/>
  <c r="U33" i="61"/>
  <c r="Q6" i="15" s="1"/>
  <c r="L33" i="61"/>
  <c r="M33" i="61"/>
  <c r="N33" i="61"/>
  <c r="I6" i="15" s="1"/>
  <c r="P33" i="58"/>
  <c r="L5" i="15" s="1"/>
  <c r="Q33" i="58"/>
  <c r="M5" i="15" s="1"/>
  <c r="R33" i="58"/>
  <c r="S33" i="58"/>
  <c r="T33" i="58"/>
  <c r="U33" i="58"/>
  <c r="Q5" i="15" s="1"/>
  <c r="N22" i="58"/>
  <c r="V5" i="12" s="1"/>
  <c r="O22" i="58"/>
  <c r="L33" i="58"/>
  <c r="M33" i="58"/>
  <c r="N33" i="58"/>
  <c r="I5" i="15" s="1"/>
  <c r="N22" i="57"/>
  <c r="O22" i="57"/>
  <c r="V22" i="65"/>
  <c r="W22" i="65"/>
  <c r="P22" i="65"/>
  <c r="Q22" i="65"/>
  <c r="R22" i="65"/>
  <c r="S22" i="65"/>
  <c r="P33" i="65"/>
  <c r="L9" i="15" s="1"/>
  <c r="Q33" i="65"/>
  <c r="R33" i="65"/>
  <c r="S33" i="65"/>
  <c r="T33" i="65"/>
  <c r="U33" i="65"/>
  <c r="Q9" i="15" s="1"/>
  <c r="L33" i="65"/>
  <c r="M33" i="65"/>
  <c r="N33" i="65"/>
  <c r="I9" i="15" s="1"/>
  <c r="M22" i="65"/>
  <c r="M22" i="61"/>
  <c r="Q23" i="15" l="1"/>
  <c r="L23" i="15"/>
  <c r="I23" i="15"/>
  <c r="H23" i="15"/>
  <c r="G23" i="15"/>
  <c r="P23" i="15"/>
  <c r="N23" i="15"/>
  <c r="O23" i="15"/>
  <c r="M23" i="15"/>
  <c r="V19" i="90"/>
  <c r="R18" i="90"/>
  <c r="N17" i="90"/>
  <c r="J18" i="90"/>
  <c r="F18" i="90"/>
  <c r="H23" i="16"/>
  <c r="I23" i="16"/>
  <c r="J23" i="16"/>
  <c r="K23" i="16"/>
  <c r="M23" i="16"/>
  <c r="N23" i="16"/>
  <c r="O23" i="16"/>
  <c r="P23" i="16"/>
  <c r="V20" i="90" l="1"/>
  <c r="S21" i="90"/>
  <c r="S22" i="90" s="1"/>
  <c r="J37" i="11" s="1"/>
  <c r="R19" i="90"/>
  <c r="N18" i="90"/>
  <c r="J19" i="90"/>
  <c r="F19" i="90"/>
  <c r="V6" i="74"/>
  <c r="S26" i="90" l="1"/>
  <c r="V21" i="90"/>
  <c r="R20" i="90"/>
  <c r="O21" i="90"/>
  <c r="O22" i="90" s="1"/>
  <c r="B46" i="11" s="1"/>
  <c r="N19" i="90"/>
  <c r="J20" i="90"/>
  <c r="G21" i="90"/>
  <c r="G22" i="90" s="1"/>
  <c r="B40" i="11" s="1"/>
  <c r="F20" i="90"/>
  <c r="C21" i="90"/>
  <c r="C22" i="90" s="1"/>
  <c r="B37" i="11" s="1"/>
  <c r="AQ9" i="5"/>
  <c r="Q7" i="1"/>
  <c r="L7" i="1"/>
  <c r="V22" i="90" l="1"/>
  <c r="G38" i="51"/>
  <c r="O26" i="90"/>
  <c r="R21" i="90"/>
  <c r="N20" i="90"/>
  <c r="K21" i="90"/>
  <c r="K22" i="90" s="1"/>
  <c r="B43" i="11" s="1"/>
  <c r="G26" i="90"/>
  <c r="J21" i="90"/>
  <c r="F21" i="90"/>
  <c r="C26" i="90"/>
  <c r="V8" i="1"/>
  <c r="V7" i="1"/>
  <c r="Q9" i="1"/>
  <c r="Q8" i="1"/>
  <c r="L9" i="1"/>
  <c r="L8" i="1"/>
  <c r="X22" i="59"/>
  <c r="Y22" i="59"/>
  <c r="L13" i="14" s="1"/>
  <c r="Z22" i="59"/>
  <c r="AA22" i="59"/>
  <c r="AB22" i="59"/>
  <c r="B22" i="67"/>
  <c r="C22" i="67"/>
  <c r="D22" i="67"/>
  <c r="E22" i="67"/>
  <c r="F22" i="67"/>
  <c r="G22" i="67"/>
  <c r="B33" i="67"/>
  <c r="S11" i="14" s="1"/>
  <c r="C33" i="67"/>
  <c r="T11" i="14" s="1"/>
  <c r="D33" i="67"/>
  <c r="U11" i="14" s="1"/>
  <c r="E33" i="67"/>
  <c r="F33" i="67"/>
  <c r="G33" i="67"/>
  <c r="J22" i="90" l="1"/>
  <c r="B48" i="45"/>
  <c r="R22" i="90"/>
  <c r="L43" i="45"/>
  <c r="F22" i="90"/>
  <c r="L48" i="45"/>
  <c r="N21" i="90"/>
  <c r="K26" i="90"/>
  <c r="V9" i="1"/>
  <c r="Q10" i="1"/>
  <c r="L10" i="1"/>
  <c r="Y30" i="66"/>
  <c r="N22" i="90" l="1"/>
  <c r="G48" i="45"/>
  <c r="V10" i="1"/>
  <c r="W33" i="57"/>
  <c r="U4" i="15" s="1"/>
  <c r="X33" i="57"/>
  <c r="V4" i="15" s="1"/>
  <c r="P33" i="57"/>
  <c r="L4" i="15" s="1"/>
  <c r="Q33" i="57"/>
  <c r="R33" i="57"/>
  <c r="S33" i="57"/>
  <c r="T33" i="57"/>
  <c r="U33" i="57"/>
  <c r="Q4" i="15" s="1"/>
  <c r="L33" i="57"/>
  <c r="M33" i="57"/>
  <c r="F20" i="77" l="1"/>
  <c r="E20" i="77"/>
  <c r="D20" i="77"/>
  <c r="C20" i="77"/>
  <c r="G19" i="77"/>
  <c r="G18" i="77"/>
  <c r="G17" i="77"/>
  <c r="G16" i="77"/>
  <c r="G15" i="77"/>
  <c r="G14" i="77"/>
  <c r="G13" i="77"/>
  <c r="G12" i="77"/>
  <c r="G11" i="77"/>
  <c r="G10" i="77"/>
  <c r="G9" i="77"/>
  <c r="G8" i="77"/>
  <c r="G7" i="77"/>
  <c r="G6" i="77"/>
  <c r="F20" i="82"/>
  <c r="E20" i="82"/>
  <c r="D20" i="82"/>
  <c r="C20" i="82"/>
  <c r="G19" i="82"/>
  <c r="G18" i="82"/>
  <c r="G17" i="82"/>
  <c r="G16" i="82"/>
  <c r="G15" i="82"/>
  <c r="G14" i="82"/>
  <c r="G13" i="82"/>
  <c r="G12" i="82"/>
  <c r="G11" i="82"/>
  <c r="G10" i="82"/>
  <c r="G9" i="82"/>
  <c r="G8" i="82"/>
  <c r="G7" i="82"/>
  <c r="G6" i="82"/>
  <c r="W17" i="12"/>
  <c r="W16" i="12"/>
  <c r="W15" i="12"/>
  <c r="W13" i="12"/>
  <c r="W11" i="12"/>
  <c r="O22" i="65"/>
  <c r="W9" i="12" s="1"/>
  <c r="W8" i="12"/>
  <c r="O22" i="61"/>
  <c r="W6" i="12" s="1"/>
  <c r="W5" i="12"/>
  <c r="W4" i="12"/>
  <c r="C23" i="77" l="1"/>
  <c r="V26" i="12" s="1"/>
  <c r="G20" i="77"/>
  <c r="C21" i="77"/>
  <c r="C25" i="77"/>
  <c r="V31" i="12" s="1"/>
  <c r="C23" i="82"/>
  <c r="V25" i="12" s="1"/>
  <c r="G20" i="82"/>
  <c r="C21" i="82"/>
  <c r="C25" i="82"/>
  <c r="V30" i="12" s="1"/>
  <c r="AD36" i="12"/>
  <c r="AC36" i="12"/>
  <c r="AB36" i="12"/>
  <c r="AA36" i="12"/>
  <c r="Z36" i="12"/>
  <c r="Y36" i="12"/>
  <c r="V43" i="12" l="1"/>
  <c r="V42" i="12"/>
  <c r="G21" i="77"/>
  <c r="V20" i="12" s="1"/>
  <c r="G21" i="82"/>
  <c r="V19" i="12" s="1"/>
  <c r="AY23" i="88" l="1"/>
  <c r="AX23" i="88"/>
  <c r="AW23" i="88"/>
  <c r="AV23" i="88"/>
  <c r="AT23" i="88"/>
  <c r="AS23" i="88"/>
  <c r="AR23" i="88"/>
  <c r="AQ23" i="88"/>
  <c r="AO23" i="88"/>
  <c r="AN23" i="88"/>
  <c r="AM23" i="88"/>
  <c r="AL23" i="88"/>
  <c r="AJ23" i="88"/>
  <c r="AI23" i="88"/>
  <c r="AH23" i="88"/>
  <c r="AG23" i="88"/>
  <c r="AE23" i="88"/>
  <c r="AD23" i="88"/>
  <c r="AC23" i="88"/>
  <c r="AB23" i="88"/>
  <c r="Z23" i="88"/>
  <c r="Y23" i="88"/>
  <c r="X23" i="88"/>
  <c r="W23" i="88"/>
  <c r="U23" i="88"/>
  <c r="T23" i="88"/>
  <c r="S23" i="88"/>
  <c r="R23" i="88"/>
  <c r="P23" i="88"/>
  <c r="O23" i="88"/>
  <c r="N23" i="88"/>
  <c r="M23" i="88"/>
  <c r="K23" i="88"/>
  <c r="J23" i="88"/>
  <c r="I23" i="88"/>
  <c r="H23" i="88"/>
  <c r="F23" i="88"/>
  <c r="E23" i="88"/>
  <c r="D23" i="88"/>
  <c r="C23" i="88"/>
  <c r="AZ22" i="88"/>
  <c r="AU22" i="88"/>
  <c r="AP22" i="88"/>
  <c r="AK22" i="88"/>
  <c r="AF22" i="88"/>
  <c r="AA22" i="88"/>
  <c r="V22" i="88"/>
  <c r="Q22" i="88"/>
  <c r="L22" i="88"/>
  <c r="G22" i="88"/>
  <c r="AZ21" i="88"/>
  <c r="AU21" i="88"/>
  <c r="AP21" i="88"/>
  <c r="AK21" i="88"/>
  <c r="AF21" i="88"/>
  <c r="AA21" i="88"/>
  <c r="V21" i="88"/>
  <c r="Q21" i="88"/>
  <c r="L21" i="88"/>
  <c r="G21" i="88"/>
  <c r="AZ20" i="88"/>
  <c r="AU20" i="88"/>
  <c r="AP20" i="88"/>
  <c r="AK20" i="88"/>
  <c r="AF20" i="88"/>
  <c r="AA20" i="88"/>
  <c r="V20" i="88"/>
  <c r="Q20" i="88"/>
  <c r="L20" i="88"/>
  <c r="G20" i="88"/>
  <c r="AZ19" i="88"/>
  <c r="AU19" i="88"/>
  <c r="AP19" i="88"/>
  <c r="AK19" i="88"/>
  <c r="AF19" i="88"/>
  <c r="AA19" i="88"/>
  <c r="V19" i="88"/>
  <c r="Q19" i="88"/>
  <c r="L19" i="88"/>
  <c r="G19" i="88"/>
  <c r="AZ18" i="88"/>
  <c r="AU18" i="88"/>
  <c r="AP18" i="88"/>
  <c r="AK18" i="88"/>
  <c r="AF18" i="88"/>
  <c r="AA18" i="88"/>
  <c r="V18" i="88"/>
  <c r="Q18" i="88"/>
  <c r="L18" i="88"/>
  <c r="G18" i="88"/>
  <c r="AZ17" i="88"/>
  <c r="AU17" i="88"/>
  <c r="AP17" i="88"/>
  <c r="AK17" i="88"/>
  <c r="AF17" i="88"/>
  <c r="AA17" i="88"/>
  <c r="V17" i="88"/>
  <c r="Q17" i="88"/>
  <c r="L17" i="88"/>
  <c r="G17" i="88"/>
  <c r="AZ16" i="88"/>
  <c r="AU16" i="88"/>
  <c r="AP16" i="88"/>
  <c r="AK16" i="88"/>
  <c r="AF16" i="88"/>
  <c r="AA16" i="88"/>
  <c r="V16" i="88"/>
  <c r="Q16" i="88"/>
  <c r="L16" i="88"/>
  <c r="G16" i="88"/>
  <c r="AZ15" i="88"/>
  <c r="AU15" i="88"/>
  <c r="AP15" i="88"/>
  <c r="AK15" i="88"/>
  <c r="AF15" i="88"/>
  <c r="AA15" i="88"/>
  <c r="V15" i="88"/>
  <c r="Q15" i="88"/>
  <c r="L15" i="88"/>
  <c r="G15" i="88"/>
  <c r="AZ14" i="88"/>
  <c r="AU14" i="88"/>
  <c r="AP14" i="88"/>
  <c r="AK14" i="88"/>
  <c r="AF14" i="88"/>
  <c r="AA14" i="88"/>
  <c r="V14" i="88"/>
  <c r="Q14" i="88"/>
  <c r="L14" i="88"/>
  <c r="G14" i="88"/>
  <c r="AZ13" i="88"/>
  <c r="AU13" i="88"/>
  <c r="AP13" i="88"/>
  <c r="AK13" i="88"/>
  <c r="AF13" i="88"/>
  <c r="AA13" i="88"/>
  <c r="V13" i="88"/>
  <c r="Q13" i="88"/>
  <c r="L13" i="88"/>
  <c r="G13" i="88"/>
  <c r="AZ12" i="88"/>
  <c r="AU12" i="88"/>
  <c r="AP12" i="88"/>
  <c r="AK12" i="88"/>
  <c r="AF12" i="88"/>
  <c r="AA12" i="88"/>
  <c r="V12" i="88"/>
  <c r="Q12" i="88"/>
  <c r="L12" i="88"/>
  <c r="G12" i="88"/>
  <c r="AZ11" i="88"/>
  <c r="AU11" i="88"/>
  <c r="AQ26" i="88" s="1"/>
  <c r="K28" i="43" s="1"/>
  <c r="AP11" i="88"/>
  <c r="AK11" i="88"/>
  <c r="AF11" i="88"/>
  <c r="AA11" i="88"/>
  <c r="V11" i="88"/>
  <c r="Q11" i="88"/>
  <c r="L11" i="88"/>
  <c r="G11" i="88"/>
  <c r="AZ10" i="88"/>
  <c r="AU10" i="88"/>
  <c r="AP10" i="88"/>
  <c r="AK10" i="88"/>
  <c r="AF10" i="88"/>
  <c r="AA10" i="88"/>
  <c r="V10" i="88"/>
  <c r="Q10" i="88"/>
  <c r="L10" i="88"/>
  <c r="G10" i="88"/>
  <c r="AZ9" i="88"/>
  <c r="AU9" i="88"/>
  <c r="AP9" i="88"/>
  <c r="AK9" i="88"/>
  <c r="AF9" i="88"/>
  <c r="AA9" i="88"/>
  <c r="V9" i="88"/>
  <c r="Q9" i="88"/>
  <c r="L9" i="88"/>
  <c r="G9" i="88"/>
  <c r="AE22" i="69"/>
  <c r="AE22" i="68"/>
  <c r="AE22" i="60"/>
  <c r="AE22" i="71"/>
  <c r="AE22" i="59"/>
  <c r="AE22" i="70"/>
  <c r="AE22" i="67"/>
  <c r="AE22" i="64"/>
  <c r="AE22" i="65"/>
  <c r="AE22" i="66"/>
  <c r="AE22" i="63"/>
  <c r="AE22" i="61"/>
  <c r="W26" i="88" l="1"/>
  <c r="G28" i="43" s="1"/>
  <c r="AQ28" i="88"/>
  <c r="K33" i="43" s="1"/>
  <c r="K45" i="43" s="1"/>
  <c r="AV24" i="88"/>
  <c r="L23" i="43" s="1"/>
  <c r="AL26" i="88"/>
  <c r="J28" i="43" s="1"/>
  <c r="AL24" i="88"/>
  <c r="J23" i="43" s="1"/>
  <c r="AG28" i="88"/>
  <c r="I33" i="43" s="1"/>
  <c r="AG24" i="88"/>
  <c r="I23" i="43" s="1"/>
  <c r="AB24" i="88"/>
  <c r="H23" i="43" s="1"/>
  <c r="AB26" i="88"/>
  <c r="H28" i="43" s="1"/>
  <c r="AA23" i="88"/>
  <c r="W24" i="88"/>
  <c r="G23" i="43" s="1"/>
  <c r="R26" i="88"/>
  <c r="F28" i="43" s="1"/>
  <c r="M24" i="88"/>
  <c r="E23" i="43" s="1"/>
  <c r="C24" i="88"/>
  <c r="C23" i="43" s="1"/>
  <c r="AZ23" i="88"/>
  <c r="AV26" i="88"/>
  <c r="L28" i="43" s="1"/>
  <c r="AQ24" i="88"/>
  <c r="K23" i="43" s="1"/>
  <c r="AL28" i="88"/>
  <c r="AK23" i="88"/>
  <c r="AG26" i="88"/>
  <c r="AB28" i="88"/>
  <c r="W28" i="88"/>
  <c r="R28" i="88"/>
  <c r="F33" i="43" s="1"/>
  <c r="R24" i="88"/>
  <c r="F23" i="43" s="1"/>
  <c r="M26" i="88"/>
  <c r="E28" i="43" s="1"/>
  <c r="Q23" i="88"/>
  <c r="H24" i="88"/>
  <c r="H28" i="88"/>
  <c r="D33" i="43" s="1"/>
  <c r="H26" i="88"/>
  <c r="D28" i="43" s="1"/>
  <c r="C26" i="88"/>
  <c r="C28" i="43" s="1"/>
  <c r="C28" i="88"/>
  <c r="C33" i="43" s="1"/>
  <c r="L23" i="88"/>
  <c r="V23" i="88"/>
  <c r="G23" i="88"/>
  <c r="AU23" i="88"/>
  <c r="AF23" i="88"/>
  <c r="AV28" i="88"/>
  <c r="L33" i="43" s="1"/>
  <c r="M28" i="88"/>
  <c r="E33" i="43" s="1"/>
  <c r="AP23" i="88"/>
  <c r="D45" i="43" l="1"/>
  <c r="C45" i="43"/>
  <c r="F45" i="43"/>
  <c r="E45" i="43"/>
  <c r="L45" i="43"/>
  <c r="AP24" i="88"/>
  <c r="J33" i="43"/>
  <c r="J45" i="43" s="1"/>
  <c r="D23" i="43"/>
  <c r="AU24" i="88"/>
  <c r="AA24" i="88"/>
  <c r="G33" i="43"/>
  <c r="G45" i="43" s="1"/>
  <c r="AF24" i="88"/>
  <c r="H33" i="43"/>
  <c r="H45" i="43" s="1"/>
  <c r="AK24" i="88"/>
  <c r="I28" i="43"/>
  <c r="I45" i="43" s="1"/>
  <c r="G24" i="88"/>
  <c r="AZ24" i="88"/>
  <c r="V24" i="88"/>
  <c r="Q24" i="88"/>
  <c r="L24" i="88"/>
  <c r="Y33" i="69"/>
  <c r="Y31" i="69"/>
  <c r="Y30" i="69"/>
  <c r="Y29" i="69"/>
  <c r="Y28" i="69"/>
  <c r="Y33" i="68"/>
  <c r="Y31" i="68"/>
  <c r="Y30" i="68"/>
  <c r="Y29" i="68"/>
  <c r="Y28" i="68"/>
  <c r="Y33" i="60"/>
  <c r="Y31" i="60"/>
  <c r="Y30" i="60"/>
  <c r="Y29" i="60"/>
  <c r="Y28" i="60"/>
  <c r="Y33" i="71"/>
  <c r="Y31" i="71"/>
  <c r="Y30" i="71"/>
  <c r="Y29" i="71"/>
  <c r="Y28" i="71"/>
  <c r="Y33" i="59"/>
  <c r="Y31" i="59"/>
  <c r="Y30" i="59"/>
  <c r="Y29" i="59"/>
  <c r="Y28" i="59"/>
  <c r="Y33" i="70"/>
  <c r="Y31" i="70"/>
  <c r="Y30" i="70"/>
  <c r="Y29" i="70"/>
  <c r="Y28" i="70"/>
  <c r="Y33" i="67"/>
  <c r="Y31" i="67"/>
  <c r="Y30" i="67"/>
  <c r="Y29" i="67"/>
  <c r="Y28" i="67"/>
  <c r="Y33" i="64"/>
  <c r="Y31" i="64"/>
  <c r="Y30" i="64"/>
  <c r="Y29" i="64"/>
  <c r="Y28" i="64"/>
  <c r="Y33" i="65"/>
  <c r="Y31" i="65"/>
  <c r="Y30" i="65"/>
  <c r="Y29" i="65"/>
  <c r="Y28" i="65"/>
  <c r="Y33" i="66"/>
  <c r="Y31" i="66"/>
  <c r="Y29" i="66"/>
  <c r="Y28" i="66"/>
  <c r="Y33" i="63"/>
  <c r="Y31" i="63"/>
  <c r="Y30" i="63"/>
  <c r="Y29" i="63"/>
  <c r="Y28" i="63"/>
  <c r="Y33" i="61"/>
  <c r="Y31" i="61"/>
  <c r="Y30" i="61"/>
  <c r="Y29" i="61"/>
  <c r="Y28" i="61"/>
  <c r="Y33" i="58"/>
  <c r="Y31" i="58"/>
  <c r="Y30" i="58"/>
  <c r="Y29" i="58"/>
  <c r="Y28" i="58"/>
  <c r="AE20" i="69"/>
  <c r="AE19" i="69"/>
  <c r="AE18" i="69"/>
  <c r="AE17" i="69"/>
  <c r="AE20" i="68"/>
  <c r="AE19" i="68"/>
  <c r="AE18" i="68"/>
  <c r="AE17" i="68"/>
  <c r="AE20" i="60"/>
  <c r="AE19" i="60"/>
  <c r="AE18" i="60"/>
  <c r="AE17" i="60"/>
  <c r="AE20" i="71"/>
  <c r="AE19" i="71"/>
  <c r="AE18" i="71"/>
  <c r="AE17" i="71"/>
  <c r="AE20" i="59"/>
  <c r="AE19" i="59"/>
  <c r="AE18" i="59"/>
  <c r="AE17" i="59"/>
  <c r="AE20" i="70"/>
  <c r="AE19" i="70"/>
  <c r="AE18" i="70"/>
  <c r="AE17" i="70"/>
  <c r="AE20" i="67"/>
  <c r="AE19" i="67"/>
  <c r="AE18" i="67"/>
  <c r="AE17" i="67"/>
  <c r="AE20" i="64"/>
  <c r="AE19" i="64"/>
  <c r="AE18" i="64"/>
  <c r="AE17" i="64"/>
  <c r="AE20" i="65"/>
  <c r="AE19" i="65"/>
  <c r="AE18" i="65"/>
  <c r="AE17" i="65"/>
  <c r="AE20" i="66"/>
  <c r="AE19" i="66"/>
  <c r="AE18" i="66"/>
  <c r="AE17" i="66"/>
  <c r="AE20" i="63"/>
  <c r="AE19" i="63"/>
  <c r="AE18" i="63"/>
  <c r="AE17" i="63"/>
  <c r="AE20" i="61"/>
  <c r="AE19" i="61"/>
  <c r="AE18" i="61"/>
  <c r="AE17" i="61"/>
  <c r="AE22" i="58"/>
  <c r="AE20" i="58"/>
  <c r="AE19" i="58"/>
  <c r="AE18" i="58"/>
  <c r="AE17" i="58"/>
  <c r="Y29" i="57"/>
  <c r="Y30" i="57"/>
  <c r="Y31" i="57"/>
  <c r="Y33" i="57"/>
  <c r="Y28" i="57"/>
  <c r="AE18" i="57"/>
  <c r="AE19" i="57"/>
  <c r="AE20" i="57"/>
  <c r="AE22" i="57"/>
  <c r="AE17" i="57"/>
  <c r="L11" i="69"/>
  <c r="L10" i="69"/>
  <c r="L9" i="69"/>
  <c r="L11" i="68"/>
  <c r="L10" i="68"/>
  <c r="L9" i="68"/>
  <c r="L11" i="60"/>
  <c r="L10" i="60"/>
  <c r="L9" i="60"/>
  <c r="L11" i="71"/>
  <c r="L10" i="71"/>
  <c r="L9" i="71"/>
  <c r="L11" i="59"/>
  <c r="L10" i="59"/>
  <c r="L9" i="59"/>
  <c r="L11" i="70"/>
  <c r="L10" i="70"/>
  <c r="L9" i="70"/>
  <c r="L11" i="67"/>
  <c r="L10" i="67"/>
  <c r="L9" i="67"/>
  <c r="L11" i="64"/>
  <c r="L10" i="64"/>
  <c r="L9" i="64"/>
  <c r="L11" i="65"/>
  <c r="L10" i="65"/>
  <c r="L9" i="65"/>
  <c r="L11" i="66"/>
  <c r="L10" i="66"/>
  <c r="L9" i="66"/>
  <c r="L11" i="63"/>
  <c r="L10" i="63"/>
  <c r="L9" i="63"/>
  <c r="L11" i="61"/>
  <c r="L10" i="61"/>
  <c r="L9" i="61"/>
  <c r="L11" i="58"/>
  <c r="L10" i="58"/>
  <c r="L9" i="58"/>
  <c r="L11" i="57"/>
  <c r="U20" i="85" l="1"/>
  <c r="T20" i="85"/>
  <c r="S20" i="85"/>
  <c r="R20" i="85"/>
  <c r="V19" i="85"/>
  <c r="V18" i="85"/>
  <c r="V17" i="85"/>
  <c r="V16" i="85"/>
  <c r="V15" i="85"/>
  <c r="V14" i="85"/>
  <c r="V13" i="85"/>
  <c r="V12" i="85"/>
  <c r="V11" i="85"/>
  <c r="V10" i="85"/>
  <c r="V9" i="85"/>
  <c r="V8" i="85"/>
  <c r="V7" i="85"/>
  <c r="V6" i="85"/>
  <c r="U20" i="5"/>
  <c r="T20" i="5"/>
  <c r="S20" i="5"/>
  <c r="R20" i="5"/>
  <c r="V19" i="5"/>
  <c r="V18" i="5"/>
  <c r="V17" i="5"/>
  <c r="V16" i="5"/>
  <c r="V15" i="5"/>
  <c r="V14" i="5"/>
  <c r="V13" i="5"/>
  <c r="V12" i="5"/>
  <c r="V11" i="5"/>
  <c r="V10" i="5"/>
  <c r="V9" i="5"/>
  <c r="V8" i="5"/>
  <c r="V7" i="5"/>
  <c r="V6" i="5"/>
  <c r="Z10" i="12"/>
  <c r="R23" i="5" l="1"/>
  <c r="R23" i="85"/>
  <c r="AD18" i="12"/>
  <c r="AD29" i="12" s="1"/>
  <c r="AD41" i="12" s="1"/>
  <c r="AC18" i="12"/>
  <c r="AC29" i="12" s="1"/>
  <c r="AC41" i="12" s="1"/>
  <c r="AB18" i="12"/>
  <c r="AB29" i="12" s="1"/>
  <c r="AB41" i="12" s="1"/>
  <c r="AA18" i="12"/>
  <c r="AA29" i="12" s="1"/>
  <c r="AA41" i="12" s="1"/>
  <c r="Z18" i="12"/>
  <c r="Z29" i="12" s="1"/>
  <c r="Z41" i="12" s="1"/>
  <c r="R21" i="85"/>
  <c r="N20" i="12" s="1"/>
  <c r="V20" i="85"/>
  <c r="R25" i="85"/>
  <c r="V20" i="5"/>
  <c r="R21" i="5"/>
  <c r="N19" i="12" s="1"/>
  <c r="R25" i="5"/>
  <c r="V21" i="5" s="1"/>
  <c r="S36" i="12"/>
  <c r="R36" i="12"/>
  <c r="O9" i="12"/>
  <c r="O6" i="12"/>
  <c r="V21" i="85" l="1"/>
  <c r="O18" i="12"/>
  <c r="O24" i="12" s="1"/>
  <c r="O41" i="12" s="1"/>
  <c r="K37" i="12"/>
  <c r="L37" i="12"/>
  <c r="Q36" i="12"/>
  <c r="M37" i="12"/>
  <c r="T36" i="12"/>
  <c r="N37" i="12"/>
  <c r="O37" i="12"/>
  <c r="AJ20" i="87" l="1"/>
  <c r="AI20" i="87"/>
  <c r="AH20" i="87"/>
  <c r="AG20" i="87"/>
  <c r="AE20" i="87"/>
  <c r="AD20" i="87"/>
  <c r="AC20" i="87"/>
  <c r="AB20" i="87"/>
  <c r="Z20" i="87"/>
  <c r="Y20" i="87"/>
  <c r="X20" i="87"/>
  <c r="W20" i="87"/>
  <c r="U20" i="87"/>
  <c r="T20" i="87"/>
  <c r="S20" i="87"/>
  <c r="R20" i="87"/>
  <c r="P20" i="87"/>
  <c r="O20" i="87"/>
  <c r="N20" i="87"/>
  <c r="M20" i="87"/>
  <c r="K20" i="87"/>
  <c r="J20" i="87"/>
  <c r="I20" i="87"/>
  <c r="H20" i="87"/>
  <c r="F20" i="87"/>
  <c r="E20" i="87"/>
  <c r="D20" i="87"/>
  <c r="C20" i="87"/>
  <c r="AK19" i="87"/>
  <c r="AF19" i="87"/>
  <c r="AA19" i="87"/>
  <c r="V19" i="87"/>
  <c r="Q19" i="87"/>
  <c r="L19" i="87"/>
  <c r="G19" i="87"/>
  <c r="AK18" i="87"/>
  <c r="AF18" i="87"/>
  <c r="AA18" i="87"/>
  <c r="V18" i="87"/>
  <c r="Q18" i="87"/>
  <c r="L18" i="87"/>
  <c r="G18" i="87"/>
  <c r="AK17" i="87"/>
  <c r="AF17" i="87"/>
  <c r="AA17" i="87"/>
  <c r="V17" i="87"/>
  <c r="Q17" i="87"/>
  <c r="L17" i="87"/>
  <c r="G17" i="87"/>
  <c r="AK16" i="87"/>
  <c r="AF16" i="87"/>
  <c r="AA16" i="87"/>
  <c r="V16" i="87"/>
  <c r="Q16" i="87"/>
  <c r="L16" i="87"/>
  <c r="G16" i="87"/>
  <c r="AK15" i="87"/>
  <c r="AF15" i="87"/>
  <c r="AA15" i="87"/>
  <c r="V15" i="87"/>
  <c r="Q15" i="87"/>
  <c r="L15" i="87"/>
  <c r="G15" i="87"/>
  <c r="AK14" i="87"/>
  <c r="AF14" i="87"/>
  <c r="AA14" i="87"/>
  <c r="V14" i="87"/>
  <c r="Q14" i="87"/>
  <c r="L14" i="87"/>
  <c r="G14" i="87"/>
  <c r="AK13" i="87"/>
  <c r="AF13" i="87"/>
  <c r="AA13" i="87"/>
  <c r="V13" i="87"/>
  <c r="Q13" i="87"/>
  <c r="L13" i="87"/>
  <c r="G13" i="87"/>
  <c r="AK12" i="87"/>
  <c r="AF12" i="87"/>
  <c r="AA12" i="87"/>
  <c r="V12" i="87"/>
  <c r="Q12" i="87"/>
  <c r="L12" i="87"/>
  <c r="G12" i="87"/>
  <c r="AK11" i="87"/>
  <c r="AF11" i="87"/>
  <c r="AA11" i="87"/>
  <c r="V11" i="87"/>
  <c r="Q11" i="87"/>
  <c r="L11" i="87"/>
  <c r="G11" i="87"/>
  <c r="AK10" i="87"/>
  <c r="AF10" i="87"/>
  <c r="AA10" i="87"/>
  <c r="V10" i="87"/>
  <c r="Q10" i="87"/>
  <c r="L10" i="87"/>
  <c r="G10" i="87"/>
  <c r="AK9" i="87"/>
  <c r="AF9" i="87"/>
  <c r="AA9" i="87"/>
  <c r="V9" i="87"/>
  <c r="Q9" i="87"/>
  <c r="L9" i="87"/>
  <c r="G9" i="87"/>
  <c r="AK8" i="87"/>
  <c r="AF8" i="87"/>
  <c r="AA8" i="87"/>
  <c r="V8" i="87"/>
  <c r="Q8" i="87"/>
  <c r="L8" i="87"/>
  <c r="G8" i="87"/>
  <c r="AK7" i="87"/>
  <c r="AF7" i="87"/>
  <c r="AA7" i="87"/>
  <c r="V7" i="87"/>
  <c r="Q7" i="87"/>
  <c r="L7" i="87"/>
  <c r="G7" i="87"/>
  <c r="AK6" i="87"/>
  <c r="AF6" i="87"/>
  <c r="AA6" i="87"/>
  <c r="V6" i="87"/>
  <c r="Q6" i="87"/>
  <c r="L6" i="87"/>
  <c r="G6" i="87"/>
  <c r="AE20" i="86"/>
  <c r="AD20" i="86"/>
  <c r="AC20" i="86"/>
  <c r="AB20" i="86"/>
  <c r="Z20" i="86"/>
  <c r="Y20" i="86"/>
  <c r="X20" i="86"/>
  <c r="W20" i="86"/>
  <c r="U20" i="86"/>
  <c r="T20" i="86"/>
  <c r="S20" i="86"/>
  <c r="R20" i="86"/>
  <c r="P20" i="86"/>
  <c r="O20" i="86"/>
  <c r="N20" i="86"/>
  <c r="M20" i="86"/>
  <c r="K20" i="86"/>
  <c r="J20" i="86"/>
  <c r="I20" i="86"/>
  <c r="H20" i="86"/>
  <c r="F20" i="86"/>
  <c r="E20" i="86"/>
  <c r="D20" i="86"/>
  <c r="C20" i="86"/>
  <c r="AF19" i="86"/>
  <c r="AA19" i="86"/>
  <c r="V19" i="86"/>
  <c r="Q19" i="86"/>
  <c r="L19" i="86"/>
  <c r="G19" i="86"/>
  <c r="AF18" i="86"/>
  <c r="AA18" i="86"/>
  <c r="V18" i="86"/>
  <c r="Q18" i="86"/>
  <c r="L18" i="86"/>
  <c r="G18" i="86"/>
  <c r="AF17" i="86"/>
  <c r="AA17" i="86"/>
  <c r="V17" i="86"/>
  <c r="Q17" i="86"/>
  <c r="L17" i="86"/>
  <c r="G17" i="86"/>
  <c r="AF16" i="86"/>
  <c r="AA16" i="86"/>
  <c r="V16" i="86"/>
  <c r="Q16" i="86"/>
  <c r="L16" i="86"/>
  <c r="G16" i="86"/>
  <c r="AF15" i="86"/>
  <c r="AA15" i="86"/>
  <c r="V15" i="86"/>
  <c r="Q15" i="86"/>
  <c r="L15" i="86"/>
  <c r="G15" i="86"/>
  <c r="AF14" i="86"/>
  <c r="AA14" i="86"/>
  <c r="V14" i="86"/>
  <c r="Q14" i="86"/>
  <c r="L14" i="86"/>
  <c r="G14" i="86"/>
  <c r="AF13" i="86"/>
  <c r="AA13" i="86"/>
  <c r="V13" i="86"/>
  <c r="Q13" i="86"/>
  <c r="L13" i="86"/>
  <c r="G13" i="86"/>
  <c r="AF12" i="86"/>
  <c r="AA12" i="86"/>
  <c r="V12" i="86"/>
  <c r="Q12" i="86"/>
  <c r="L12" i="86"/>
  <c r="G12" i="86"/>
  <c r="AF11" i="86"/>
  <c r="AA11" i="86"/>
  <c r="V11" i="86"/>
  <c r="Q11" i="86"/>
  <c r="L11" i="86"/>
  <c r="G11" i="86"/>
  <c r="AF10" i="86"/>
  <c r="AA10" i="86"/>
  <c r="V10" i="86"/>
  <c r="Q10" i="86"/>
  <c r="L10" i="86"/>
  <c r="G10" i="86"/>
  <c r="AF9" i="86"/>
  <c r="AA9" i="86"/>
  <c r="V9" i="86"/>
  <c r="Q9" i="86"/>
  <c r="L9" i="86"/>
  <c r="G9" i="86"/>
  <c r="AF8" i="86"/>
  <c r="AA8" i="86"/>
  <c r="V8" i="86"/>
  <c r="Q8" i="86"/>
  <c r="L8" i="86"/>
  <c r="G8" i="86"/>
  <c r="AF7" i="86"/>
  <c r="AA7" i="86"/>
  <c r="V7" i="86"/>
  <c r="Q7" i="86"/>
  <c r="L7" i="86"/>
  <c r="G7" i="86"/>
  <c r="AF6" i="86"/>
  <c r="AA6" i="86"/>
  <c r="V6" i="86"/>
  <c r="Q6" i="86"/>
  <c r="L6" i="86"/>
  <c r="G6" i="86"/>
  <c r="AU20" i="85"/>
  <c r="AT20" i="85"/>
  <c r="AS20" i="85"/>
  <c r="AR20" i="85"/>
  <c r="AP20" i="85"/>
  <c r="AO20" i="85"/>
  <c r="AN20" i="85"/>
  <c r="AM20" i="85"/>
  <c r="AK20" i="85"/>
  <c r="AJ20" i="85"/>
  <c r="AI20" i="85"/>
  <c r="AH20" i="85"/>
  <c r="AF20" i="85"/>
  <c r="AE20" i="85"/>
  <c r="AD20" i="85"/>
  <c r="AC20" i="85"/>
  <c r="Z20" i="85"/>
  <c r="Y20" i="85"/>
  <c r="X20" i="85"/>
  <c r="W20" i="85"/>
  <c r="P20" i="85"/>
  <c r="O20" i="85"/>
  <c r="N20" i="85"/>
  <c r="M20" i="85"/>
  <c r="K20" i="85"/>
  <c r="J20" i="85"/>
  <c r="I20" i="85"/>
  <c r="H20" i="85"/>
  <c r="F20" i="85"/>
  <c r="E20" i="85"/>
  <c r="D20" i="85"/>
  <c r="C20" i="85"/>
  <c r="AV19" i="85"/>
  <c r="AQ19" i="85"/>
  <c r="AL19" i="85"/>
  <c r="AG19" i="85"/>
  <c r="AA19" i="85"/>
  <c r="Q19" i="85"/>
  <c r="L19" i="85"/>
  <c r="G19" i="85"/>
  <c r="AV18" i="85"/>
  <c r="AQ18" i="85"/>
  <c r="AL18" i="85"/>
  <c r="AG18" i="85"/>
  <c r="AA18" i="85"/>
  <c r="Q18" i="85"/>
  <c r="L18" i="85"/>
  <c r="G18" i="85"/>
  <c r="AV17" i="85"/>
  <c r="AQ17" i="85"/>
  <c r="AL17" i="85"/>
  <c r="AG17" i="85"/>
  <c r="AA17" i="85"/>
  <c r="Q17" i="85"/>
  <c r="L17" i="85"/>
  <c r="G17" i="85"/>
  <c r="AV16" i="85"/>
  <c r="AQ16" i="85"/>
  <c r="AL16" i="85"/>
  <c r="AG16" i="85"/>
  <c r="AA16" i="85"/>
  <c r="Q16" i="85"/>
  <c r="L16" i="85"/>
  <c r="G16" i="85"/>
  <c r="AV15" i="85"/>
  <c r="AQ15" i="85"/>
  <c r="AL15" i="85"/>
  <c r="AG15" i="85"/>
  <c r="AA15" i="85"/>
  <c r="Q15" i="85"/>
  <c r="L15" i="85"/>
  <c r="G15" i="85"/>
  <c r="AV14" i="85"/>
  <c r="AQ14" i="85"/>
  <c r="AL14" i="85"/>
  <c r="AG14" i="85"/>
  <c r="AA14" i="85"/>
  <c r="Q14" i="85"/>
  <c r="L14" i="85"/>
  <c r="G14" i="85"/>
  <c r="AV13" i="85"/>
  <c r="AQ13" i="85"/>
  <c r="AL13" i="85"/>
  <c r="AG13" i="85"/>
  <c r="AA13" i="85"/>
  <c r="Q13" i="85"/>
  <c r="L13" i="85"/>
  <c r="G13" i="85"/>
  <c r="AV12" i="85"/>
  <c r="AQ12" i="85"/>
  <c r="AL12" i="85"/>
  <c r="AG12" i="85"/>
  <c r="AA12" i="85"/>
  <c r="Q12" i="85"/>
  <c r="L12" i="85"/>
  <c r="G12" i="85"/>
  <c r="AV11" i="85"/>
  <c r="AQ11" i="85"/>
  <c r="AL11" i="85"/>
  <c r="AG11" i="85"/>
  <c r="AA11" i="85"/>
  <c r="Q11" i="85"/>
  <c r="L11" i="85"/>
  <c r="G11" i="85"/>
  <c r="AV10" i="85"/>
  <c r="AQ10" i="85"/>
  <c r="AL10" i="85"/>
  <c r="AG10" i="85"/>
  <c r="AA10" i="85"/>
  <c r="Q10" i="85"/>
  <c r="L10" i="85"/>
  <c r="G10" i="85"/>
  <c r="AV9" i="85"/>
  <c r="AQ9" i="85"/>
  <c r="AL9" i="85"/>
  <c r="AG9" i="85"/>
  <c r="AA9" i="85"/>
  <c r="Q9" i="85"/>
  <c r="L9" i="85"/>
  <c r="G9" i="85"/>
  <c r="AV8" i="85"/>
  <c r="AQ8" i="85"/>
  <c r="AM23" i="85" s="1"/>
  <c r="AL8" i="85"/>
  <c r="AH23" i="85" s="1"/>
  <c r="AG8" i="85"/>
  <c r="AA8" i="85"/>
  <c r="Q8" i="85"/>
  <c r="M23" i="85" s="1"/>
  <c r="L8" i="85"/>
  <c r="H23" i="85" s="1"/>
  <c r="G8" i="85"/>
  <c r="AV7" i="85"/>
  <c r="AQ7" i="85"/>
  <c r="AL7" i="85"/>
  <c r="AG7" i="85"/>
  <c r="AA7" i="85"/>
  <c r="Q7" i="85"/>
  <c r="L7" i="85"/>
  <c r="G7" i="85"/>
  <c r="AV6" i="85"/>
  <c r="AQ6" i="85"/>
  <c r="AL6" i="85"/>
  <c r="AG6" i="85"/>
  <c r="AA6" i="85"/>
  <c r="W25" i="85" s="1"/>
  <c r="Q6" i="85"/>
  <c r="L6" i="85"/>
  <c r="G6" i="85"/>
  <c r="AJ20" i="84"/>
  <c r="AI20" i="84"/>
  <c r="AH20" i="84"/>
  <c r="AG20" i="84"/>
  <c r="AE20" i="84"/>
  <c r="AD20" i="84"/>
  <c r="AC20" i="84"/>
  <c r="AB20" i="84"/>
  <c r="Z20" i="84"/>
  <c r="Y20" i="84"/>
  <c r="X20" i="84"/>
  <c r="W20" i="84"/>
  <c r="U20" i="84"/>
  <c r="T20" i="84"/>
  <c r="S20" i="84"/>
  <c r="R20" i="84"/>
  <c r="P20" i="84"/>
  <c r="O20" i="84"/>
  <c r="N20" i="84"/>
  <c r="M20" i="84"/>
  <c r="K20" i="84"/>
  <c r="J20" i="84"/>
  <c r="I20" i="84"/>
  <c r="H20" i="84"/>
  <c r="F20" i="84"/>
  <c r="E20" i="84"/>
  <c r="D20" i="84"/>
  <c r="C20" i="84"/>
  <c r="AK19" i="84"/>
  <c r="AF19" i="84"/>
  <c r="AA19" i="84"/>
  <c r="V19" i="84"/>
  <c r="Q19" i="84"/>
  <c r="L19" i="84"/>
  <c r="G19" i="84"/>
  <c r="AK18" i="84"/>
  <c r="AF18" i="84"/>
  <c r="AA18" i="84"/>
  <c r="V18" i="84"/>
  <c r="Q18" i="84"/>
  <c r="L18" i="84"/>
  <c r="G18" i="84"/>
  <c r="AK17" i="84"/>
  <c r="AF17" i="84"/>
  <c r="AA17" i="84"/>
  <c r="V17" i="84"/>
  <c r="Q17" i="84"/>
  <c r="L17" i="84"/>
  <c r="G17" i="84"/>
  <c r="AK16" i="84"/>
  <c r="AF16" i="84"/>
  <c r="AA16" i="84"/>
  <c r="V16" i="84"/>
  <c r="Q16" i="84"/>
  <c r="L16" i="84"/>
  <c r="G16" i="84"/>
  <c r="AK15" i="84"/>
  <c r="AF15" i="84"/>
  <c r="AA15" i="84"/>
  <c r="V15" i="84"/>
  <c r="Q15" i="84"/>
  <c r="L15" i="84"/>
  <c r="G15" i="84"/>
  <c r="AK14" i="84"/>
  <c r="AF14" i="84"/>
  <c r="AA14" i="84"/>
  <c r="V14" i="84"/>
  <c r="Q14" i="84"/>
  <c r="L14" i="84"/>
  <c r="G14" i="84"/>
  <c r="AK13" i="84"/>
  <c r="AF13" i="84"/>
  <c r="AA13" i="84"/>
  <c r="V13" i="84"/>
  <c r="Q13" i="84"/>
  <c r="L13" i="84"/>
  <c r="G13" i="84"/>
  <c r="AK12" i="84"/>
  <c r="AF12" i="84"/>
  <c r="AA12" i="84"/>
  <c r="V12" i="84"/>
  <c r="Q12" i="84"/>
  <c r="L12" i="84"/>
  <c r="G12" i="84"/>
  <c r="AK11" i="84"/>
  <c r="AF11" i="84"/>
  <c r="AA11" i="84"/>
  <c r="V11" i="84"/>
  <c r="Q11" i="84"/>
  <c r="L11" i="84"/>
  <c r="G11" i="84"/>
  <c r="AK10" i="84"/>
  <c r="AF10" i="84"/>
  <c r="AA10" i="84"/>
  <c r="V10" i="84"/>
  <c r="Q10" i="84"/>
  <c r="L10" i="84"/>
  <c r="G10" i="84"/>
  <c r="AK9" i="84"/>
  <c r="AF9" i="84"/>
  <c r="AA9" i="84"/>
  <c r="V9" i="84"/>
  <c r="Q9" i="84"/>
  <c r="L9" i="84"/>
  <c r="G9" i="84"/>
  <c r="AK8" i="84"/>
  <c r="AF8" i="84"/>
  <c r="AA8" i="84"/>
  <c r="W23" i="84" s="1"/>
  <c r="O24" i="15" s="1"/>
  <c r="V8" i="84"/>
  <c r="Q8" i="84"/>
  <c r="L8" i="84"/>
  <c r="G8" i="84"/>
  <c r="AK7" i="84"/>
  <c r="AF7" i="84"/>
  <c r="AA7" i="84"/>
  <c r="V7" i="84"/>
  <c r="Q7" i="84"/>
  <c r="L7" i="84"/>
  <c r="G7" i="84"/>
  <c r="AK6" i="84"/>
  <c r="AF6" i="84"/>
  <c r="AA6" i="84"/>
  <c r="V6" i="84"/>
  <c r="Q6" i="84"/>
  <c r="L6" i="84"/>
  <c r="G6" i="84"/>
  <c r="AE20" i="83"/>
  <c r="AD20" i="83"/>
  <c r="AC20" i="83"/>
  <c r="AB20" i="83"/>
  <c r="Z20" i="83"/>
  <c r="Y20" i="83"/>
  <c r="X20" i="83"/>
  <c r="W20" i="83"/>
  <c r="U20" i="83"/>
  <c r="T20" i="83"/>
  <c r="S20" i="83"/>
  <c r="R20" i="83"/>
  <c r="P20" i="83"/>
  <c r="O20" i="83"/>
  <c r="N20" i="83"/>
  <c r="M20" i="83"/>
  <c r="K20" i="83"/>
  <c r="J20" i="83"/>
  <c r="I20" i="83"/>
  <c r="H20" i="83"/>
  <c r="F20" i="83"/>
  <c r="E20" i="83"/>
  <c r="D20" i="83"/>
  <c r="C20" i="83"/>
  <c r="AF19" i="83"/>
  <c r="AA19" i="83"/>
  <c r="V19" i="83"/>
  <c r="Q19" i="83"/>
  <c r="L19" i="83"/>
  <c r="G19" i="83"/>
  <c r="AF18" i="83"/>
  <c r="AA18" i="83"/>
  <c r="V18" i="83"/>
  <c r="Q18" i="83"/>
  <c r="L18" i="83"/>
  <c r="G18" i="83"/>
  <c r="AF17" i="83"/>
  <c r="AA17" i="83"/>
  <c r="V17" i="83"/>
  <c r="Q17" i="83"/>
  <c r="L17" i="83"/>
  <c r="G17" i="83"/>
  <c r="AF16" i="83"/>
  <c r="AA16" i="83"/>
  <c r="V16" i="83"/>
  <c r="Q16" i="83"/>
  <c r="L16" i="83"/>
  <c r="G16" i="83"/>
  <c r="AF15" i="83"/>
  <c r="AA15" i="83"/>
  <c r="V15" i="83"/>
  <c r="Q15" i="83"/>
  <c r="L15" i="83"/>
  <c r="G15" i="83"/>
  <c r="AF14" i="83"/>
  <c r="AA14" i="83"/>
  <c r="V14" i="83"/>
  <c r="Q14" i="83"/>
  <c r="L14" i="83"/>
  <c r="G14" i="83"/>
  <c r="AF13" i="83"/>
  <c r="AA13" i="83"/>
  <c r="V13" i="83"/>
  <c r="Q13" i="83"/>
  <c r="L13" i="83"/>
  <c r="G13" i="83"/>
  <c r="AF12" i="83"/>
  <c r="AA12" i="83"/>
  <c r="V12" i="83"/>
  <c r="Q12" i="83"/>
  <c r="L12" i="83"/>
  <c r="G12" i="83"/>
  <c r="AF11" i="83"/>
  <c r="AA11" i="83"/>
  <c r="V11" i="83"/>
  <c r="Q11" i="83"/>
  <c r="L11" i="83"/>
  <c r="G11" i="83"/>
  <c r="AF10" i="83"/>
  <c r="AA10" i="83"/>
  <c r="V10" i="83"/>
  <c r="Q10" i="83"/>
  <c r="L10" i="83"/>
  <c r="G10" i="83"/>
  <c r="AF9" i="83"/>
  <c r="AA9" i="83"/>
  <c r="V9" i="83"/>
  <c r="Q9" i="83"/>
  <c r="L9" i="83"/>
  <c r="G9" i="83"/>
  <c r="AF8" i="83"/>
  <c r="AA8" i="83"/>
  <c r="V8" i="83"/>
  <c r="Q8" i="83"/>
  <c r="L8" i="83"/>
  <c r="G8" i="83"/>
  <c r="AF7" i="83"/>
  <c r="AA7" i="83"/>
  <c r="V7" i="83"/>
  <c r="Q7" i="83"/>
  <c r="L7" i="83"/>
  <c r="G7" i="83"/>
  <c r="AF6" i="83"/>
  <c r="AA6" i="83"/>
  <c r="V6" i="83"/>
  <c r="Q6" i="83"/>
  <c r="L6" i="83"/>
  <c r="G6" i="83"/>
  <c r="AP20" i="82"/>
  <c r="AO20" i="82"/>
  <c r="AN20" i="82"/>
  <c r="AM20" i="82"/>
  <c r="AK20" i="82"/>
  <c r="AJ20" i="82"/>
  <c r="AI20" i="82"/>
  <c r="AH20" i="82"/>
  <c r="AF20" i="82"/>
  <c r="AE20" i="82"/>
  <c r="AD20" i="82"/>
  <c r="AC20" i="82"/>
  <c r="AA20" i="82"/>
  <c r="Z20" i="82"/>
  <c r="Y20" i="82"/>
  <c r="X20" i="82"/>
  <c r="V20" i="82"/>
  <c r="U20" i="82"/>
  <c r="T20" i="82"/>
  <c r="S20" i="82"/>
  <c r="Q20" i="82"/>
  <c r="P20" i="82"/>
  <c r="O20" i="82"/>
  <c r="N20" i="82"/>
  <c r="K20" i="82"/>
  <c r="J20" i="82"/>
  <c r="I20" i="82"/>
  <c r="H20" i="82"/>
  <c r="AQ19" i="82"/>
  <c r="AL19" i="82"/>
  <c r="AG19" i="82"/>
  <c r="AB19" i="82"/>
  <c r="W19" i="82"/>
  <c r="R19" i="82"/>
  <c r="L19" i="82"/>
  <c r="AQ18" i="82"/>
  <c r="AL18" i="82"/>
  <c r="AG18" i="82"/>
  <c r="AB18" i="82"/>
  <c r="W18" i="82"/>
  <c r="R18" i="82"/>
  <c r="L18" i="82"/>
  <c r="AQ17" i="82"/>
  <c r="AL17" i="82"/>
  <c r="AG17" i="82"/>
  <c r="AB17" i="82"/>
  <c r="W17" i="82"/>
  <c r="R17" i="82"/>
  <c r="L17" i="82"/>
  <c r="AQ16" i="82"/>
  <c r="AL16" i="82"/>
  <c r="AG16" i="82"/>
  <c r="AB16" i="82"/>
  <c r="W16" i="82"/>
  <c r="R16" i="82"/>
  <c r="L16" i="82"/>
  <c r="AQ15" i="82"/>
  <c r="AL15" i="82"/>
  <c r="AG15" i="82"/>
  <c r="AB15" i="82"/>
  <c r="W15" i="82"/>
  <c r="R15" i="82"/>
  <c r="L15" i="82"/>
  <c r="AQ14" i="82"/>
  <c r="AL14" i="82"/>
  <c r="AG14" i="82"/>
  <c r="AB14" i="82"/>
  <c r="W14" i="82"/>
  <c r="R14" i="82"/>
  <c r="L14" i="82"/>
  <c r="AQ13" i="82"/>
  <c r="AL13" i="82"/>
  <c r="AG13" i="82"/>
  <c r="AB13" i="82"/>
  <c r="W13" i="82"/>
  <c r="R13" i="82"/>
  <c r="L13" i="82"/>
  <c r="AQ12" i="82"/>
  <c r="AL12" i="82"/>
  <c r="AG12" i="82"/>
  <c r="AB12" i="82"/>
  <c r="W12" i="82"/>
  <c r="R12" i="82"/>
  <c r="L12" i="82"/>
  <c r="AQ11" i="82"/>
  <c r="AL11" i="82"/>
  <c r="AG11" i="82"/>
  <c r="AB11" i="82"/>
  <c r="W11" i="82"/>
  <c r="R11" i="82"/>
  <c r="L11" i="82"/>
  <c r="AQ10" i="82"/>
  <c r="AL10" i="82"/>
  <c r="AG10" i="82"/>
  <c r="AB10" i="82"/>
  <c r="W10" i="82"/>
  <c r="R10" i="82"/>
  <c r="L10" i="82"/>
  <c r="AQ9" i="82"/>
  <c r="AL9" i="82"/>
  <c r="AG9" i="82"/>
  <c r="AB9" i="82"/>
  <c r="W9" i="82"/>
  <c r="R9" i="82"/>
  <c r="L9" i="82"/>
  <c r="AQ8" i="82"/>
  <c r="AL8" i="82"/>
  <c r="AG8" i="82"/>
  <c r="AB8" i="82"/>
  <c r="W8" i="82"/>
  <c r="R8" i="82"/>
  <c r="L8" i="82"/>
  <c r="AQ7" i="82"/>
  <c r="AL7" i="82"/>
  <c r="AG7" i="82"/>
  <c r="AB7" i="82"/>
  <c r="W7" i="82"/>
  <c r="R7" i="82"/>
  <c r="L7" i="82"/>
  <c r="AQ6" i="82"/>
  <c r="AL6" i="82"/>
  <c r="AG6" i="82"/>
  <c r="AB6" i="82"/>
  <c r="W6" i="82"/>
  <c r="R6" i="82"/>
  <c r="L6" i="82"/>
  <c r="V9" i="69"/>
  <c r="V9" i="68"/>
  <c r="V9" i="60"/>
  <c r="V9" i="71"/>
  <c r="V9" i="59"/>
  <c r="V9" i="70"/>
  <c r="V9" i="67"/>
  <c r="V9" i="64"/>
  <c r="V9" i="65"/>
  <c r="V9" i="66"/>
  <c r="V9" i="63"/>
  <c r="V9" i="61"/>
  <c r="C8" i="43"/>
  <c r="V9" i="58"/>
  <c r="AB21" i="87" l="1"/>
  <c r="P20" i="15" s="1"/>
  <c r="AH23" i="82"/>
  <c r="C23" i="86"/>
  <c r="S26" i="14" s="1"/>
  <c r="M23" i="86"/>
  <c r="U26" i="14" s="1"/>
  <c r="AQ20" i="85"/>
  <c r="AB23" i="84"/>
  <c r="P24" i="15" s="1"/>
  <c r="R23" i="84"/>
  <c r="N24" i="15" s="1"/>
  <c r="C21" i="84"/>
  <c r="K19" i="15" s="1"/>
  <c r="R25" i="84"/>
  <c r="N29" i="15" s="1"/>
  <c r="M23" i="83"/>
  <c r="U25" i="14" s="1"/>
  <c r="W23" i="83"/>
  <c r="W25" i="14" s="1"/>
  <c r="AB23" i="87"/>
  <c r="P25" i="15" s="1"/>
  <c r="W21" i="87"/>
  <c r="O20" i="15" s="1"/>
  <c r="R23" i="87"/>
  <c r="N25" i="15" s="1"/>
  <c r="H23" i="87"/>
  <c r="L25" i="15" s="1"/>
  <c r="AG21" i="87"/>
  <c r="Q20" i="15" s="1"/>
  <c r="AB25" i="87"/>
  <c r="W23" i="87"/>
  <c r="O25" i="15" s="1"/>
  <c r="O26" i="15" s="1"/>
  <c r="R25" i="87"/>
  <c r="R21" i="87"/>
  <c r="N20" i="15" s="1"/>
  <c r="H21" i="87"/>
  <c r="L20" i="15" s="1"/>
  <c r="C25" i="87"/>
  <c r="K30" i="15" s="1"/>
  <c r="AB21" i="86"/>
  <c r="X20" i="14" s="1"/>
  <c r="AB25" i="86"/>
  <c r="X31" i="14" s="1"/>
  <c r="W25" i="86"/>
  <c r="W31" i="14" s="1"/>
  <c r="W21" i="86"/>
  <c r="W20" i="14" s="1"/>
  <c r="M21" i="86"/>
  <c r="U20" i="14" s="1"/>
  <c r="AR25" i="85"/>
  <c r="AH25" i="85"/>
  <c r="AL21" i="85" s="1"/>
  <c r="AC25" i="85"/>
  <c r="W23" i="85"/>
  <c r="G20" i="85"/>
  <c r="AG21" i="84"/>
  <c r="Q19" i="15" s="1"/>
  <c r="M21" i="84"/>
  <c r="M19" i="15" s="1"/>
  <c r="L20" i="84"/>
  <c r="W21" i="84"/>
  <c r="O19" i="15" s="1"/>
  <c r="H21" i="84"/>
  <c r="L19" i="15" s="1"/>
  <c r="W25" i="83"/>
  <c r="W30" i="14" s="1"/>
  <c r="R23" i="83"/>
  <c r="V25" i="14" s="1"/>
  <c r="M25" i="83"/>
  <c r="L20" i="83"/>
  <c r="H23" i="83"/>
  <c r="AB21" i="83"/>
  <c r="X19" i="14" s="1"/>
  <c r="W21" i="83"/>
  <c r="W19" i="14" s="1"/>
  <c r="M21" i="83"/>
  <c r="U19" i="14" s="1"/>
  <c r="AC23" i="82"/>
  <c r="N25" i="82"/>
  <c r="AC21" i="82"/>
  <c r="AB19" i="12" s="1"/>
  <c r="AB20" i="82"/>
  <c r="S23" i="82"/>
  <c r="S21" i="82"/>
  <c r="Z19" i="12" s="1"/>
  <c r="N23" i="82"/>
  <c r="AC23" i="85"/>
  <c r="AM21" i="85"/>
  <c r="S20" i="12" s="1"/>
  <c r="W21" i="85"/>
  <c r="M21" i="85"/>
  <c r="M20" i="12" s="1"/>
  <c r="M26" i="12" s="1"/>
  <c r="M43" i="12" s="1"/>
  <c r="C21" i="85"/>
  <c r="K20" i="12" s="1"/>
  <c r="K26" i="12" s="1"/>
  <c r="K43" i="12" s="1"/>
  <c r="AG25" i="87"/>
  <c r="Q30" i="15" s="1"/>
  <c r="M25" i="87"/>
  <c r="M30" i="15" s="1"/>
  <c r="M21" i="87"/>
  <c r="M20" i="15" s="1"/>
  <c r="V20" i="87"/>
  <c r="C21" i="87"/>
  <c r="K20" i="15" s="1"/>
  <c r="AA20" i="87"/>
  <c r="AK20" i="87"/>
  <c r="M23" i="87"/>
  <c r="M25" i="15" s="1"/>
  <c r="G20" i="87"/>
  <c r="H25" i="87"/>
  <c r="AG23" i="87"/>
  <c r="Q25" i="15" s="1"/>
  <c r="Q20" i="87"/>
  <c r="C23" i="87"/>
  <c r="W25" i="87"/>
  <c r="O30" i="15" s="1"/>
  <c r="L20" i="87"/>
  <c r="AF20" i="87"/>
  <c r="V20" i="86"/>
  <c r="H23" i="86"/>
  <c r="T26" i="14" s="1"/>
  <c r="H21" i="86"/>
  <c r="T20" i="14" s="1"/>
  <c r="L20" i="86"/>
  <c r="R23" i="86"/>
  <c r="V26" i="14" s="1"/>
  <c r="C21" i="86"/>
  <c r="S20" i="14" s="1"/>
  <c r="M25" i="86"/>
  <c r="W23" i="86"/>
  <c r="W26" i="14" s="1"/>
  <c r="W43" i="14" s="1"/>
  <c r="C25" i="86"/>
  <c r="H25" i="86"/>
  <c r="T31" i="14" s="1"/>
  <c r="R25" i="86"/>
  <c r="V31" i="14" s="1"/>
  <c r="AB23" i="86"/>
  <c r="R21" i="86"/>
  <c r="V20" i="14" s="1"/>
  <c r="AF20" i="86"/>
  <c r="Q20" i="86"/>
  <c r="AA20" i="86"/>
  <c r="G20" i="86"/>
  <c r="C25" i="85"/>
  <c r="H25" i="85"/>
  <c r="L21" i="85" s="1"/>
  <c r="M25" i="85"/>
  <c r="Q21" i="85" s="1"/>
  <c r="AC21" i="85"/>
  <c r="Q20" i="12" s="1"/>
  <c r="Q31" i="12" s="1"/>
  <c r="Q43" i="12" s="1"/>
  <c r="AA21" i="85"/>
  <c r="H21" i="85"/>
  <c r="L20" i="12" s="1"/>
  <c r="L26" i="12" s="1"/>
  <c r="L43" i="12" s="1"/>
  <c r="AH21" i="85"/>
  <c r="R20" i="12" s="1"/>
  <c r="R31" i="12" s="1"/>
  <c r="R43" i="12" s="1"/>
  <c r="AR21" i="85"/>
  <c r="T20" i="12" s="1"/>
  <c r="AM25" i="85"/>
  <c r="AQ21" i="85" s="1"/>
  <c r="C23" i="85"/>
  <c r="AR23" i="85"/>
  <c r="Q20" i="85"/>
  <c r="AV20" i="85"/>
  <c r="L20" i="85"/>
  <c r="AG20" i="85"/>
  <c r="AA20" i="85"/>
  <c r="AL20" i="85"/>
  <c r="Q20" i="84"/>
  <c r="V20" i="84"/>
  <c r="AK20" i="84"/>
  <c r="AB25" i="84"/>
  <c r="C25" i="84"/>
  <c r="AG25" i="84"/>
  <c r="Q29" i="15" s="1"/>
  <c r="R21" i="84"/>
  <c r="N19" i="15" s="1"/>
  <c r="H25" i="84"/>
  <c r="L29" i="15" s="1"/>
  <c r="W25" i="84"/>
  <c r="C23" i="84"/>
  <c r="K24" i="15" s="1"/>
  <c r="H23" i="84"/>
  <c r="L24" i="15" s="1"/>
  <c r="AB21" i="84"/>
  <c r="P19" i="15" s="1"/>
  <c r="M23" i="84"/>
  <c r="M24" i="15" s="1"/>
  <c r="AA20" i="84"/>
  <c r="G20" i="84"/>
  <c r="AF20" i="84"/>
  <c r="M25" i="84"/>
  <c r="M29" i="15" s="1"/>
  <c r="AG23" i="84"/>
  <c r="Q24" i="15" s="1"/>
  <c r="AB25" i="83"/>
  <c r="X30" i="14" s="1"/>
  <c r="C25" i="83"/>
  <c r="S30" i="14" s="1"/>
  <c r="C23" i="83"/>
  <c r="S25" i="14" s="1"/>
  <c r="C21" i="83"/>
  <c r="S19" i="14" s="1"/>
  <c r="V20" i="83"/>
  <c r="H21" i="83"/>
  <c r="T19" i="14" s="1"/>
  <c r="R25" i="83"/>
  <c r="AB23" i="83"/>
  <c r="X25" i="14" s="1"/>
  <c r="R21" i="83"/>
  <c r="V19" i="14" s="1"/>
  <c r="G20" i="83"/>
  <c r="AF20" i="83"/>
  <c r="H25" i="83"/>
  <c r="T30" i="14" s="1"/>
  <c r="Q20" i="83"/>
  <c r="AA20" i="83"/>
  <c r="AQ20" i="82"/>
  <c r="AH25" i="82"/>
  <c r="AL21" i="82" s="1"/>
  <c r="AM25" i="82"/>
  <c r="L20" i="82"/>
  <c r="N21" i="82"/>
  <c r="Y19" i="12" s="1"/>
  <c r="X21" i="82"/>
  <c r="AA19" i="12" s="1"/>
  <c r="AH21" i="82"/>
  <c r="AC19" i="12" s="1"/>
  <c r="H25" i="82"/>
  <c r="W30" i="12" s="1"/>
  <c r="AM21" i="82"/>
  <c r="AD19" i="12" s="1"/>
  <c r="W20" i="82"/>
  <c r="AC25" i="82"/>
  <c r="AG21" i="82" s="1"/>
  <c r="S25" i="82"/>
  <c r="H21" i="82"/>
  <c r="W19" i="12" s="1"/>
  <c r="X25" i="82"/>
  <c r="AM23" i="82"/>
  <c r="AG20" i="82"/>
  <c r="R20" i="82"/>
  <c r="H23" i="82"/>
  <c r="W25" i="12" s="1"/>
  <c r="X23" i="82"/>
  <c r="AL20" i="82"/>
  <c r="Q20" i="81"/>
  <c r="P20" i="81"/>
  <c r="O20" i="81"/>
  <c r="N20" i="81"/>
  <c r="L20" i="81"/>
  <c r="K20" i="81"/>
  <c r="J20" i="81"/>
  <c r="I20" i="81"/>
  <c r="F20" i="81"/>
  <c r="E20" i="81"/>
  <c r="D20" i="81"/>
  <c r="C20" i="81"/>
  <c r="R19" i="81"/>
  <c r="M19" i="81"/>
  <c r="G19" i="81"/>
  <c r="R18" i="81"/>
  <c r="M18" i="81"/>
  <c r="G18" i="81"/>
  <c r="R17" i="81"/>
  <c r="M17" i="81"/>
  <c r="G17" i="81"/>
  <c r="R16" i="81"/>
  <c r="M16" i="81"/>
  <c r="G16" i="81"/>
  <c r="R15" i="81"/>
  <c r="M15" i="81"/>
  <c r="G15" i="81"/>
  <c r="R14" i="81"/>
  <c r="M14" i="81"/>
  <c r="G14" i="81"/>
  <c r="R13" i="81"/>
  <c r="M13" i="81"/>
  <c r="G13" i="81"/>
  <c r="R12" i="81"/>
  <c r="M12" i="81"/>
  <c r="G12" i="81"/>
  <c r="R11" i="81"/>
  <c r="M11" i="81"/>
  <c r="G11" i="81"/>
  <c r="R10" i="81"/>
  <c r="M10" i="81"/>
  <c r="G10" i="81"/>
  <c r="R9" i="81"/>
  <c r="M9" i="81"/>
  <c r="G9" i="81"/>
  <c r="R8" i="81"/>
  <c r="M8" i="81"/>
  <c r="G8" i="81"/>
  <c r="R7" i="81"/>
  <c r="M7" i="81"/>
  <c r="G7" i="81"/>
  <c r="R6" i="81"/>
  <c r="M6" i="81"/>
  <c r="G6" i="81"/>
  <c r="AJ20" i="80"/>
  <c r="AI20" i="80"/>
  <c r="AH20" i="80"/>
  <c r="AG20" i="80"/>
  <c r="AE20" i="80"/>
  <c r="AD20" i="80"/>
  <c r="AC20" i="80"/>
  <c r="AB20" i="80"/>
  <c r="Z20" i="80"/>
  <c r="Y20" i="80"/>
  <c r="X20" i="80"/>
  <c r="W20" i="80"/>
  <c r="U20" i="80"/>
  <c r="T20" i="80"/>
  <c r="S20" i="80"/>
  <c r="R20" i="80"/>
  <c r="P20" i="80"/>
  <c r="O20" i="80"/>
  <c r="N20" i="80"/>
  <c r="M20" i="80"/>
  <c r="K20" i="80"/>
  <c r="J20" i="80"/>
  <c r="I20" i="80"/>
  <c r="H20" i="80"/>
  <c r="F20" i="80"/>
  <c r="E20" i="80"/>
  <c r="D20" i="80"/>
  <c r="C20" i="80"/>
  <c r="AK19" i="80"/>
  <c r="AF19" i="80"/>
  <c r="AA19" i="80"/>
  <c r="V19" i="80"/>
  <c r="Q19" i="80"/>
  <c r="L19" i="80"/>
  <c r="G19" i="80"/>
  <c r="AK18" i="80"/>
  <c r="AF18" i="80"/>
  <c r="AA18" i="80"/>
  <c r="V18" i="80"/>
  <c r="Q18" i="80"/>
  <c r="L18" i="80"/>
  <c r="G18" i="80"/>
  <c r="AK17" i="80"/>
  <c r="AF17" i="80"/>
  <c r="AA17" i="80"/>
  <c r="V17" i="80"/>
  <c r="Q17" i="80"/>
  <c r="L17" i="80"/>
  <c r="G17" i="80"/>
  <c r="AK16" i="80"/>
  <c r="AF16" i="80"/>
  <c r="AA16" i="80"/>
  <c r="V16" i="80"/>
  <c r="Q16" i="80"/>
  <c r="L16" i="80"/>
  <c r="G16" i="80"/>
  <c r="AK15" i="80"/>
  <c r="AF15" i="80"/>
  <c r="AA15" i="80"/>
  <c r="V15" i="80"/>
  <c r="Q15" i="80"/>
  <c r="L15" i="80"/>
  <c r="G15" i="80"/>
  <c r="AK14" i="80"/>
  <c r="AF14" i="80"/>
  <c r="AA14" i="80"/>
  <c r="V14" i="80"/>
  <c r="Q14" i="80"/>
  <c r="L14" i="80"/>
  <c r="G14" i="80"/>
  <c r="AK13" i="80"/>
  <c r="AF13" i="80"/>
  <c r="AA13" i="80"/>
  <c r="V13" i="80"/>
  <c r="Q13" i="80"/>
  <c r="L13" i="80"/>
  <c r="G13" i="80"/>
  <c r="AK12" i="80"/>
  <c r="AF12" i="80"/>
  <c r="AA12" i="80"/>
  <c r="V12" i="80"/>
  <c r="Q12" i="80"/>
  <c r="L12" i="80"/>
  <c r="G12" i="80"/>
  <c r="AK11" i="80"/>
  <c r="AF11" i="80"/>
  <c r="AA11" i="80"/>
  <c r="V11" i="80"/>
  <c r="Q11" i="80"/>
  <c r="L11" i="80"/>
  <c r="G11" i="80"/>
  <c r="AK10" i="80"/>
  <c r="AF10" i="80"/>
  <c r="AA10" i="80"/>
  <c r="V10" i="80"/>
  <c r="Q10" i="80"/>
  <c r="L10" i="80"/>
  <c r="G10" i="80"/>
  <c r="AK9" i="80"/>
  <c r="AF9" i="80"/>
  <c r="AA9" i="80"/>
  <c r="V9" i="80"/>
  <c r="Q9" i="80"/>
  <c r="L9" i="80"/>
  <c r="G9" i="80"/>
  <c r="AK8" i="80"/>
  <c r="AF8" i="80"/>
  <c r="AA8" i="80"/>
  <c r="W23" i="80" s="1"/>
  <c r="G25" i="15" s="1"/>
  <c r="V8" i="80"/>
  <c r="Q8" i="80"/>
  <c r="L8" i="80"/>
  <c r="G8" i="80"/>
  <c r="AK7" i="80"/>
  <c r="AF7" i="80"/>
  <c r="AA7" i="80"/>
  <c r="V7" i="80"/>
  <c r="Q7" i="80"/>
  <c r="L7" i="80"/>
  <c r="G7" i="80"/>
  <c r="AK6" i="80"/>
  <c r="AF6" i="80"/>
  <c r="AA6" i="80"/>
  <c r="V6" i="80"/>
  <c r="Q6" i="80"/>
  <c r="L6" i="80"/>
  <c r="G6" i="80"/>
  <c r="AJ20" i="79"/>
  <c r="AI20" i="79"/>
  <c r="AH20" i="79"/>
  <c r="AG20" i="79"/>
  <c r="AE20" i="79"/>
  <c r="AD20" i="79"/>
  <c r="AC20" i="79"/>
  <c r="AB20" i="79"/>
  <c r="Z20" i="79"/>
  <c r="Y20" i="79"/>
  <c r="X20" i="79"/>
  <c r="W20" i="79"/>
  <c r="U20" i="79"/>
  <c r="T20" i="79"/>
  <c r="S20" i="79"/>
  <c r="R20" i="79"/>
  <c r="P20" i="79"/>
  <c r="O20" i="79"/>
  <c r="N20" i="79"/>
  <c r="M20" i="79"/>
  <c r="K20" i="79"/>
  <c r="J20" i="79"/>
  <c r="I20" i="79"/>
  <c r="H20" i="79"/>
  <c r="F20" i="79"/>
  <c r="E20" i="79"/>
  <c r="D20" i="79"/>
  <c r="C20" i="79"/>
  <c r="AK19" i="79"/>
  <c r="AF19" i="79"/>
  <c r="AA19" i="79"/>
  <c r="V19" i="79"/>
  <c r="Q19" i="79"/>
  <c r="L19" i="79"/>
  <c r="G19" i="79"/>
  <c r="AK18" i="79"/>
  <c r="AF18" i="79"/>
  <c r="AA18" i="79"/>
  <c r="V18" i="79"/>
  <c r="Q18" i="79"/>
  <c r="L18" i="79"/>
  <c r="G18" i="79"/>
  <c r="AK17" i="79"/>
  <c r="AF17" i="79"/>
  <c r="AA17" i="79"/>
  <c r="V17" i="79"/>
  <c r="Q17" i="79"/>
  <c r="L17" i="79"/>
  <c r="G17" i="79"/>
  <c r="AK16" i="79"/>
  <c r="AF16" i="79"/>
  <c r="AA16" i="79"/>
  <c r="V16" i="79"/>
  <c r="Q16" i="79"/>
  <c r="L16" i="79"/>
  <c r="G16" i="79"/>
  <c r="AK15" i="79"/>
  <c r="AF15" i="79"/>
  <c r="AA15" i="79"/>
  <c r="V15" i="79"/>
  <c r="Q15" i="79"/>
  <c r="L15" i="79"/>
  <c r="G15" i="79"/>
  <c r="AK14" i="79"/>
  <c r="AF14" i="79"/>
  <c r="AA14" i="79"/>
  <c r="V14" i="79"/>
  <c r="Q14" i="79"/>
  <c r="L14" i="79"/>
  <c r="G14" i="79"/>
  <c r="AK13" i="79"/>
  <c r="AF13" i="79"/>
  <c r="AA13" i="79"/>
  <c r="V13" i="79"/>
  <c r="Q13" i="79"/>
  <c r="L13" i="79"/>
  <c r="G13" i="79"/>
  <c r="AK12" i="79"/>
  <c r="AF12" i="79"/>
  <c r="AA12" i="79"/>
  <c r="V12" i="79"/>
  <c r="Q12" i="79"/>
  <c r="L12" i="79"/>
  <c r="G12" i="79"/>
  <c r="AK11" i="79"/>
  <c r="AF11" i="79"/>
  <c r="AA11" i="79"/>
  <c r="V11" i="79"/>
  <c r="Q11" i="79"/>
  <c r="L11" i="79"/>
  <c r="G11" i="79"/>
  <c r="AK10" i="79"/>
  <c r="AF10" i="79"/>
  <c r="AA10" i="79"/>
  <c r="V10" i="79"/>
  <c r="Q10" i="79"/>
  <c r="L10" i="79"/>
  <c r="G10" i="79"/>
  <c r="AK9" i="79"/>
  <c r="AF9" i="79"/>
  <c r="AA9" i="79"/>
  <c r="V9" i="79"/>
  <c r="Q9" i="79"/>
  <c r="L9" i="79"/>
  <c r="G9" i="79"/>
  <c r="AK8" i="79"/>
  <c r="AF8" i="79"/>
  <c r="AA8" i="79"/>
  <c r="V8" i="79"/>
  <c r="Q8" i="79"/>
  <c r="L8" i="79"/>
  <c r="G8" i="79"/>
  <c r="AK7" i="79"/>
  <c r="AF7" i="79"/>
  <c r="AA7" i="79"/>
  <c r="V7" i="79"/>
  <c r="Q7" i="79"/>
  <c r="L7" i="79"/>
  <c r="G7" i="79"/>
  <c r="AK6" i="79"/>
  <c r="AF6" i="79"/>
  <c r="AA6" i="79"/>
  <c r="V6" i="79"/>
  <c r="Q6" i="79"/>
  <c r="L6" i="79"/>
  <c r="G6" i="79"/>
  <c r="AF20" i="78"/>
  <c r="AE20" i="78"/>
  <c r="AD20" i="78"/>
  <c r="AC20" i="78"/>
  <c r="AA20" i="78"/>
  <c r="Z20" i="78"/>
  <c r="Y20" i="78"/>
  <c r="X20" i="78"/>
  <c r="V20" i="78"/>
  <c r="U20" i="78"/>
  <c r="T20" i="78"/>
  <c r="S20" i="78"/>
  <c r="Q20" i="78"/>
  <c r="P20" i="78"/>
  <c r="O20" i="78"/>
  <c r="N20" i="78"/>
  <c r="K20" i="78"/>
  <c r="J20" i="78"/>
  <c r="I20" i="78"/>
  <c r="H20" i="78"/>
  <c r="F20" i="78"/>
  <c r="E20" i="78"/>
  <c r="D20" i="78"/>
  <c r="C20" i="78"/>
  <c r="AG19" i="78"/>
  <c r="AB19" i="78"/>
  <c r="W19" i="78"/>
  <c r="R19" i="78"/>
  <c r="L19" i="78"/>
  <c r="G19" i="78"/>
  <c r="AG18" i="78"/>
  <c r="AB18" i="78"/>
  <c r="W18" i="78"/>
  <c r="R18" i="78"/>
  <c r="L18" i="78"/>
  <c r="G18" i="78"/>
  <c r="AG17" i="78"/>
  <c r="AB17" i="78"/>
  <c r="W17" i="78"/>
  <c r="R17" i="78"/>
  <c r="L17" i="78"/>
  <c r="G17" i="78"/>
  <c r="AG16" i="78"/>
  <c r="AB16" i="78"/>
  <c r="W16" i="78"/>
  <c r="R16" i="78"/>
  <c r="L16" i="78"/>
  <c r="G16" i="78"/>
  <c r="AG15" i="78"/>
  <c r="AB15" i="78"/>
  <c r="W15" i="78"/>
  <c r="R15" i="78"/>
  <c r="L15" i="78"/>
  <c r="G15" i="78"/>
  <c r="AG14" i="78"/>
  <c r="AB14" i="78"/>
  <c r="W14" i="78"/>
  <c r="R14" i="78"/>
  <c r="L14" i="78"/>
  <c r="G14" i="78"/>
  <c r="AG13" i="78"/>
  <c r="AB13" i="78"/>
  <c r="W13" i="78"/>
  <c r="R13" i="78"/>
  <c r="L13" i="78"/>
  <c r="G13" i="78"/>
  <c r="AG12" i="78"/>
  <c r="AB12" i="78"/>
  <c r="W12" i="78"/>
  <c r="R12" i="78"/>
  <c r="L12" i="78"/>
  <c r="G12" i="78"/>
  <c r="AG11" i="78"/>
  <c r="AB11" i="78"/>
  <c r="W11" i="78"/>
  <c r="R11" i="78"/>
  <c r="L11" i="78"/>
  <c r="G11" i="78"/>
  <c r="AG10" i="78"/>
  <c r="AB10" i="78"/>
  <c r="W10" i="78"/>
  <c r="R10" i="78"/>
  <c r="L10" i="78"/>
  <c r="G10" i="78"/>
  <c r="AG9" i="78"/>
  <c r="AB9" i="78"/>
  <c r="W9" i="78"/>
  <c r="R9" i="78"/>
  <c r="L9" i="78"/>
  <c r="G9" i="78"/>
  <c r="AG8" i="78"/>
  <c r="AB8" i="78"/>
  <c r="X23" i="78" s="1"/>
  <c r="H26" i="14" s="1"/>
  <c r="W8" i="78"/>
  <c r="R8" i="78"/>
  <c r="L8" i="78"/>
  <c r="G8" i="78"/>
  <c r="AG7" i="78"/>
  <c r="AB7" i="78"/>
  <c r="W7" i="78"/>
  <c r="R7" i="78"/>
  <c r="L7" i="78"/>
  <c r="G7" i="78"/>
  <c r="AG6" i="78"/>
  <c r="AB6" i="78"/>
  <c r="W6" i="78"/>
  <c r="R6" i="78"/>
  <c r="L6" i="78"/>
  <c r="G6" i="78"/>
  <c r="AP20" i="77"/>
  <c r="AO20" i="77"/>
  <c r="AN20" i="77"/>
  <c r="AM20" i="77"/>
  <c r="AK20" i="77"/>
  <c r="AJ20" i="77"/>
  <c r="AI20" i="77"/>
  <c r="AH20" i="77"/>
  <c r="AF20" i="77"/>
  <c r="AE20" i="77"/>
  <c r="AD20" i="77"/>
  <c r="AC20" i="77"/>
  <c r="AA20" i="77"/>
  <c r="Z20" i="77"/>
  <c r="Y20" i="77"/>
  <c r="X20" i="77"/>
  <c r="V20" i="77"/>
  <c r="U20" i="77"/>
  <c r="T20" i="77"/>
  <c r="S20" i="77"/>
  <c r="Q20" i="77"/>
  <c r="P20" i="77"/>
  <c r="O20" i="77"/>
  <c r="N20" i="77"/>
  <c r="K20" i="77"/>
  <c r="J20" i="77"/>
  <c r="I20" i="77"/>
  <c r="H20" i="77"/>
  <c r="AQ19" i="77"/>
  <c r="AL19" i="77"/>
  <c r="AG19" i="77"/>
  <c r="AB19" i="77"/>
  <c r="W19" i="77"/>
  <c r="R19" i="77"/>
  <c r="L19" i="77"/>
  <c r="AQ18" i="77"/>
  <c r="AL18" i="77"/>
  <c r="AG18" i="77"/>
  <c r="AB18" i="77"/>
  <c r="W18" i="77"/>
  <c r="R18" i="77"/>
  <c r="L18" i="77"/>
  <c r="AQ17" i="77"/>
  <c r="AL17" i="77"/>
  <c r="AG17" i="77"/>
  <c r="AB17" i="77"/>
  <c r="W17" i="77"/>
  <c r="R17" i="77"/>
  <c r="L17" i="77"/>
  <c r="AQ16" i="77"/>
  <c r="AL16" i="77"/>
  <c r="AG16" i="77"/>
  <c r="AB16" i="77"/>
  <c r="W16" i="77"/>
  <c r="R16" i="77"/>
  <c r="L16" i="77"/>
  <c r="AQ15" i="77"/>
  <c r="AL15" i="77"/>
  <c r="AG15" i="77"/>
  <c r="AB15" i="77"/>
  <c r="W15" i="77"/>
  <c r="R15" i="77"/>
  <c r="L15" i="77"/>
  <c r="AQ14" i="77"/>
  <c r="AL14" i="77"/>
  <c r="AG14" i="77"/>
  <c r="AB14" i="77"/>
  <c r="W14" i="77"/>
  <c r="R14" i="77"/>
  <c r="L14" i="77"/>
  <c r="AQ13" i="77"/>
  <c r="AL13" i="77"/>
  <c r="AG13" i="77"/>
  <c r="AB13" i="77"/>
  <c r="W13" i="77"/>
  <c r="R13" i="77"/>
  <c r="L13" i="77"/>
  <c r="AQ12" i="77"/>
  <c r="AL12" i="77"/>
  <c r="AG12" i="77"/>
  <c r="AB12" i="77"/>
  <c r="W12" i="77"/>
  <c r="R12" i="77"/>
  <c r="L12" i="77"/>
  <c r="AQ11" i="77"/>
  <c r="AL11" i="77"/>
  <c r="AG11" i="77"/>
  <c r="AB11" i="77"/>
  <c r="W11" i="77"/>
  <c r="R11" i="77"/>
  <c r="L11" i="77"/>
  <c r="AQ10" i="77"/>
  <c r="AL10" i="77"/>
  <c r="AG10" i="77"/>
  <c r="AB10" i="77"/>
  <c r="W10" i="77"/>
  <c r="R10" i="77"/>
  <c r="L10" i="77"/>
  <c r="AQ9" i="77"/>
  <c r="AL9" i="77"/>
  <c r="AG9" i="77"/>
  <c r="AB9" i="77"/>
  <c r="W9" i="77"/>
  <c r="R9" i="77"/>
  <c r="L9" i="77"/>
  <c r="AQ8" i="77"/>
  <c r="AL8" i="77"/>
  <c r="AG8" i="77"/>
  <c r="AB8" i="77"/>
  <c r="W8" i="77"/>
  <c r="R8" i="77"/>
  <c r="L8" i="77"/>
  <c r="AQ7" i="77"/>
  <c r="AL7" i="77"/>
  <c r="AG7" i="77"/>
  <c r="AB7" i="77"/>
  <c r="W7" i="77"/>
  <c r="R7" i="77"/>
  <c r="L7" i="77"/>
  <c r="AQ6" i="77"/>
  <c r="AL6" i="77"/>
  <c r="AG6" i="77"/>
  <c r="AB6" i="77"/>
  <c r="W6" i="77"/>
  <c r="R6" i="77"/>
  <c r="L6" i="77"/>
  <c r="Q42" i="15" l="1"/>
  <c r="I23" i="81"/>
  <c r="U25" i="15" s="1"/>
  <c r="S31" i="12"/>
  <c r="S43" i="12" s="1"/>
  <c r="P26" i="15"/>
  <c r="P35" i="15" s="1"/>
  <c r="N26" i="15"/>
  <c r="G21" i="53" s="1"/>
  <c r="M42" i="15"/>
  <c r="V43" i="14"/>
  <c r="T31" i="12"/>
  <c r="T43" i="12" s="1"/>
  <c r="AA21" i="83"/>
  <c r="W42" i="14"/>
  <c r="AF21" i="83"/>
  <c r="N41" i="15"/>
  <c r="C23" i="81"/>
  <c r="S25" i="15" s="1"/>
  <c r="L21" i="87"/>
  <c r="L30" i="15"/>
  <c r="L42" i="15" s="1"/>
  <c r="V21" i="87"/>
  <c r="N30" i="15"/>
  <c r="N42" i="15" s="1"/>
  <c r="O42" i="15"/>
  <c r="AF21" i="87"/>
  <c r="P30" i="15"/>
  <c r="P42" i="15" s="1"/>
  <c r="G21" i="87"/>
  <c r="K25" i="15"/>
  <c r="K42" i="15" s="1"/>
  <c r="Q21" i="86"/>
  <c r="U31" i="14"/>
  <c r="U43" i="14" s="1"/>
  <c r="AF21" i="86"/>
  <c r="X26" i="14"/>
  <c r="X43" i="14" s="1"/>
  <c r="T43" i="14"/>
  <c r="G21" i="86"/>
  <c r="S31" i="14"/>
  <c r="AA21" i="84"/>
  <c r="O29" i="15"/>
  <c r="O41" i="15" s="1"/>
  <c r="O35" i="15"/>
  <c r="L21" i="53"/>
  <c r="M41" i="15"/>
  <c r="M26" i="15"/>
  <c r="M35" i="15" s="1"/>
  <c r="AF21" i="84"/>
  <c r="P29" i="15"/>
  <c r="P41" i="15" s="1"/>
  <c r="L41" i="15"/>
  <c r="L26" i="15"/>
  <c r="Q41" i="15"/>
  <c r="Q26" i="15"/>
  <c r="G21" i="84"/>
  <c r="K29" i="15"/>
  <c r="K41" i="15" s="1"/>
  <c r="V21" i="84"/>
  <c r="S42" i="14"/>
  <c r="R42" i="14"/>
  <c r="Q21" i="83"/>
  <c r="U30" i="14"/>
  <c r="U42" i="14" s="1"/>
  <c r="X42" i="14"/>
  <c r="V21" i="83"/>
  <c r="V30" i="14"/>
  <c r="V42" i="14" s="1"/>
  <c r="L21" i="83"/>
  <c r="T25" i="14"/>
  <c r="T42" i="14" s="1"/>
  <c r="H23" i="78"/>
  <c r="D26" i="14" s="1"/>
  <c r="N23" i="81"/>
  <c r="V25" i="15" s="1"/>
  <c r="N21" i="81"/>
  <c r="V20" i="15" s="1"/>
  <c r="I21" i="81"/>
  <c r="U20" i="15" s="1"/>
  <c r="C23" i="80"/>
  <c r="C25" i="15" s="1"/>
  <c r="AK21" i="87"/>
  <c r="AA21" i="87"/>
  <c r="N25" i="81"/>
  <c r="I25" i="81"/>
  <c r="C25" i="81"/>
  <c r="C21" i="81"/>
  <c r="S20" i="15" s="1"/>
  <c r="Q21" i="87"/>
  <c r="AG23" i="80"/>
  <c r="I25" i="15" s="1"/>
  <c r="AB25" i="80"/>
  <c r="H30" i="15" s="1"/>
  <c r="G20" i="80"/>
  <c r="R21" i="80"/>
  <c r="F20" i="15" s="1"/>
  <c r="AA21" i="86"/>
  <c r="V21" i="86"/>
  <c r="L21" i="86"/>
  <c r="AB23" i="79"/>
  <c r="P26" i="14" s="1"/>
  <c r="R23" i="79"/>
  <c r="N26" i="14" s="1"/>
  <c r="M25" i="79"/>
  <c r="M31" i="14" s="1"/>
  <c r="M23" i="79"/>
  <c r="M26" i="14" s="1"/>
  <c r="W21" i="79"/>
  <c r="O20" i="14" s="1"/>
  <c r="N23" i="78"/>
  <c r="F26" i="14" s="1"/>
  <c r="S21" i="78"/>
  <c r="G20" i="14" s="1"/>
  <c r="W20" i="78"/>
  <c r="C23" i="78"/>
  <c r="C26" i="14" s="1"/>
  <c r="H21" i="78"/>
  <c r="D20" i="14" s="1"/>
  <c r="AH21" i="77"/>
  <c r="AC20" i="12" s="1"/>
  <c r="AC31" i="12" s="1"/>
  <c r="AC43" i="12" s="1"/>
  <c r="AV21" i="85"/>
  <c r="AG21" i="85"/>
  <c r="Q21" i="84"/>
  <c r="L21" i="84"/>
  <c r="AK21" i="84"/>
  <c r="G21" i="83"/>
  <c r="W42" i="12"/>
  <c r="R21" i="82"/>
  <c r="AQ21" i="82"/>
  <c r="AC23" i="78"/>
  <c r="I26" i="14" s="1"/>
  <c r="AC21" i="78"/>
  <c r="I20" i="14" s="1"/>
  <c r="AC25" i="78"/>
  <c r="I31" i="14" s="1"/>
  <c r="X25" i="78"/>
  <c r="AB20" i="78"/>
  <c r="X21" i="78"/>
  <c r="H20" i="14" s="1"/>
  <c r="S25" i="78"/>
  <c r="G31" i="14" s="1"/>
  <c r="N25" i="78"/>
  <c r="F31" i="14" s="1"/>
  <c r="N21" i="78"/>
  <c r="F20" i="14" s="1"/>
  <c r="H25" i="78"/>
  <c r="C21" i="78"/>
  <c r="C20" i="14" s="1"/>
  <c r="G20" i="78"/>
  <c r="H23" i="77"/>
  <c r="W26" i="12" s="1"/>
  <c r="AM21" i="77"/>
  <c r="AD20" i="12" s="1"/>
  <c r="AD31" i="12" s="1"/>
  <c r="AD43" i="12" s="1"/>
  <c r="S21" i="77"/>
  <c r="Z20" i="12" s="1"/>
  <c r="Z31" i="12" s="1"/>
  <c r="Z43" i="12" s="1"/>
  <c r="AD30" i="12"/>
  <c r="AD42" i="12" s="1"/>
  <c r="AC30" i="12"/>
  <c r="AC42" i="12" s="1"/>
  <c r="AB30" i="12"/>
  <c r="AB42" i="12" s="1"/>
  <c r="AA30" i="12"/>
  <c r="AA42" i="12" s="1"/>
  <c r="W21" i="82"/>
  <c r="Z30" i="12"/>
  <c r="Z42" i="12" s="1"/>
  <c r="Y30" i="12"/>
  <c r="Y42" i="12" s="1"/>
  <c r="G21" i="85"/>
  <c r="N26" i="12"/>
  <c r="N43" i="12" s="1"/>
  <c r="O20" i="12"/>
  <c r="O26" i="12" s="1"/>
  <c r="O43" i="12" s="1"/>
  <c r="AG25" i="80"/>
  <c r="M23" i="80"/>
  <c r="E25" i="15" s="1"/>
  <c r="AK20" i="80"/>
  <c r="R23" i="80"/>
  <c r="F25" i="15" s="1"/>
  <c r="H21" i="80"/>
  <c r="D20" i="15" s="1"/>
  <c r="H23" i="80"/>
  <c r="D25" i="15" s="1"/>
  <c r="AB21" i="80"/>
  <c r="H20" i="15" s="1"/>
  <c r="M25" i="80"/>
  <c r="E30" i="15" s="1"/>
  <c r="V20" i="80"/>
  <c r="C21" i="80"/>
  <c r="C20" i="15" s="1"/>
  <c r="M21" i="80"/>
  <c r="E20" i="15" s="1"/>
  <c r="W21" i="80"/>
  <c r="G20" i="15" s="1"/>
  <c r="AG21" i="80"/>
  <c r="I20" i="15" s="1"/>
  <c r="H25" i="80"/>
  <c r="D30" i="15" s="1"/>
  <c r="AB23" i="80"/>
  <c r="W25" i="80"/>
  <c r="M21" i="79"/>
  <c r="M20" i="14" s="1"/>
  <c r="AB25" i="79"/>
  <c r="P31" i="14" s="1"/>
  <c r="H25" i="79"/>
  <c r="L31" i="14" s="1"/>
  <c r="AK20" i="79"/>
  <c r="C23" i="79"/>
  <c r="K26" i="14" s="1"/>
  <c r="H21" i="79"/>
  <c r="L20" i="14" s="1"/>
  <c r="R21" i="79"/>
  <c r="N20" i="14" s="1"/>
  <c r="AB21" i="79"/>
  <c r="P20" i="14" s="1"/>
  <c r="AG21" i="79"/>
  <c r="Q20" i="14" s="1"/>
  <c r="AA20" i="79"/>
  <c r="G20" i="79"/>
  <c r="H23" i="79"/>
  <c r="L26" i="14" s="1"/>
  <c r="W23" i="79"/>
  <c r="O26" i="14" s="1"/>
  <c r="C25" i="79"/>
  <c r="K31" i="14" s="1"/>
  <c r="R25" i="79"/>
  <c r="N31" i="14" s="1"/>
  <c r="C21" i="79"/>
  <c r="K20" i="14" s="1"/>
  <c r="W25" i="79"/>
  <c r="O31" i="14" s="1"/>
  <c r="AG23" i="79"/>
  <c r="Q26" i="14" s="1"/>
  <c r="AQ20" i="77"/>
  <c r="N21" i="77"/>
  <c r="Y20" i="12" s="1"/>
  <c r="Y31" i="12" s="1"/>
  <c r="Y43" i="12" s="1"/>
  <c r="X21" i="77"/>
  <c r="AA20" i="12" s="1"/>
  <c r="AA31" i="12" s="1"/>
  <c r="AA43" i="12" s="1"/>
  <c r="AC25" i="77"/>
  <c r="AM25" i="77"/>
  <c r="X25" i="77"/>
  <c r="H21" i="77"/>
  <c r="W20" i="12" s="1"/>
  <c r="AC21" i="77"/>
  <c r="AB20" i="12" s="1"/>
  <c r="AB31" i="12" s="1"/>
  <c r="AB43" i="12" s="1"/>
  <c r="S25" i="77"/>
  <c r="AH25" i="77"/>
  <c r="L20" i="77"/>
  <c r="N25" i="77"/>
  <c r="AB21" i="82"/>
  <c r="L21" i="82"/>
  <c r="G20" i="81"/>
  <c r="R20" i="81"/>
  <c r="M20" i="81"/>
  <c r="AF20" i="80"/>
  <c r="Q20" i="80"/>
  <c r="C25" i="80"/>
  <c r="L20" i="80"/>
  <c r="R25" i="80"/>
  <c r="F30" i="15" s="1"/>
  <c r="AA20" i="80"/>
  <c r="AF20" i="79"/>
  <c r="Q20" i="79"/>
  <c r="AG25" i="79"/>
  <c r="Q31" i="14" s="1"/>
  <c r="L20" i="79"/>
  <c r="V20" i="79"/>
  <c r="C25" i="78"/>
  <c r="C31" i="14" s="1"/>
  <c r="L20" i="78"/>
  <c r="AG20" i="78"/>
  <c r="S23" i="78"/>
  <c r="G26" i="14" s="1"/>
  <c r="R20" i="78"/>
  <c r="AL20" i="77"/>
  <c r="W20" i="77"/>
  <c r="AG20" i="77"/>
  <c r="H25" i="77"/>
  <c r="W31" i="12" s="1"/>
  <c r="R20" i="77"/>
  <c r="AB20" i="77"/>
  <c r="N35" i="15" l="1"/>
  <c r="Q43" i="14"/>
  <c r="O43" i="14"/>
  <c r="M43" i="14"/>
  <c r="L43" i="14"/>
  <c r="K43" i="14"/>
  <c r="M21" i="81"/>
  <c r="U30" i="15"/>
  <c r="U42" i="15" s="1"/>
  <c r="R21" i="81"/>
  <c r="V30" i="15"/>
  <c r="V42" i="15" s="1"/>
  <c r="G21" i="81"/>
  <c r="S30" i="15"/>
  <c r="S42" i="15" s="1"/>
  <c r="G21" i="80"/>
  <c r="C30" i="15"/>
  <c r="C42" i="15" s="1"/>
  <c r="D42" i="15"/>
  <c r="F42" i="15"/>
  <c r="E42" i="15"/>
  <c r="AA21" i="80"/>
  <c r="G30" i="15"/>
  <c r="G42" i="15" s="1"/>
  <c r="AK21" i="80"/>
  <c r="I30" i="15"/>
  <c r="I42" i="15" s="1"/>
  <c r="AF21" i="80"/>
  <c r="H25" i="15"/>
  <c r="H42" i="15" s="1"/>
  <c r="S43" i="14"/>
  <c r="R43" i="14"/>
  <c r="N43" i="14"/>
  <c r="P43" i="14"/>
  <c r="L35" i="15"/>
  <c r="B26" i="53"/>
  <c r="G26" i="53"/>
  <c r="Q35" i="15"/>
  <c r="L21" i="78"/>
  <c r="D31" i="14"/>
  <c r="F43" i="14"/>
  <c r="D43" i="14"/>
  <c r="C43" i="14"/>
  <c r="I43" i="14"/>
  <c r="AB21" i="78"/>
  <c r="H31" i="14"/>
  <c r="G43" i="14"/>
  <c r="AF21" i="79"/>
  <c r="Q21" i="79"/>
  <c r="V21" i="79"/>
  <c r="L21" i="79"/>
  <c r="AK21" i="79"/>
  <c r="R21" i="78"/>
  <c r="AG21" i="78"/>
  <c r="W21" i="78"/>
  <c r="G21" i="78"/>
  <c r="AD44" i="12"/>
  <c r="AC44" i="12"/>
  <c r="AC21" i="12"/>
  <c r="L50" i="48" s="1"/>
  <c r="AA44" i="12"/>
  <c r="Z44" i="12"/>
  <c r="AB44" i="12"/>
  <c r="AL21" i="77"/>
  <c r="AB21" i="12"/>
  <c r="L21" i="77"/>
  <c r="W43" i="12"/>
  <c r="W21" i="77"/>
  <c r="AD21" i="12"/>
  <c r="F34" i="11" s="1"/>
  <c r="AQ21" i="77"/>
  <c r="AG21" i="77"/>
  <c r="AA21" i="12"/>
  <c r="F31" i="11" s="1"/>
  <c r="Z21" i="12"/>
  <c r="L21" i="80"/>
  <c r="Q21" i="80"/>
  <c r="V21" i="80"/>
  <c r="AA21" i="79"/>
  <c r="G21" i="79"/>
  <c r="R21" i="77"/>
  <c r="AB21" i="77"/>
  <c r="AM21" i="76"/>
  <c r="AM20" i="76"/>
  <c r="AM25" i="76"/>
  <c r="AM23" i="76"/>
  <c r="AJ20" i="76"/>
  <c r="AI20" i="76"/>
  <c r="AH20" i="76"/>
  <c r="AG20" i="76"/>
  <c r="AE20" i="76"/>
  <c r="AD20" i="76"/>
  <c r="AC20" i="76"/>
  <c r="AB20" i="76"/>
  <c r="Z20" i="76"/>
  <c r="Y20" i="76"/>
  <c r="X20" i="76"/>
  <c r="W20" i="76"/>
  <c r="U20" i="76"/>
  <c r="T20" i="76"/>
  <c r="S20" i="76"/>
  <c r="R20" i="76"/>
  <c r="P20" i="76"/>
  <c r="O20" i="76"/>
  <c r="N20" i="76"/>
  <c r="M20" i="76"/>
  <c r="K20" i="76"/>
  <c r="J20" i="76"/>
  <c r="I20" i="76"/>
  <c r="H20" i="76"/>
  <c r="F20" i="76"/>
  <c r="E20" i="76"/>
  <c r="D20" i="76"/>
  <c r="C20" i="76"/>
  <c r="AK19" i="76"/>
  <c r="AF19" i="76"/>
  <c r="AA19" i="76"/>
  <c r="V19" i="76"/>
  <c r="Q19" i="76"/>
  <c r="L19" i="76"/>
  <c r="G19" i="76"/>
  <c r="AK18" i="76"/>
  <c r="AF18" i="76"/>
  <c r="AA18" i="76"/>
  <c r="V18" i="76"/>
  <c r="Q18" i="76"/>
  <c r="L18" i="76"/>
  <c r="G18" i="76"/>
  <c r="AK17" i="76"/>
  <c r="AF17" i="76"/>
  <c r="AA17" i="76"/>
  <c r="V17" i="76"/>
  <c r="Q17" i="76"/>
  <c r="L17" i="76"/>
  <c r="G17" i="76"/>
  <c r="AK16" i="76"/>
  <c r="AF16" i="76"/>
  <c r="AA16" i="76"/>
  <c r="V16" i="76"/>
  <c r="Q16" i="76"/>
  <c r="L16" i="76"/>
  <c r="G16" i="76"/>
  <c r="AK15" i="76"/>
  <c r="AF15" i="76"/>
  <c r="AA15" i="76"/>
  <c r="V15" i="76"/>
  <c r="Q15" i="76"/>
  <c r="L15" i="76"/>
  <c r="G15" i="76"/>
  <c r="AK14" i="76"/>
  <c r="AF14" i="76"/>
  <c r="AA14" i="76"/>
  <c r="V14" i="76"/>
  <c r="Q14" i="76"/>
  <c r="L14" i="76"/>
  <c r="G14" i="76"/>
  <c r="AK13" i="76"/>
  <c r="AF13" i="76"/>
  <c r="AA13" i="76"/>
  <c r="V13" i="76"/>
  <c r="Q13" i="76"/>
  <c r="L13" i="76"/>
  <c r="G13" i="76"/>
  <c r="AK12" i="76"/>
  <c r="AF12" i="76"/>
  <c r="AA12" i="76"/>
  <c r="V12" i="76"/>
  <c r="Q12" i="76"/>
  <c r="L12" i="76"/>
  <c r="G12" i="76"/>
  <c r="AK11" i="76"/>
  <c r="AF11" i="76"/>
  <c r="AA11" i="76"/>
  <c r="V11" i="76"/>
  <c r="Q11" i="76"/>
  <c r="L11" i="76"/>
  <c r="G11" i="76"/>
  <c r="AK10" i="76"/>
  <c r="AF10" i="76"/>
  <c r="AA10" i="76"/>
  <c r="V10" i="76"/>
  <c r="Q10" i="76"/>
  <c r="L10" i="76"/>
  <c r="G10" i="76"/>
  <c r="AK9" i="76"/>
  <c r="AF9" i="76"/>
  <c r="AA9" i="76"/>
  <c r="V9" i="76"/>
  <c r="Q9" i="76"/>
  <c r="L9" i="76"/>
  <c r="G9" i="76"/>
  <c r="AK8" i="76"/>
  <c r="AF8" i="76"/>
  <c r="AA8" i="76"/>
  <c r="V8" i="76"/>
  <c r="Q8" i="76"/>
  <c r="L8" i="76"/>
  <c r="G8" i="76"/>
  <c r="AK7" i="76"/>
  <c r="AF7" i="76"/>
  <c r="AA7" i="76"/>
  <c r="V7" i="76"/>
  <c r="Q7" i="76"/>
  <c r="L7" i="76"/>
  <c r="G7" i="76"/>
  <c r="AK6" i="76"/>
  <c r="AF6" i="76"/>
  <c r="AA6" i="76"/>
  <c r="V6" i="76"/>
  <c r="Q6" i="76"/>
  <c r="L6" i="76"/>
  <c r="G6" i="76"/>
  <c r="Y19" i="17"/>
  <c r="X19" i="17"/>
  <c r="W19" i="17"/>
  <c r="V19" i="17"/>
  <c r="Z18" i="17"/>
  <c r="Z17" i="17"/>
  <c r="Z16" i="17"/>
  <c r="Z15" i="17"/>
  <c r="Z14" i="17"/>
  <c r="Z13" i="17"/>
  <c r="Z12" i="17"/>
  <c r="Z11" i="17"/>
  <c r="Z10" i="17"/>
  <c r="Z9" i="17"/>
  <c r="Z8" i="17"/>
  <c r="Z7" i="17"/>
  <c r="Z6" i="17"/>
  <c r="Z5" i="17"/>
  <c r="T19" i="17"/>
  <c r="S19" i="17"/>
  <c r="R19" i="17"/>
  <c r="Q19" i="17"/>
  <c r="U18" i="17"/>
  <c r="H16" i="41" s="1"/>
  <c r="K16" i="41" s="1"/>
  <c r="U17" i="17"/>
  <c r="H15" i="41" s="1"/>
  <c r="K15" i="41" s="1"/>
  <c r="U16" i="17"/>
  <c r="H14" i="41" s="1"/>
  <c r="K14" i="41" s="1"/>
  <c r="U15" i="17"/>
  <c r="H13" i="41" s="1"/>
  <c r="K13" i="41" s="1"/>
  <c r="U14" i="17"/>
  <c r="H12" i="41" s="1"/>
  <c r="K12" i="41" s="1"/>
  <c r="U13" i="17"/>
  <c r="H11" i="41" s="1"/>
  <c r="K11" i="41" s="1"/>
  <c r="U12" i="17"/>
  <c r="H10" i="41" s="1"/>
  <c r="K10" i="41" s="1"/>
  <c r="U11" i="17"/>
  <c r="H9" i="41" s="1"/>
  <c r="K9" i="41" s="1"/>
  <c r="U10" i="17"/>
  <c r="H8" i="41" s="1"/>
  <c r="K8" i="41" s="1"/>
  <c r="U9" i="17"/>
  <c r="H7" i="41" s="1"/>
  <c r="K7" i="41" s="1"/>
  <c r="U8" i="17"/>
  <c r="H6" i="41" s="1"/>
  <c r="K6" i="41" s="1"/>
  <c r="U7" i="17"/>
  <c r="U6" i="17"/>
  <c r="H4" i="41" s="1"/>
  <c r="K4" i="41" s="1"/>
  <c r="U5" i="17"/>
  <c r="H3" i="41" s="1"/>
  <c r="K3" i="41" s="1"/>
  <c r="O19" i="17"/>
  <c r="N19" i="17"/>
  <c r="M19" i="17"/>
  <c r="L19" i="17"/>
  <c r="P18" i="17"/>
  <c r="P17" i="17"/>
  <c r="P16" i="17"/>
  <c r="P15" i="17"/>
  <c r="P14" i="17"/>
  <c r="P13" i="17"/>
  <c r="P12" i="17"/>
  <c r="P11" i="17"/>
  <c r="P10" i="17"/>
  <c r="P9" i="17"/>
  <c r="P8" i="17"/>
  <c r="P7" i="17"/>
  <c r="P6" i="17"/>
  <c r="P5" i="17"/>
  <c r="J19" i="17"/>
  <c r="I19" i="17"/>
  <c r="H19" i="17"/>
  <c r="G19" i="17"/>
  <c r="K18" i="17"/>
  <c r="K17" i="17"/>
  <c r="K16" i="17"/>
  <c r="K15" i="17"/>
  <c r="K14" i="17"/>
  <c r="K13" i="17"/>
  <c r="K12" i="17"/>
  <c r="K11" i="17"/>
  <c r="K10" i="17"/>
  <c r="K9" i="17"/>
  <c r="K8" i="17"/>
  <c r="K7" i="17"/>
  <c r="K6" i="17"/>
  <c r="K5" i="17"/>
  <c r="E19" i="17"/>
  <c r="D19" i="17"/>
  <c r="C19" i="17"/>
  <c r="M23" i="76" l="1"/>
  <c r="E26" i="12" s="1"/>
  <c r="AG23" i="76"/>
  <c r="I26" i="12" s="1"/>
  <c r="AB23" i="76"/>
  <c r="H26" i="12" s="1"/>
  <c r="C25" i="76"/>
  <c r="C31" i="12" s="1"/>
  <c r="W23" i="76"/>
  <c r="G26" i="12" s="1"/>
  <c r="G50" i="48"/>
  <c r="F16" i="11"/>
  <c r="B55" i="48"/>
  <c r="F22" i="11"/>
  <c r="H43" i="14"/>
  <c r="L23" i="17"/>
  <c r="B19" i="55" s="1"/>
  <c r="R19" i="55" s="1"/>
  <c r="H43" i="41"/>
  <c r="K52" i="41" s="1"/>
  <c r="Q23" i="17"/>
  <c r="H5" i="41"/>
  <c r="AC32" i="12"/>
  <c r="AC37" i="12" s="1"/>
  <c r="AC38" i="12" s="1"/>
  <c r="F19" i="11"/>
  <c r="AC39" i="12"/>
  <c r="AG25" i="76"/>
  <c r="I31" i="12" s="1"/>
  <c r="I43" i="12" s="1"/>
  <c r="AB21" i="76"/>
  <c r="H20" i="12" s="1"/>
  <c r="AB25" i="76"/>
  <c r="H31" i="12" s="1"/>
  <c r="H43" i="12" s="1"/>
  <c r="R25" i="76"/>
  <c r="F31" i="12" s="1"/>
  <c r="R23" i="76"/>
  <c r="F26" i="12" s="1"/>
  <c r="Q20" i="76"/>
  <c r="H25" i="76"/>
  <c r="D31" i="12" s="1"/>
  <c r="H23" i="76"/>
  <c r="D26" i="12" s="1"/>
  <c r="C23" i="76"/>
  <c r="C26" i="12" s="1"/>
  <c r="AG21" i="76"/>
  <c r="I20" i="12" s="1"/>
  <c r="W21" i="76"/>
  <c r="G20" i="12" s="1"/>
  <c r="W25" i="76"/>
  <c r="R21" i="76"/>
  <c r="F20" i="12" s="1"/>
  <c r="M21" i="76"/>
  <c r="E20" i="12" s="1"/>
  <c r="H21" i="76"/>
  <c r="D20" i="12" s="1"/>
  <c r="C21" i="76"/>
  <c r="C20" i="12" s="1"/>
  <c r="G20" i="76"/>
  <c r="AB32" i="12"/>
  <c r="AB37" i="12" s="1"/>
  <c r="AB38" i="12" s="1"/>
  <c r="AB39" i="12"/>
  <c r="AA32" i="12"/>
  <c r="AA37" i="12" s="1"/>
  <c r="AA38" i="12" s="1"/>
  <c r="AA39" i="12"/>
  <c r="AD32" i="12"/>
  <c r="AD37" i="12" s="1"/>
  <c r="AD38" i="12" s="1"/>
  <c r="AD39" i="12"/>
  <c r="Z32" i="12"/>
  <c r="Z37" i="12" s="1"/>
  <c r="Z38" i="12" s="1"/>
  <c r="Z39" i="12"/>
  <c r="G23" i="17"/>
  <c r="Q25" i="17"/>
  <c r="V25" i="17"/>
  <c r="R33" i="91" s="1"/>
  <c r="P19" i="17"/>
  <c r="L20" i="17"/>
  <c r="V23" i="17"/>
  <c r="R34" i="55" s="1"/>
  <c r="K19" i="17"/>
  <c r="Z19" i="17"/>
  <c r="V20" i="17"/>
  <c r="L25" i="17"/>
  <c r="U19" i="17"/>
  <c r="Q20" i="17"/>
  <c r="G25" i="17"/>
  <c r="B13" i="91" s="1"/>
  <c r="G20" i="17"/>
  <c r="AA20" i="76"/>
  <c r="L20" i="76"/>
  <c r="AK20" i="76"/>
  <c r="M25" i="76"/>
  <c r="E31" i="12" s="1"/>
  <c r="E43" i="12" s="1"/>
  <c r="V20" i="76"/>
  <c r="AF20" i="76"/>
  <c r="L21" i="76" l="1"/>
  <c r="AF21" i="76"/>
  <c r="V21" i="76"/>
  <c r="C43" i="12"/>
  <c r="B18" i="91"/>
  <c r="R18" i="91" s="1"/>
  <c r="H33" i="41"/>
  <c r="K51" i="41" s="1"/>
  <c r="K5" i="41"/>
  <c r="R13" i="91"/>
  <c r="Z20" i="17"/>
  <c r="U20" i="17"/>
  <c r="P20" i="17"/>
  <c r="B14" i="55"/>
  <c r="K20" i="17"/>
  <c r="D43" i="12"/>
  <c r="G21" i="76"/>
  <c r="AK21" i="76"/>
  <c r="G31" i="12"/>
  <c r="G43" i="12" s="1"/>
  <c r="F43" i="12"/>
  <c r="AA21" i="76"/>
  <c r="Q21" i="76"/>
  <c r="AY23" i="16"/>
  <c r="AX23" i="16"/>
  <c r="AW23" i="16"/>
  <c r="AV23" i="16"/>
  <c r="AT23" i="16"/>
  <c r="AS23" i="16"/>
  <c r="AR23" i="16"/>
  <c r="AQ23" i="16"/>
  <c r="AZ22" i="16"/>
  <c r="AU22" i="16"/>
  <c r="AZ21" i="16"/>
  <c r="AU21" i="16"/>
  <c r="AZ20" i="16"/>
  <c r="AU20" i="16"/>
  <c r="AZ19" i="16"/>
  <c r="AU19" i="16"/>
  <c r="AZ18" i="16"/>
  <c r="AU18" i="16"/>
  <c r="AZ17" i="16"/>
  <c r="AU17" i="16"/>
  <c r="AZ16" i="16"/>
  <c r="AU16" i="16"/>
  <c r="AZ15" i="16"/>
  <c r="AU15" i="16"/>
  <c r="AZ14" i="16"/>
  <c r="AU14" i="16"/>
  <c r="AZ13" i="16"/>
  <c r="AU13" i="16"/>
  <c r="AZ12" i="16"/>
  <c r="AU12" i="16"/>
  <c r="AZ11" i="16"/>
  <c r="AU11" i="16"/>
  <c r="AZ10" i="16"/>
  <c r="AU10" i="16"/>
  <c r="AZ9" i="16"/>
  <c r="AU9" i="16"/>
  <c r="AO23" i="16"/>
  <c r="AN23" i="16"/>
  <c r="AM23" i="16"/>
  <c r="AL23" i="16"/>
  <c r="AJ23" i="16"/>
  <c r="AI23" i="16"/>
  <c r="AH23" i="16"/>
  <c r="AG23" i="16"/>
  <c r="AP22" i="16"/>
  <c r="AK22" i="16"/>
  <c r="AP21" i="16"/>
  <c r="AK21" i="16"/>
  <c r="AP20" i="16"/>
  <c r="AK20" i="16"/>
  <c r="AP19" i="16"/>
  <c r="AK19" i="16"/>
  <c r="AP18" i="16"/>
  <c r="AK18" i="16"/>
  <c r="AP17" i="16"/>
  <c r="AK17" i="16"/>
  <c r="AP16" i="16"/>
  <c r="AK16" i="16"/>
  <c r="AP15" i="16"/>
  <c r="AK15" i="16"/>
  <c r="AP14" i="16"/>
  <c r="AK14" i="16"/>
  <c r="AP13" i="16"/>
  <c r="AK13" i="16"/>
  <c r="AP12" i="16"/>
  <c r="AK12" i="16"/>
  <c r="AP11" i="16"/>
  <c r="AK11" i="16"/>
  <c r="AP10" i="16"/>
  <c r="AK10" i="16"/>
  <c r="AP9" i="16"/>
  <c r="AK9" i="16"/>
  <c r="AE23" i="16"/>
  <c r="AD23" i="16"/>
  <c r="AC23" i="16"/>
  <c r="AB23" i="16"/>
  <c r="Z23" i="16"/>
  <c r="Y23" i="16"/>
  <c r="X23" i="16"/>
  <c r="W23" i="16"/>
  <c r="AF22" i="16"/>
  <c r="AA22" i="16"/>
  <c r="AF21" i="16"/>
  <c r="AA21" i="16"/>
  <c r="AF20" i="16"/>
  <c r="AA20" i="16"/>
  <c r="AF19" i="16"/>
  <c r="AA19" i="16"/>
  <c r="AF18" i="16"/>
  <c r="AA18" i="16"/>
  <c r="AF17" i="16"/>
  <c r="AA17" i="16"/>
  <c r="AF16" i="16"/>
  <c r="AA16" i="16"/>
  <c r="AF15" i="16"/>
  <c r="AA15" i="16"/>
  <c r="AF14" i="16"/>
  <c r="AA14" i="16"/>
  <c r="AF13" i="16"/>
  <c r="AA13" i="16"/>
  <c r="AF12" i="16"/>
  <c r="AA12" i="16"/>
  <c r="AF11" i="16"/>
  <c r="AA11" i="16"/>
  <c r="AF10" i="16"/>
  <c r="AA10" i="16"/>
  <c r="AF9" i="16"/>
  <c r="AA9" i="16"/>
  <c r="U23" i="16"/>
  <c r="T23" i="16"/>
  <c r="S23" i="16"/>
  <c r="R23" i="16"/>
  <c r="V22" i="16"/>
  <c r="Q22" i="16"/>
  <c r="V21" i="16"/>
  <c r="Q21" i="16"/>
  <c r="V20" i="16"/>
  <c r="Q20" i="16"/>
  <c r="V19" i="16"/>
  <c r="Q19" i="16"/>
  <c r="V18" i="16"/>
  <c r="Q18" i="16"/>
  <c r="V17" i="16"/>
  <c r="Q17" i="16"/>
  <c r="V16" i="16"/>
  <c r="Q16" i="16"/>
  <c r="V15" i="16"/>
  <c r="Q15" i="16"/>
  <c r="V14" i="16"/>
  <c r="Q14" i="16"/>
  <c r="V13" i="16"/>
  <c r="Q13" i="16"/>
  <c r="V12" i="16"/>
  <c r="Q12" i="16"/>
  <c r="V11" i="16"/>
  <c r="Q11" i="16"/>
  <c r="V10" i="16"/>
  <c r="Q10" i="16"/>
  <c r="V9" i="16"/>
  <c r="Q9" i="16"/>
  <c r="L22" i="16"/>
  <c r="L21" i="16"/>
  <c r="L20" i="16"/>
  <c r="L19" i="16"/>
  <c r="L18" i="16"/>
  <c r="L17" i="16"/>
  <c r="L16" i="16"/>
  <c r="L15" i="16"/>
  <c r="L14" i="16"/>
  <c r="L13" i="16"/>
  <c r="L12" i="16"/>
  <c r="L11" i="16"/>
  <c r="L10" i="16"/>
  <c r="L9" i="16"/>
  <c r="F23" i="16"/>
  <c r="E23" i="16"/>
  <c r="D23" i="16"/>
  <c r="C23" i="16"/>
  <c r="G22" i="16"/>
  <c r="G21" i="16"/>
  <c r="G20" i="16"/>
  <c r="G19" i="16"/>
  <c r="G18" i="16"/>
  <c r="G17" i="16"/>
  <c r="G16" i="16"/>
  <c r="G15" i="16"/>
  <c r="G14" i="16"/>
  <c r="G13" i="16"/>
  <c r="G12" i="16"/>
  <c r="G11" i="16"/>
  <c r="G10" i="16"/>
  <c r="G9" i="16"/>
  <c r="R26" i="91" l="1"/>
  <c r="C28" i="16"/>
  <c r="C32" i="43" s="1"/>
  <c r="R14" i="55"/>
  <c r="R27" i="55" s="1"/>
  <c r="AV26" i="16"/>
  <c r="L27" i="43" s="1"/>
  <c r="AB28" i="16"/>
  <c r="H32" i="43" s="1"/>
  <c r="AV28" i="16"/>
  <c r="L32" i="43" s="1"/>
  <c r="L34" i="43" s="1"/>
  <c r="L39" i="43" s="1"/>
  <c r="H26" i="16"/>
  <c r="D27" i="43" s="1"/>
  <c r="AQ26" i="16"/>
  <c r="K27" i="43" s="1"/>
  <c r="AQ28" i="16"/>
  <c r="K32" i="43" s="1"/>
  <c r="K34" i="43" s="1"/>
  <c r="K39" i="43" s="1"/>
  <c r="AL28" i="16"/>
  <c r="J32" i="43" s="1"/>
  <c r="AG28" i="16"/>
  <c r="I32" i="43" s="1"/>
  <c r="AB26" i="16"/>
  <c r="H27" i="43" s="1"/>
  <c r="W24" i="16"/>
  <c r="G22" i="43" s="1"/>
  <c r="W26" i="16"/>
  <c r="W28" i="16"/>
  <c r="G32" i="43" s="1"/>
  <c r="R24" i="16"/>
  <c r="F22" i="43" s="1"/>
  <c r="R28" i="16"/>
  <c r="F32" i="43" s="1"/>
  <c r="M28" i="16"/>
  <c r="E32" i="43" s="1"/>
  <c r="H28" i="16"/>
  <c r="AG24" i="16"/>
  <c r="I22" i="43" s="1"/>
  <c r="AB24" i="16"/>
  <c r="H22" i="43" s="1"/>
  <c r="H24" i="16"/>
  <c r="V23" i="16"/>
  <c r="AL24" i="16"/>
  <c r="AQ24" i="16"/>
  <c r="K22" i="43" s="1"/>
  <c r="M26" i="16"/>
  <c r="E27" i="43" s="1"/>
  <c r="AG26" i="16"/>
  <c r="I27" i="43" s="1"/>
  <c r="M24" i="16"/>
  <c r="E22" i="43" s="1"/>
  <c r="AV24" i="16"/>
  <c r="L22" i="43" s="1"/>
  <c r="AF23" i="16"/>
  <c r="AP23" i="16"/>
  <c r="C26" i="16"/>
  <c r="C27" i="43" s="1"/>
  <c r="C24" i="16"/>
  <c r="C22" i="43" s="1"/>
  <c r="G23" i="16"/>
  <c r="AA23" i="16"/>
  <c r="AU23" i="16"/>
  <c r="AL26" i="16"/>
  <c r="J27" i="43" s="1"/>
  <c r="L23" i="16"/>
  <c r="Q23" i="16"/>
  <c r="AK23" i="16"/>
  <c r="R26" i="16"/>
  <c r="F27" i="43" s="1"/>
  <c r="AZ23" i="16"/>
  <c r="Q20" i="75"/>
  <c r="P20" i="75"/>
  <c r="O20" i="75"/>
  <c r="N20" i="75"/>
  <c r="L20" i="75"/>
  <c r="K20" i="75"/>
  <c r="J20" i="75"/>
  <c r="I20" i="75"/>
  <c r="F20" i="75"/>
  <c r="E20" i="75"/>
  <c r="D20" i="75"/>
  <c r="C20" i="75"/>
  <c r="R19" i="75"/>
  <c r="M19" i="75"/>
  <c r="G19" i="75"/>
  <c r="R18" i="75"/>
  <c r="M18" i="75"/>
  <c r="G18" i="75"/>
  <c r="R17" i="75"/>
  <c r="M17" i="75"/>
  <c r="G17" i="75"/>
  <c r="R16" i="75"/>
  <c r="M16" i="75"/>
  <c r="G16" i="75"/>
  <c r="R15" i="75"/>
  <c r="M15" i="75"/>
  <c r="G15" i="75"/>
  <c r="R14" i="75"/>
  <c r="M14" i="75"/>
  <c r="G14" i="75"/>
  <c r="R13" i="75"/>
  <c r="M13" i="75"/>
  <c r="G13" i="75"/>
  <c r="R12" i="75"/>
  <c r="M12" i="75"/>
  <c r="G12" i="75"/>
  <c r="R11" i="75"/>
  <c r="M11" i="75"/>
  <c r="G11" i="75"/>
  <c r="R10" i="75"/>
  <c r="M10" i="75"/>
  <c r="G10" i="75"/>
  <c r="R9" i="75"/>
  <c r="M9" i="75"/>
  <c r="G9" i="75"/>
  <c r="R8" i="75"/>
  <c r="M8" i="75"/>
  <c r="G8" i="75"/>
  <c r="R7" i="75"/>
  <c r="M7" i="75"/>
  <c r="G7" i="75"/>
  <c r="R6" i="75"/>
  <c r="M6" i="75"/>
  <c r="G6" i="75"/>
  <c r="AJ20" i="74"/>
  <c r="AI20" i="74"/>
  <c r="AH20" i="74"/>
  <c r="AG20" i="74"/>
  <c r="AE20" i="74"/>
  <c r="AD20" i="74"/>
  <c r="AC20" i="74"/>
  <c r="AB20" i="74"/>
  <c r="Z20" i="74"/>
  <c r="Y20" i="74"/>
  <c r="X20" i="74"/>
  <c r="W20" i="74"/>
  <c r="U20" i="74"/>
  <c r="T20" i="74"/>
  <c r="S20" i="74"/>
  <c r="R20" i="74"/>
  <c r="P20" i="74"/>
  <c r="O20" i="74"/>
  <c r="N20" i="74"/>
  <c r="M20" i="74"/>
  <c r="K20" i="74"/>
  <c r="J20" i="74"/>
  <c r="I20" i="74"/>
  <c r="H20" i="74"/>
  <c r="F20" i="74"/>
  <c r="E20" i="74"/>
  <c r="D20" i="74"/>
  <c r="C20" i="74"/>
  <c r="AK19" i="74"/>
  <c r="AF19" i="74"/>
  <c r="AA19" i="74"/>
  <c r="V19" i="74"/>
  <c r="Q19" i="74"/>
  <c r="L19" i="74"/>
  <c r="G19" i="74"/>
  <c r="AK18" i="74"/>
  <c r="AF18" i="74"/>
  <c r="AA18" i="74"/>
  <c r="V18" i="74"/>
  <c r="Q18" i="74"/>
  <c r="L18" i="74"/>
  <c r="G18" i="74"/>
  <c r="AK17" i="74"/>
  <c r="AF17" i="74"/>
  <c r="AA17" i="74"/>
  <c r="V17" i="74"/>
  <c r="Q17" i="74"/>
  <c r="L17" i="74"/>
  <c r="G17" i="74"/>
  <c r="AK16" i="74"/>
  <c r="AF16" i="74"/>
  <c r="AA16" i="74"/>
  <c r="V16" i="74"/>
  <c r="Q16" i="74"/>
  <c r="L16" i="74"/>
  <c r="G16" i="74"/>
  <c r="AK15" i="74"/>
  <c r="AF15" i="74"/>
  <c r="AA15" i="74"/>
  <c r="V15" i="74"/>
  <c r="Q15" i="74"/>
  <c r="L15" i="74"/>
  <c r="G15" i="74"/>
  <c r="AK14" i="74"/>
  <c r="AF14" i="74"/>
  <c r="AA14" i="74"/>
  <c r="V14" i="74"/>
  <c r="Q14" i="74"/>
  <c r="L14" i="74"/>
  <c r="G14" i="74"/>
  <c r="AK13" i="74"/>
  <c r="AF13" i="74"/>
  <c r="AA13" i="74"/>
  <c r="V13" i="74"/>
  <c r="Q13" i="74"/>
  <c r="L13" i="74"/>
  <c r="G13" i="74"/>
  <c r="AK12" i="74"/>
  <c r="AF12" i="74"/>
  <c r="AA12" i="74"/>
  <c r="V12" i="74"/>
  <c r="Q12" i="74"/>
  <c r="L12" i="74"/>
  <c r="G12" i="74"/>
  <c r="AK11" i="74"/>
  <c r="AF11" i="74"/>
  <c r="AA11" i="74"/>
  <c r="V11" i="74"/>
  <c r="Q11" i="74"/>
  <c r="L11" i="74"/>
  <c r="G11" i="74"/>
  <c r="AK10" i="74"/>
  <c r="AF10" i="74"/>
  <c r="AA10" i="74"/>
  <c r="V10" i="74"/>
  <c r="Q10" i="74"/>
  <c r="L10" i="74"/>
  <c r="G10" i="74"/>
  <c r="AK9" i="74"/>
  <c r="AF9" i="74"/>
  <c r="AA9" i="74"/>
  <c r="V9" i="74"/>
  <c r="Q9" i="74"/>
  <c r="L9" i="74"/>
  <c r="G9" i="74"/>
  <c r="AK8" i="74"/>
  <c r="AF8" i="74"/>
  <c r="AA8" i="74"/>
  <c r="V8" i="74"/>
  <c r="Q8" i="74"/>
  <c r="L8" i="74"/>
  <c r="G8" i="74"/>
  <c r="AK7" i="74"/>
  <c r="AF7" i="74"/>
  <c r="AA7" i="74"/>
  <c r="V7" i="74"/>
  <c r="Q7" i="74"/>
  <c r="L7" i="74"/>
  <c r="G7" i="74"/>
  <c r="AK6" i="74"/>
  <c r="AF6" i="74"/>
  <c r="AA6" i="74"/>
  <c r="Q6" i="74"/>
  <c r="L6" i="74"/>
  <c r="G6" i="74"/>
  <c r="P20" i="73"/>
  <c r="O20" i="73"/>
  <c r="N20" i="73"/>
  <c r="M20" i="73"/>
  <c r="Q19" i="73"/>
  <c r="Q18" i="73"/>
  <c r="Q17" i="73"/>
  <c r="Q16" i="73"/>
  <c r="Q15" i="73"/>
  <c r="Q14" i="73"/>
  <c r="Q13" i="73"/>
  <c r="Q12" i="73"/>
  <c r="Q11" i="73"/>
  <c r="Q10" i="73"/>
  <c r="Q9" i="73"/>
  <c r="Q8" i="73"/>
  <c r="Q7" i="73"/>
  <c r="Q6" i="73"/>
  <c r="U20" i="73"/>
  <c r="T20" i="73"/>
  <c r="S20" i="73"/>
  <c r="R20" i="73"/>
  <c r="K20" i="73"/>
  <c r="J20" i="73"/>
  <c r="I20" i="73"/>
  <c r="H20" i="73"/>
  <c r="V19" i="73"/>
  <c r="L19" i="73"/>
  <c r="V18" i="73"/>
  <c r="L18" i="73"/>
  <c r="V17" i="73"/>
  <c r="L17" i="73"/>
  <c r="V16" i="73"/>
  <c r="L16" i="73"/>
  <c r="V15" i="73"/>
  <c r="L15" i="73"/>
  <c r="V14" i="73"/>
  <c r="L14" i="73"/>
  <c r="V13" i="73"/>
  <c r="L13" i="73"/>
  <c r="V12" i="73"/>
  <c r="L12" i="73"/>
  <c r="V11" i="73"/>
  <c r="L11" i="73"/>
  <c r="V10" i="73"/>
  <c r="L10" i="73"/>
  <c r="V9" i="73"/>
  <c r="L9" i="73"/>
  <c r="V8" i="73"/>
  <c r="L8" i="73"/>
  <c r="V7" i="73"/>
  <c r="L7" i="73"/>
  <c r="V6" i="73"/>
  <c r="L6" i="73"/>
  <c r="AJ20" i="73"/>
  <c r="AI20" i="73"/>
  <c r="AH20" i="73"/>
  <c r="AG20" i="73"/>
  <c r="AE20" i="73"/>
  <c r="AD20" i="73"/>
  <c r="AC20" i="73"/>
  <c r="AB20" i="73"/>
  <c r="Z20" i="73"/>
  <c r="Y20" i="73"/>
  <c r="X20" i="73"/>
  <c r="W20" i="73"/>
  <c r="F20" i="73"/>
  <c r="E20" i="73"/>
  <c r="D20" i="73"/>
  <c r="C20" i="73"/>
  <c r="AK19" i="73"/>
  <c r="AF19" i="73"/>
  <c r="AA19" i="73"/>
  <c r="G19" i="73"/>
  <c r="AK18" i="73"/>
  <c r="AF18" i="73"/>
  <c r="AA18" i="73"/>
  <c r="G18" i="73"/>
  <c r="AK17" i="73"/>
  <c r="AF17" i="73"/>
  <c r="AA17" i="73"/>
  <c r="G17" i="73"/>
  <c r="AK16" i="73"/>
  <c r="AF16" i="73"/>
  <c r="AA16" i="73"/>
  <c r="G16" i="73"/>
  <c r="AK15" i="73"/>
  <c r="AF15" i="73"/>
  <c r="AA15" i="73"/>
  <c r="G15" i="73"/>
  <c r="AK14" i="73"/>
  <c r="AF14" i="73"/>
  <c r="AA14" i="73"/>
  <c r="G14" i="73"/>
  <c r="AK13" i="73"/>
  <c r="AF13" i="73"/>
  <c r="AA13" i="73"/>
  <c r="G13" i="73"/>
  <c r="AK12" i="73"/>
  <c r="AF12" i="73"/>
  <c r="AA12" i="73"/>
  <c r="G12" i="73"/>
  <c r="AK11" i="73"/>
  <c r="AF11" i="73"/>
  <c r="AA11" i="73"/>
  <c r="G11" i="73"/>
  <c r="AK10" i="73"/>
  <c r="AF10" i="73"/>
  <c r="AA10" i="73"/>
  <c r="G10" i="73"/>
  <c r="AK9" i="73"/>
  <c r="AF9" i="73"/>
  <c r="AA9" i="73"/>
  <c r="G9" i="73"/>
  <c r="AK8" i="73"/>
  <c r="AF8" i="73"/>
  <c r="AA8" i="73"/>
  <c r="G8" i="73"/>
  <c r="AK7" i="73"/>
  <c r="AF7" i="73"/>
  <c r="AA7" i="73"/>
  <c r="G7" i="73"/>
  <c r="AK6" i="73"/>
  <c r="AF6" i="73"/>
  <c r="AB25" i="73" s="1"/>
  <c r="P30" i="14" s="1"/>
  <c r="AA6" i="73"/>
  <c r="W25" i="73" s="1"/>
  <c r="O30" i="14" s="1"/>
  <c r="G6" i="73"/>
  <c r="AF20" i="72"/>
  <c r="AE20" i="72"/>
  <c r="AD20" i="72"/>
  <c r="AC20" i="72"/>
  <c r="AA20" i="72"/>
  <c r="Z20" i="72"/>
  <c r="Y20" i="72"/>
  <c r="X20" i="72"/>
  <c r="V20" i="72"/>
  <c r="U20" i="72"/>
  <c r="T20" i="72"/>
  <c r="S20" i="72"/>
  <c r="Q20" i="72"/>
  <c r="P20" i="72"/>
  <c r="O20" i="72"/>
  <c r="N20" i="72"/>
  <c r="K20" i="72"/>
  <c r="J20" i="72"/>
  <c r="I20" i="72"/>
  <c r="H20" i="72"/>
  <c r="F20" i="72"/>
  <c r="E20" i="72"/>
  <c r="D20" i="72"/>
  <c r="C20" i="72"/>
  <c r="AG19" i="72"/>
  <c r="AB19" i="72"/>
  <c r="W19" i="72"/>
  <c r="R19" i="72"/>
  <c r="L19" i="72"/>
  <c r="G19" i="72"/>
  <c r="AG18" i="72"/>
  <c r="AB18" i="72"/>
  <c r="W18" i="72"/>
  <c r="R18" i="72"/>
  <c r="L18" i="72"/>
  <c r="G18" i="72"/>
  <c r="AG17" i="72"/>
  <c r="AB17" i="72"/>
  <c r="W17" i="72"/>
  <c r="R17" i="72"/>
  <c r="L17" i="72"/>
  <c r="G17" i="72"/>
  <c r="AG16" i="72"/>
  <c r="AB16" i="72"/>
  <c r="W16" i="72"/>
  <c r="R16" i="72"/>
  <c r="L16" i="72"/>
  <c r="G16" i="72"/>
  <c r="AG15" i="72"/>
  <c r="AB15" i="72"/>
  <c r="W15" i="72"/>
  <c r="R15" i="72"/>
  <c r="L15" i="72"/>
  <c r="G15" i="72"/>
  <c r="AG14" i="72"/>
  <c r="AB14" i="72"/>
  <c r="W14" i="72"/>
  <c r="R14" i="72"/>
  <c r="L14" i="72"/>
  <c r="G14" i="72"/>
  <c r="AG13" i="72"/>
  <c r="AB13" i="72"/>
  <c r="W13" i="72"/>
  <c r="R13" i="72"/>
  <c r="L13" i="72"/>
  <c r="G13" i="72"/>
  <c r="AG12" i="72"/>
  <c r="AB12" i="72"/>
  <c r="W12" i="72"/>
  <c r="R12" i="72"/>
  <c r="L12" i="72"/>
  <c r="G12" i="72"/>
  <c r="AG11" i="72"/>
  <c r="AB11" i="72"/>
  <c r="W11" i="72"/>
  <c r="R11" i="72"/>
  <c r="L11" i="72"/>
  <c r="G11" i="72"/>
  <c r="AG10" i="72"/>
  <c r="AB10" i="72"/>
  <c r="W10" i="72"/>
  <c r="R10" i="72"/>
  <c r="L10" i="72"/>
  <c r="G10" i="72"/>
  <c r="AG9" i="72"/>
  <c r="AB9" i="72"/>
  <c r="W9" i="72"/>
  <c r="R9" i="72"/>
  <c r="L9" i="72"/>
  <c r="G9" i="72"/>
  <c r="AG8" i="72"/>
  <c r="AB8" i="72"/>
  <c r="W8" i="72"/>
  <c r="R8" i="72"/>
  <c r="L8" i="72"/>
  <c r="G8" i="72"/>
  <c r="AG7" i="72"/>
  <c r="AB7" i="72"/>
  <c r="W7" i="72"/>
  <c r="R7" i="72"/>
  <c r="L7" i="72"/>
  <c r="G7" i="72"/>
  <c r="AG6" i="72"/>
  <c r="AB6" i="72"/>
  <c r="W6" i="72"/>
  <c r="R6" i="72"/>
  <c r="L6" i="72"/>
  <c r="G6" i="72"/>
  <c r="R23" i="74" l="1"/>
  <c r="F24" i="15" s="1"/>
  <c r="AB23" i="73"/>
  <c r="P25" i="14" s="1"/>
  <c r="C23" i="75"/>
  <c r="S24" i="15" s="1"/>
  <c r="C29" i="43"/>
  <c r="C38" i="43" s="1"/>
  <c r="C44" i="43"/>
  <c r="K24" i="43"/>
  <c r="J8" i="11" s="1"/>
  <c r="J22" i="43"/>
  <c r="K29" i="43"/>
  <c r="K38" i="43" s="1"/>
  <c r="K40" i="43" s="1"/>
  <c r="K44" i="43"/>
  <c r="K46" i="43" s="1"/>
  <c r="AF24" i="16"/>
  <c r="D29" i="43"/>
  <c r="D38" i="43" s="1"/>
  <c r="I29" i="43"/>
  <c r="I38" i="43" s="1"/>
  <c r="I44" i="43"/>
  <c r="H29" i="43"/>
  <c r="H38" i="43" s="1"/>
  <c r="H44" i="43"/>
  <c r="L29" i="43"/>
  <c r="L38" i="43" s="1"/>
  <c r="L40" i="43" s="1"/>
  <c r="L44" i="43"/>
  <c r="L46" i="43" s="1"/>
  <c r="J29" i="43"/>
  <c r="J38" i="43" s="1"/>
  <c r="J44" i="43"/>
  <c r="E29" i="43"/>
  <c r="E38" i="43" s="1"/>
  <c r="E44" i="43"/>
  <c r="F29" i="43"/>
  <c r="F38" i="43" s="1"/>
  <c r="F44" i="43"/>
  <c r="AG23" i="74"/>
  <c r="I24" i="15" s="1"/>
  <c r="M23" i="74"/>
  <c r="E24" i="15" s="1"/>
  <c r="AG25" i="73"/>
  <c r="Q30" i="14" s="1"/>
  <c r="AG23" i="73"/>
  <c r="Q25" i="14" s="1"/>
  <c r="W23" i="73"/>
  <c r="O25" i="14" s="1"/>
  <c r="O42" i="14" s="1"/>
  <c r="P42" i="14"/>
  <c r="M21" i="73"/>
  <c r="M19" i="14" s="1"/>
  <c r="AU24" i="16"/>
  <c r="D22" i="43"/>
  <c r="AA24" i="16"/>
  <c r="G27" i="43"/>
  <c r="L24" i="16"/>
  <c r="D32" i="43"/>
  <c r="D44" i="43" s="1"/>
  <c r="AZ24" i="16"/>
  <c r="V24" i="16"/>
  <c r="AK24" i="16"/>
  <c r="AP24" i="16"/>
  <c r="L24" i="43" s="1"/>
  <c r="Q24" i="16"/>
  <c r="W23" i="74"/>
  <c r="G24" i="16"/>
  <c r="N23" i="75"/>
  <c r="V24" i="15" s="1"/>
  <c r="N21" i="75"/>
  <c r="V19" i="15" s="1"/>
  <c r="AB23" i="74"/>
  <c r="H24" i="15" s="1"/>
  <c r="W25" i="74"/>
  <c r="G29" i="15" s="1"/>
  <c r="M25" i="74"/>
  <c r="E29" i="15" s="1"/>
  <c r="C23" i="74"/>
  <c r="C24" i="15" s="1"/>
  <c r="AG21" i="74"/>
  <c r="I19" i="15" s="1"/>
  <c r="R21" i="74"/>
  <c r="F19" i="15" s="1"/>
  <c r="H21" i="74"/>
  <c r="D19" i="15" s="1"/>
  <c r="H25" i="73"/>
  <c r="L30" i="14" s="1"/>
  <c r="AG21" i="73"/>
  <c r="Q19" i="14" s="1"/>
  <c r="W21" i="73"/>
  <c r="O19" i="14" s="1"/>
  <c r="AK20" i="74"/>
  <c r="M21" i="74"/>
  <c r="E19" i="15" s="1"/>
  <c r="H23" i="74"/>
  <c r="D24" i="15" s="1"/>
  <c r="AB21" i="74"/>
  <c r="H19" i="15" s="1"/>
  <c r="G20" i="74"/>
  <c r="Q20" i="74"/>
  <c r="H25" i="74"/>
  <c r="D29" i="15" s="1"/>
  <c r="C21" i="74"/>
  <c r="C19" i="15" s="1"/>
  <c r="AF20" i="74"/>
  <c r="W21" i="74"/>
  <c r="G19" i="15" s="1"/>
  <c r="R25" i="74"/>
  <c r="M25" i="73"/>
  <c r="M30" i="14" s="1"/>
  <c r="C23" i="73"/>
  <c r="K25" i="14" s="1"/>
  <c r="R25" i="73"/>
  <c r="N30" i="14" s="1"/>
  <c r="H23" i="73"/>
  <c r="L25" i="14" s="1"/>
  <c r="R23" i="73"/>
  <c r="N25" i="14" s="1"/>
  <c r="M23" i="73"/>
  <c r="M25" i="14" s="1"/>
  <c r="C25" i="75"/>
  <c r="I23" i="75"/>
  <c r="U24" i="15" s="1"/>
  <c r="N25" i="75"/>
  <c r="V29" i="15" s="1"/>
  <c r="I25" i="75"/>
  <c r="U29" i="15" s="1"/>
  <c r="I21" i="75"/>
  <c r="U19" i="15" s="1"/>
  <c r="M20" i="75"/>
  <c r="C21" i="75"/>
  <c r="S19" i="15" s="1"/>
  <c r="G20" i="75"/>
  <c r="R20" i="75"/>
  <c r="R21" i="73"/>
  <c r="N19" i="14" s="1"/>
  <c r="G20" i="73"/>
  <c r="AB25" i="74"/>
  <c r="AG25" i="74"/>
  <c r="AA20" i="74"/>
  <c r="C25" i="74"/>
  <c r="L20" i="74"/>
  <c r="V20" i="74"/>
  <c r="Q20" i="73"/>
  <c r="V20" i="73"/>
  <c r="H21" i="73"/>
  <c r="L19" i="14" s="1"/>
  <c r="C21" i="73"/>
  <c r="K19" i="14" s="1"/>
  <c r="L20" i="73"/>
  <c r="AB21" i="73"/>
  <c r="P19" i="14" s="1"/>
  <c r="AA20" i="73"/>
  <c r="AF20" i="73"/>
  <c r="C25" i="73"/>
  <c r="K30" i="14" s="1"/>
  <c r="AK20" i="73"/>
  <c r="X23" i="72"/>
  <c r="H25" i="14" s="1"/>
  <c r="AC23" i="72"/>
  <c r="I25" i="14" s="1"/>
  <c r="C23" i="72"/>
  <c r="C25" i="14" s="1"/>
  <c r="C21" i="72"/>
  <c r="C19" i="14" s="1"/>
  <c r="C25" i="72"/>
  <c r="C30" i="14" s="1"/>
  <c r="H25" i="72"/>
  <c r="D30" i="14" s="1"/>
  <c r="R20" i="72"/>
  <c r="N23" i="72"/>
  <c r="F25" i="14" s="1"/>
  <c r="N25" i="72"/>
  <c r="F30" i="14" s="1"/>
  <c r="S25" i="72"/>
  <c r="G30" i="14" s="1"/>
  <c r="S23" i="72"/>
  <c r="G25" i="14" s="1"/>
  <c r="AB20" i="72"/>
  <c r="H21" i="72"/>
  <c r="D19" i="14" s="1"/>
  <c r="S21" i="72"/>
  <c r="G19" i="14" s="1"/>
  <c r="AC21" i="72"/>
  <c r="I19" i="14" s="1"/>
  <c r="AC25" i="72"/>
  <c r="I30" i="14" s="1"/>
  <c r="H23" i="72"/>
  <c r="D25" i="14" s="1"/>
  <c r="X25" i="72"/>
  <c r="H30" i="14" s="1"/>
  <c r="N21" i="72"/>
  <c r="F19" i="14" s="1"/>
  <c r="X21" i="72"/>
  <c r="H19" i="14" s="1"/>
  <c r="AG20" i="72"/>
  <c r="G20" i="72"/>
  <c r="L20" i="72"/>
  <c r="W20" i="72"/>
  <c r="AU20" i="5"/>
  <c r="AT20" i="5"/>
  <c r="AS20" i="5"/>
  <c r="AR20" i="5"/>
  <c r="AP20" i="5"/>
  <c r="AO20" i="5"/>
  <c r="AN20" i="5"/>
  <c r="AM20" i="5"/>
  <c r="AK20" i="5"/>
  <c r="AJ20" i="5"/>
  <c r="AI20" i="5"/>
  <c r="AH20" i="5"/>
  <c r="AF20" i="5"/>
  <c r="AE20" i="5"/>
  <c r="AD20" i="5"/>
  <c r="AC20" i="5"/>
  <c r="AV19" i="5"/>
  <c r="AQ19" i="5"/>
  <c r="AL19" i="5"/>
  <c r="AG19" i="5"/>
  <c r="AV18" i="5"/>
  <c r="AQ18" i="5"/>
  <c r="AL18" i="5"/>
  <c r="AG18" i="5"/>
  <c r="AV17" i="5"/>
  <c r="AQ17" i="5"/>
  <c r="AL17" i="5"/>
  <c r="AG17" i="5"/>
  <c r="AV16" i="5"/>
  <c r="AQ16" i="5"/>
  <c r="AL16" i="5"/>
  <c r="AG16" i="5"/>
  <c r="AV15" i="5"/>
  <c r="AQ15" i="5"/>
  <c r="AL15" i="5"/>
  <c r="AG15" i="5"/>
  <c r="AV14" i="5"/>
  <c r="AQ14" i="5"/>
  <c r="AL14" i="5"/>
  <c r="AG14" i="5"/>
  <c r="AV13" i="5"/>
  <c r="AQ13" i="5"/>
  <c r="AL13" i="5"/>
  <c r="AG13" i="5"/>
  <c r="AV12" i="5"/>
  <c r="AQ12" i="5"/>
  <c r="AL12" i="5"/>
  <c r="AG12" i="5"/>
  <c r="AV11" i="5"/>
  <c r="AQ11" i="5"/>
  <c r="AL11" i="5"/>
  <c r="AG11" i="5"/>
  <c r="AC23" i="5" s="1"/>
  <c r="AV10" i="5"/>
  <c r="AQ10" i="5"/>
  <c r="AL10" i="5"/>
  <c r="AG10" i="5"/>
  <c r="AV9" i="5"/>
  <c r="AL9" i="5"/>
  <c r="AG9" i="5"/>
  <c r="AV8" i="5"/>
  <c r="AQ8" i="5"/>
  <c r="AL8" i="5"/>
  <c r="AH23" i="5" s="1"/>
  <c r="AG8" i="5"/>
  <c r="AV7" i="5"/>
  <c r="AQ7" i="5"/>
  <c r="AL7" i="5"/>
  <c r="AG7" i="5"/>
  <c r="AV6" i="5"/>
  <c r="AQ6" i="5"/>
  <c r="AL6" i="5"/>
  <c r="AG6" i="5"/>
  <c r="Z20" i="5"/>
  <c r="Y20" i="5"/>
  <c r="X20" i="5"/>
  <c r="W20" i="5"/>
  <c r="AA19" i="5"/>
  <c r="AA18" i="5"/>
  <c r="AA17" i="5"/>
  <c r="AA16" i="5"/>
  <c r="AA15" i="5"/>
  <c r="AA14" i="5"/>
  <c r="AA13" i="5"/>
  <c r="AA12" i="5"/>
  <c r="AA11" i="5"/>
  <c r="AA10" i="5"/>
  <c r="AA9" i="5"/>
  <c r="AA8" i="5"/>
  <c r="AA7" i="5"/>
  <c r="AA6" i="5"/>
  <c r="P20" i="5"/>
  <c r="O20" i="5"/>
  <c r="N20" i="5"/>
  <c r="M20" i="5"/>
  <c r="Q19" i="5"/>
  <c r="Q18" i="5"/>
  <c r="Q17" i="5"/>
  <c r="Q16" i="5"/>
  <c r="Q15" i="5"/>
  <c r="Q14" i="5"/>
  <c r="Q13" i="5"/>
  <c r="Q12" i="5"/>
  <c r="Q11" i="5"/>
  <c r="Q10" i="5"/>
  <c r="Q9" i="5"/>
  <c r="Q8" i="5"/>
  <c r="Q7" i="5"/>
  <c r="Q6" i="5"/>
  <c r="K20" i="5"/>
  <c r="J20" i="5"/>
  <c r="I20" i="5"/>
  <c r="H20" i="5"/>
  <c r="L19" i="5"/>
  <c r="L18" i="5"/>
  <c r="L17" i="5"/>
  <c r="L16" i="5"/>
  <c r="L15" i="5"/>
  <c r="L14" i="5"/>
  <c r="L13" i="5"/>
  <c r="L12" i="5"/>
  <c r="L11" i="5"/>
  <c r="L10" i="5"/>
  <c r="L9" i="5"/>
  <c r="L8" i="5"/>
  <c r="L7" i="5"/>
  <c r="L6" i="5"/>
  <c r="F20" i="5"/>
  <c r="E20" i="5"/>
  <c r="D20" i="5"/>
  <c r="C20" i="5"/>
  <c r="G19" i="5"/>
  <c r="G18" i="5"/>
  <c r="G17" i="5"/>
  <c r="G16" i="5"/>
  <c r="G15" i="5"/>
  <c r="G14" i="5"/>
  <c r="G13" i="5"/>
  <c r="G12" i="5"/>
  <c r="G11" i="5"/>
  <c r="G10" i="5"/>
  <c r="G9" i="5"/>
  <c r="G8" i="5"/>
  <c r="G7" i="5"/>
  <c r="G6" i="5"/>
  <c r="U20" i="1"/>
  <c r="T20" i="1"/>
  <c r="S20" i="1"/>
  <c r="R20" i="1"/>
  <c r="V19" i="1"/>
  <c r="V18" i="1"/>
  <c r="V17" i="1"/>
  <c r="V16" i="1"/>
  <c r="V15" i="1"/>
  <c r="V14" i="1"/>
  <c r="V13" i="1"/>
  <c r="V12" i="1"/>
  <c r="V11" i="1"/>
  <c r="R23" i="1" s="1"/>
  <c r="F25" i="12" s="1"/>
  <c r="V6" i="1"/>
  <c r="P20" i="1"/>
  <c r="O20" i="1"/>
  <c r="N20" i="1"/>
  <c r="M20" i="1"/>
  <c r="Q19" i="1"/>
  <c r="Q18" i="1"/>
  <c r="Q17" i="1"/>
  <c r="Q16" i="1"/>
  <c r="Q15" i="1"/>
  <c r="Q14" i="1"/>
  <c r="Q13" i="1"/>
  <c r="Q12" i="1"/>
  <c r="Q11" i="1"/>
  <c r="M23" i="1" s="1"/>
  <c r="E25" i="12" s="1"/>
  <c r="Q6" i="1"/>
  <c r="K20" i="1"/>
  <c r="J20" i="1"/>
  <c r="I20" i="1"/>
  <c r="H20" i="1"/>
  <c r="L19" i="1"/>
  <c r="L18" i="1"/>
  <c r="L17" i="1"/>
  <c r="L16" i="1"/>
  <c r="L15" i="1"/>
  <c r="L14" i="1"/>
  <c r="L13" i="1"/>
  <c r="L12" i="1"/>
  <c r="L11" i="1"/>
  <c r="H23" i="1" s="1"/>
  <c r="D25" i="12" s="1"/>
  <c r="L6" i="1"/>
  <c r="AJ20" i="1"/>
  <c r="AI20" i="1"/>
  <c r="AH20" i="1"/>
  <c r="AG20" i="1"/>
  <c r="AK19" i="1"/>
  <c r="AK18" i="1"/>
  <c r="AK17" i="1"/>
  <c r="AK16" i="1"/>
  <c r="AK15" i="1"/>
  <c r="AK14" i="1"/>
  <c r="AK13" i="1"/>
  <c r="AK12" i="1"/>
  <c r="AK11" i="1"/>
  <c r="AK10" i="1"/>
  <c r="AK9" i="1"/>
  <c r="AK8" i="1"/>
  <c r="AK7" i="1"/>
  <c r="AK6" i="1"/>
  <c r="AE20" i="1"/>
  <c r="AD20" i="1"/>
  <c r="AC20" i="1"/>
  <c r="AB20" i="1"/>
  <c r="AF19" i="1"/>
  <c r="AF18" i="1"/>
  <c r="AF17" i="1"/>
  <c r="AF16" i="1"/>
  <c r="AF15" i="1"/>
  <c r="AF14" i="1"/>
  <c r="AF13" i="1"/>
  <c r="AF12" i="1"/>
  <c r="AF11" i="1"/>
  <c r="AF10" i="1"/>
  <c r="AF9" i="1"/>
  <c r="AF8" i="1"/>
  <c r="AF7" i="1"/>
  <c r="AF6" i="1"/>
  <c r="Z20" i="1"/>
  <c r="Y20" i="1"/>
  <c r="X20" i="1"/>
  <c r="W20" i="1"/>
  <c r="AA19" i="1"/>
  <c r="AA18" i="1"/>
  <c r="AA17" i="1"/>
  <c r="AA16" i="1"/>
  <c r="AA15" i="1"/>
  <c r="AA14" i="1"/>
  <c r="AA13" i="1"/>
  <c r="AA12" i="1"/>
  <c r="AA11" i="1"/>
  <c r="AA10" i="1"/>
  <c r="AA9" i="1"/>
  <c r="AA8" i="1"/>
  <c r="AA7" i="1"/>
  <c r="AA6" i="1"/>
  <c r="D20" i="1"/>
  <c r="E20" i="1"/>
  <c r="F20" i="1"/>
  <c r="C20" i="1"/>
  <c r="AR23" i="5" l="1"/>
  <c r="M42" i="14"/>
  <c r="L42" i="14"/>
  <c r="I42" i="14"/>
  <c r="C42" i="14"/>
  <c r="V41" i="15"/>
  <c r="N42" i="14"/>
  <c r="G42" i="14"/>
  <c r="G29" i="43"/>
  <c r="G38" i="43" s="1"/>
  <c r="G44" i="43"/>
  <c r="K41" i="43"/>
  <c r="G21" i="75"/>
  <c r="S29" i="15"/>
  <c r="S41" i="15" s="1"/>
  <c r="U41" i="15"/>
  <c r="G21" i="74"/>
  <c r="C29" i="15"/>
  <c r="C41" i="15" s="1"/>
  <c r="AK21" i="74"/>
  <c r="I29" i="15"/>
  <c r="I41" i="15" s="1"/>
  <c r="Q21" i="74"/>
  <c r="V21" i="74"/>
  <c r="F29" i="15"/>
  <c r="F41" i="15" s="1"/>
  <c r="D41" i="15"/>
  <c r="AA21" i="74"/>
  <c r="G24" i="15"/>
  <c r="E41" i="15"/>
  <c r="H26" i="15"/>
  <c r="H35" i="15" s="1"/>
  <c r="AF21" i="74"/>
  <c r="H29" i="15"/>
  <c r="H41" i="15" s="1"/>
  <c r="I26" i="15"/>
  <c r="L21" i="73"/>
  <c r="K42" i="14"/>
  <c r="AK21" i="73"/>
  <c r="Q42" i="14"/>
  <c r="H42" i="14"/>
  <c r="D42" i="14"/>
  <c r="F42" i="14"/>
  <c r="R21" i="1"/>
  <c r="F19" i="12" s="1"/>
  <c r="L41" i="43"/>
  <c r="K8" i="11"/>
  <c r="M21" i="75"/>
  <c r="R21" i="75"/>
  <c r="L21" i="74"/>
  <c r="G21" i="73"/>
  <c r="V21" i="73"/>
  <c r="Q21" i="73"/>
  <c r="AR21" i="5"/>
  <c r="T19" i="12" s="1"/>
  <c r="T30" i="12" s="1"/>
  <c r="T42" i="12" s="1"/>
  <c r="AV20" i="5"/>
  <c r="AM25" i="5"/>
  <c r="AH21" i="5"/>
  <c r="R19" i="12" s="1"/>
  <c r="R30" i="12" s="1"/>
  <c r="R42" i="12" s="1"/>
  <c r="AC25" i="5"/>
  <c r="W23" i="1"/>
  <c r="G25" i="12" s="1"/>
  <c r="M25" i="1"/>
  <c r="E30" i="12" s="1"/>
  <c r="E42" i="12" s="1"/>
  <c r="AB23" i="1"/>
  <c r="H25" i="12" s="1"/>
  <c r="W25" i="1"/>
  <c r="G30" i="12" s="1"/>
  <c r="L20" i="1"/>
  <c r="AG25" i="1"/>
  <c r="AG21" i="1"/>
  <c r="AB21" i="1"/>
  <c r="H19" i="12" s="1"/>
  <c r="W21" i="1"/>
  <c r="G19" i="12" s="1"/>
  <c r="R25" i="1"/>
  <c r="M21" i="1"/>
  <c r="E19" i="12" s="1"/>
  <c r="C21" i="1"/>
  <c r="AM23" i="5"/>
  <c r="AL20" i="5"/>
  <c r="AA21" i="73"/>
  <c r="AF21" i="73"/>
  <c r="L21" i="72"/>
  <c r="G21" i="72"/>
  <c r="AB21" i="72"/>
  <c r="AG21" i="72"/>
  <c r="W21" i="72"/>
  <c r="R21" i="72"/>
  <c r="AH25" i="5"/>
  <c r="AL21" i="5" s="1"/>
  <c r="AC21" i="5"/>
  <c r="Q19" i="12" s="1"/>
  <c r="AR25" i="5"/>
  <c r="AV21" i="5" s="1"/>
  <c r="AG20" i="5"/>
  <c r="AQ20" i="5"/>
  <c r="AM21" i="5"/>
  <c r="S19" i="12" s="1"/>
  <c r="M21" i="5"/>
  <c r="M19" i="12" s="1"/>
  <c r="H21" i="5"/>
  <c r="L19" i="12" s="1"/>
  <c r="W21" i="5"/>
  <c r="M23" i="5"/>
  <c r="AA20" i="5"/>
  <c r="L20" i="5"/>
  <c r="H23" i="5"/>
  <c r="C21" i="5"/>
  <c r="K19" i="12" s="1"/>
  <c r="C25" i="5"/>
  <c r="W23" i="5"/>
  <c r="H25" i="5"/>
  <c r="M25" i="5"/>
  <c r="W25" i="5"/>
  <c r="G20" i="5"/>
  <c r="C23" i="5"/>
  <c r="Q20" i="5"/>
  <c r="AF20" i="1"/>
  <c r="H25" i="1"/>
  <c r="AK20" i="1"/>
  <c r="AG23" i="1"/>
  <c r="V20" i="1"/>
  <c r="Q20" i="1"/>
  <c r="AA20" i="1"/>
  <c r="AB25" i="1"/>
  <c r="H21" i="1"/>
  <c r="D19" i="12" s="1"/>
  <c r="X33" i="71"/>
  <c r="V14" i="15" s="1"/>
  <c r="W33" i="71"/>
  <c r="U14" i="15" s="1"/>
  <c r="V33" i="71"/>
  <c r="S14" i="15" s="1"/>
  <c r="K33" i="71"/>
  <c r="J33" i="71"/>
  <c r="E14" i="15" s="1"/>
  <c r="I33" i="71"/>
  <c r="D14" i="15" s="1"/>
  <c r="H33" i="71"/>
  <c r="C14" i="15" s="1"/>
  <c r="G33" i="71"/>
  <c r="F33" i="71"/>
  <c r="E33" i="71"/>
  <c r="D33" i="71"/>
  <c r="U14" i="14" s="1"/>
  <c r="C33" i="71"/>
  <c r="T14" i="14" s="1"/>
  <c r="B33" i="71"/>
  <c r="S14" i="14" s="1"/>
  <c r="AD22" i="71"/>
  <c r="Q14" i="14" s="1"/>
  <c r="AC22" i="71"/>
  <c r="AB22" i="71"/>
  <c r="AA22" i="71"/>
  <c r="Z22" i="71"/>
  <c r="M14" i="14" s="1"/>
  <c r="Y22" i="71"/>
  <c r="L14" i="14" s="1"/>
  <c r="X22" i="71"/>
  <c r="K14" i="14" s="1"/>
  <c r="W22" i="71"/>
  <c r="V22" i="71"/>
  <c r="U22" i="71"/>
  <c r="F14" i="14"/>
  <c r="L22" i="71"/>
  <c r="K22" i="71"/>
  <c r="J22" i="71"/>
  <c r="I22" i="71"/>
  <c r="Q14" i="12" s="1"/>
  <c r="H22" i="71"/>
  <c r="I14" i="12" s="1"/>
  <c r="G22" i="71"/>
  <c r="F22" i="71"/>
  <c r="E22" i="71"/>
  <c r="D22" i="71"/>
  <c r="C22" i="71"/>
  <c r="B22" i="71"/>
  <c r="F12" i="14"/>
  <c r="X33" i="70"/>
  <c r="V12" i="15" s="1"/>
  <c r="W33" i="70"/>
  <c r="U12" i="15" s="1"/>
  <c r="V33" i="70"/>
  <c r="S12" i="15" s="1"/>
  <c r="K33" i="70"/>
  <c r="J33" i="70"/>
  <c r="I33" i="70"/>
  <c r="H33" i="70"/>
  <c r="G33" i="70"/>
  <c r="F33" i="70"/>
  <c r="E33" i="70"/>
  <c r="D33" i="70"/>
  <c r="C33" i="70"/>
  <c r="B33" i="70"/>
  <c r="AD22" i="70"/>
  <c r="Q12" i="14" s="1"/>
  <c r="AC22" i="70"/>
  <c r="AB22" i="70"/>
  <c r="AA22" i="70"/>
  <c r="Z22" i="70"/>
  <c r="Y22" i="70"/>
  <c r="X22" i="70"/>
  <c r="L22" i="70"/>
  <c r="K22" i="70"/>
  <c r="J22" i="70"/>
  <c r="I22" i="70"/>
  <c r="Q12" i="12" s="1"/>
  <c r="H22" i="70"/>
  <c r="I12" i="12" s="1"/>
  <c r="G22" i="70"/>
  <c r="F22" i="70"/>
  <c r="E22" i="70"/>
  <c r="D22" i="70"/>
  <c r="C22" i="70"/>
  <c r="B22" i="70"/>
  <c r="X33" i="69"/>
  <c r="V17" i="15" s="1"/>
  <c r="W33" i="69"/>
  <c r="U17" i="15" s="1"/>
  <c r="V33" i="69"/>
  <c r="S17" i="15" s="1"/>
  <c r="K33" i="69"/>
  <c r="J33" i="69"/>
  <c r="E17" i="15" s="1"/>
  <c r="I33" i="69"/>
  <c r="D17" i="15" s="1"/>
  <c r="H33" i="69"/>
  <c r="C17" i="15" s="1"/>
  <c r="G33" i="69"/>
  <c r="F33" i="69"/>
  <c r="E33" i="69"/>
  <c r="D33" i="69"/>
  <c r="U17" i="14" s="1"/>
  <c r="C33" i="69"/>
  <c r="T17" i="14" s="1"/>
  <c r="B33" i="69"/>
  <c r="S17" i="14" s="1"/>
  <c r="AD22" i="69"/>
  <c r="Q17" i="14" s="1"/>
  <c r="AC22" i="69"/>
  <c r="AB22" i="69"/>
  <c r="AA22" i="69"/>
  <c r="Z22" i="69"/>
  <c r="M17" i="14" s="1"/>
  <c r="Y22" i="69"/>
  <c r="L17" i="14" s="1"/>
  <c r="D17" i="14"/>
  <c r="L22" i="69"/>
  <c r="K22" i="69"/>
  <c r="J22" i="69"/>
  <c r="I22" i="69"/>
  <c r="Q17" i="12" s="1"/>
  <c r="H22" i="69"/>
  <c r="I17" i="12" s="1"/>
  <c r="G22" i="69"/>
  <c r="F22" i="69"/>
  <c r="E22" i="69"/>
  <c r="D22" i="69"/>
  <c r="C22" i="69"/>
  <c r="D17" i="12" s="1"/>
  <c r="B22" i="69"/>
  <c r="C17" i="12" s="1"/>
  <c r="X33" i="68"/>
  <c r="V16" i="15" s="1"/>
  <c r="W33" i="68"/>
  <c r="U16" i="15" s="1"/>
  <c r="V33" i="68"/>
  <c r="S16" i="15" s="1"/>
  <c r="K33" i="68"/>
  <c r="J33" i="68"/>
  <c r="E16" i="15" s="1"/>
  <c r="I33" i="68"/>
  <c r="D16" i="15" s="1"/>
  <c r="H33" i="68"/>
  <c r="C16" i="15" s="1"/>
  <c r="G33" i="68"/>
  <c r="F33" i="68"/>
  <c r="E33" i="68"/>
  <c r="D33" i="68"/>
  <c r="U16" i="14" s="1"/>
  <c r="C33" i="68"/>
  <c r="T16" i="14" s="1"/>
  <c r="B33" i="68"/>
  <c r="S16" i="14" s="1"/>
  <c r="AD22" i="68"/>
  <c r="Q16" i="14" s="1"/>
  <c r="AC22" i="68"/>
  <c r="AB22" i="68"/>
  <c r="AA22" i="68"/>
  <c r="Z22" i="68"/>
  <c r="Y22" i="68"/>
  <c r="D16" i="14"/>
  <c r="L22" i="68"/>
  <c r="K22" i="68"/>
  <c r="J22" i="68"/>
  <c r="I22" i="68"/>
  <c r="Q16" i="12" s="1"/>
  <c r="H22" i="68"/>
  <c r="I16" i="12" s="1"/>
  <c r="G22" i="68"/>
  <c r="F22" i="68"/>
  <c r="E22" i="68"/>
  <c r="D22" i="68"/>
  <c r="E16" i="12" s="1"/>
  <c r="C22" i="68"/>
  <c r="D16" i="12" s="1"/>
  <c r="B22" i="68"/>
  <c r="C16" i="12" s="1"/>
  <c r="X33" i="67"/>
  <c r="V11" i="15" s="1"/>
  <c r="W33" i="67"/>
  <c r="U11" i="15" s="1"/>
  <c r="V33" i="67"/>
  <c r="S11" i="15" s="1"/>
  <c r="K33" i="67"/>
  <c r="J33" i="67"/>
  <c r="E11" i="15" s="1"/>
  <c r="I33" i="67"/>
  <c r="D11" i="15" s="1"/>
  <c r="H33" i="67"/>
  <c r="C11" i="15" s="1"/>
  <c r="AD22" i="67"/>
  <c r="Q11" i="14" s="1"/>
  <c r="AC22" i="67"/>
  <c r="AB22" i="67"/>
  <c r="AA22" i="67"/>
  <c r="Z22" i="67"/>
  <c r="M11" i="14" s="1"/>
  <c r="Y22" i="67"/>
  <c r="L11" i="14" s="1"/>
  <c r="D11" i="14"/>
  <c r="C11" i="14"/>
  <c r="L22" i="67"/>
  <c r="K22" i="67"/>
  <c r="J22" i="67"/>
  <c r="I22" i="67"/>
  <c r="Q11" i="12" s="1"/>
  <c r="H22" i="67"/>
  <c r="I11" i="12" s="1"/>
  <c r="E11" i="12"/>
  <c r="D11" i="12"/>
  <c r="C11" i="12"/>
  <c r="D8" i="14"/>
  <c r="C8" i="14"/>
  <c r="X33" i="66"/>
  <c r="V8" i="15" s="1"/>
  <c r="W33" i="66"/>
  <c r="U8" i="15" s="1"/>
  <c r="V33" i="66"/>
  <c r="S8" i="15" s="1"/>
  <c r="K33" i="66"/>
  <c r="J33" i="66"/>
  <c r="I33" i="66"/>
  <c r="D8" i="15" s="1"/>
  <c r="H33" i="66"/>
  <c r="G33" i="66"/>
  <c r="F33" i="66"/>
  <c r="E33" i="66"/>
  <c r="D33" i="66"/>
  <c r="C33" i="66"/>
  <c r="T8" i="14" s="1"/>
  <c r="B33" i="66"/>
  <c r="AD22" i="66"/>
  <c r="Q8" i="14" s="1"/>
  <c r="AC22" i="66"/>
  <c r="AB22" i="66"/>
  <c r="AA22" i="66"/>
  <c r="Z22" i="66"/>
  <c r="M8" i="14" s="1"/>
  <c r="Y22" i="66"/>
  <c r="L8" i="14" s="1"/>
  <c r="X22" i="66"/>
  <c r="K8" i="14" s="1"/>
  <c r="L22" i="66"/>
  <c r="K22" i="66"/>
  <c r="J22" i="66"/>
  <c r="I22" i="66"/>
  <c r="Q8" i="12" s="1"/>
  <c r="H22" i="66"/>
  <c r="I8" i="12" s="1"/>
  <c r="G22" i="66"/>
  <c r="F22" i="66"/>
  <c r="E22" i="66"/>
  <c r="D22" i="66"/>
  <c r="C22" i="66"/>
  <c r="B22" i="66"/>
  <c r="U22" i="65"/>
  <c r="D9" i="14" s="1"/>
  <c r="D24" i="14" s="1"/>
  <c r="D27" i="14" s="1"/>
  <c r="D36" i="14" s="1"/>
  <c r="T22" i="65"/>
  <c r="C9" i="14" s="1"/>
  <c r="C24" i="14" s="1"/>
  <c r="C27" i="14" s="1"/>
  <c r="C36" i="14" s="1"/>
  <c r="X33" i="65"/>
  <c r="V9" i="15" s="1"/>
  <c r="W33" i="65"/>
  <c r="U9" i="15" s="1"/>
  <c r="V33" i="65"/>
  <c r="S9" i="15" s="1"/>
  <c r="O33" i="65"/>
  <c r="K33" i="65"/>
  <c r="J33" i="65"/>
  <c r="I33" i="65"/>
  <c r="D9" i="15" s="1"/>
  <c r="H33" i="65"/>
  <c r="G33" i="65"/>
  <c r="F33" i="65"/>
  <c r="E33" i="65"/>
  <c r="D33" i="65"/>
  <c r="C33" i="65"/>
  <c r="B33" i="65"/>
  <c r="AD22" i="65"/>
  <c r="Q9" i="14" s="1"/>
  <c r="AC22" i="65"/>
  <c r="AB22" i="65"/>
  <c r="AA22" i="65"/>
  <c r="Z22" i="65"/>
  <c r="Y22" i="65"/>
  <c r="L9" i="14" s="1"/>
  <c r="X22" i="65"/>
  <c r="N22" i="65"/>
  <c r="V9" i="12" s="1"/>
  <c r="L22" i="65"/>
  <c r="K22" i="65"/>
  <c r="J22" i="65"/>
  <c r="I22" i="65"/>
  <c r="K9" i="12" s="1"/>
  <c r="H22" i="65"/>
  <c r="I9" i="12" s="1"/>
  <c r="G22" i="65"/>
  <c r="F22" i="65"/>
  <c r="E22" i="65"/>
  <c r="D22" i="65"/>
  <c r="C22" i="65"/>
  <c r="B22" i="65"/>
  <c r="X33" i="64"/>
  <c r="V10" i="15" s="1"/>
  <c r="W33" i="64"/>
  <c r="U10" i="15" s="1"/>
  <c r="V33" i="64"/>
  <c r="S10" i="15" s="1"/>
  <c r="K33" i="64"/>
  <c r="J33" i="64"/>
  <c r="E10" i="15" s="1"/>
  <c r="I33" i="64"/>
  <c r="D10" i="15" s="1"/>
  <c r="H33" i="64"/>
  <c r="C10" i="15" s="1"/>
  <c r="G33" i="64"/>
  <c r="F33" i="64"/>
  <c r="E33" i="64"/>
  <c r="D33" i="64"/>
  <c r="U10" i="14" s="1"/>
  <c r="C33" i="64"/>
  <c r="T10" i="14" s="1"/>
  <c r="B33" i="64"/>
  <c r="S10" i="14" s="1"/>
  <c r="AD22" i="64"/>
  <c r="Q10" i="14" s="1"/>
  <c r="AC22" i="64"/>
  <c r="AB22" i="64"/>
  <c r="AA22" i="64"/>
  <c r="Z22" i="64"/>
  <c r="M10" i="14" s="1"/>
  <c r="Y22" i="64"/>
  <c r="L10" i="14" s="1"/>
  <c r="X22" i="64"/>
  <c r="K10" i="14" s="1"/>
  <c r="D10" i="14"/>
  <c r="C10" i="14"/>
  <c r="L22" i="64"/>
  <c r="K22" i="64"/>
  <c r="J22" i="64"/>
  <c r="I22" i="64"/>
  <c r="Q10" i="12" s="1"/>
  <c r="H22" i="64"/>
  <c r="I10" i="12" s="1"/>
  <c r="G22" i="64"/>
  <c r="F22" i="64"/>
  <c r="E22" i="64"/>
  <c r="D22" i="64"/>
  <c r="C22" i="64"/>
  <c r="B22" i="64"/>
  <c r="X33" i="63"/>
  <c r="V7" i="15" s="1"/>
  <c r="W33" i="63"/>
  <c r="U7" i="15" s="1"/>
  <c r="V33" i="63"/>
  <c r="S7" i="15" s="1"/>
  <c r="K33" i="63"/>
  <c r="J33" i="63"/>
  <c r="E7" i="15" s="1"/>
  <c r="I33" i="63"/>
  <c r="D7" i="15" s="1"/>
  <c r="H33" i="63"/>
  <c r="C7" i="15" s="1"/>
  <c r="G33" i="63"/>
  <c r="F33" i="63"/>
  <c r="E33" i="63"/>
  <c r="D33" i="63"/>
  <c r="C33" i="63"/>
  <c r="B33" i="63"/>
  <c r="AD22" i="63"/>
  <c r="Q7" i="14" s="1"/>
  <c r="AC22" i="63"/>
  <c r="AB22" i="63"/>
  <c r="AA22" i="63"/>
  <c r="Z22" i="63"/>
  <c r="Y22" i="63"/>
  <c r="X22" i="63"/>
  <c r="D7" i="14"/>
  <c r="C7" i="14"/>
  <c r="L22" i="63"/>
  <c r="K22" i="63"/>
  <c r="J22" i="63"/>
  <c r="I22" i="63"/>
  <c r="Q7" i="12" s="1"/>
  <c r="H22" i="63"/>
  <c r="I7" i="12" s="1"/>
  <c r="G22" i="63"/>
  <c r="F22" i="63"/>
  <c r="E22" i="63"/>
  <c r="D22" i="63"/>
  <c r="C22" i="63"/>
  <c r="B22" i="63"/>
  <c r="X33" i="61"/>
  <c r="V6" i="15" s="1"/>
  <c r="W33" i="61"/>
  <c r="U6" i="15" s="1"/>
  <c r="V33" i="61"/>
  <c r="S6" i="15" s="1"/>
  <c r="O33" i="61"/>
  <c r="K6" i="15" s="1"/>
  <c r="K33" i="61"/>
  <c r="J33" i="61"/>
  <c r="E6" i="15" s="1"/>
  <c r="I33" i="61"/>
  <c r="D6" i="15" s="1"/>
  <c r="D23" i="15" s="1"/>
  <c r="D26" i="15" s="1"/>
  <c r="H33" i="61"/>
  <c r="C6" i="15" s="1"/>
  <c r="G33" i="61"/>
  <c r="F33" i="61"/>
  <c r="E33" i="61"/>
  <c r="D33" i="61"/>
  <c r="U6" i="14" s="1"/>
  <c r="C33" i="61"/>
  <c r="T6" i="14" s="1"/>
  <c r="B33" i="61"/>
  <c r="S6" i="14" s="1"/>
  <c r="AD22" i="61"/>
  <c r="Q6" i="14" s="1"/>
  <c r="AC22" i="61"/>
  <c r="AB22" i="61"/>
  <c r="AA22" i="61"/>
  <c r="Z22" i="61"/>
  <c r="M6" i="14" s="1"/>
  <c r="Y22" i="61"/>
  <c r="L6" i="14" s="1"/>
  <c r="X22" i="61"/>
  <c r="K6" i="14" s="1"/>
  <c r="W22" i="61"/>
  <c r="I24" i="14" s="1"/>
  <c r="I27" i="14" s="1"/>
  <c r="I36" i="14" s="1"/>
  <c r="V22" i="61"/>
  <c r="H24" i="14" s="1"/>
  <c r="H27" i="14" s="1"/>
  <c r="H36" i="14" s="1"/>
  <c r="U22" i="61"/>
  <c r="G24" i="14" s="1"/>
  <c r="G27" i="14" s="1"/>
  <c r="G36" i="14" s="1"/>
  <c r="T22" i="61"/>
  <c r="F6" i="14" s="1"/>
  <c r="F24" i="14" s="1"/>
  <c r="F27" i="14" s="1"/>
  <c r="F36" i="14" s="1"/>
  <c r="N22" i="61"/>
  <c r="V6" i="12" s="1"/>
  <c r="L22" i="61"/>
  <c r="K22" i="61"/>
  <c r="J22" i="61"/>
  <c r="I22" i="61"/>
  <c r="K6" i="12" s="1"/>
  <c r="H22" i="61"/>
  <c r="I6" i="12" s="1"/>
  <c r="G22" i="61"/>
  <c r="F22" i="61"/>
  <c r="E22" i="61"/>
  <c r="D22" i="61"/>
  <c r="C22" i="61"/>
  <c r="B22" i="61"/>
  <c r="D29" i="14" l="1"/>
  <c r="K23" i="15"/>
  <c r="K26" i="15" s="1"/>
  <c r="K35" i="15" s="1"/>
  <c r="F23" i="15"/>
  <c r="F26" i="15" s="1"/>
  <c r="G21" i="52" s="1"/>
  <c r="E23" i="15"/>
  <c r="E26" i="15" s="1"/>
  <c r="E35" i="15" s="1"/>
  <c r="U24" i="14"/>
  <c r="U27" i="14" s="1"/>
  <c r="U36" i="14" s="1"/>
  <c r="T24" i="14"/>
  <c r="T27" i="14" s="1"/>
  <c r="T36" i="14" s="1"/>
  <c r="S24" i="14"/>
  <c r="S27" i="14" s="1"/>
  <c r="R36" i="14" s="1"/>
  <c r="Q24" i="14"/>
  <c r="Q27" i="14" s="1"/>
  <c r="G43" i="49" s="1"/>
  <c r="L24" i="14"/>
  <c r="L27" i="14" s="1"/>
  <c r="B43" i="49" s="1"/>
  <c r="K24" i="14"/>
  <c r="K27" i="14" s="1"/>
  <c r="B38" i="49" s="1"/>
  <c r="V24" i="12"/>
  <c r="V27" i="12" s="1"/>
  <c r="V36" i="12" s="1"/>
  <c r="G24" i="12"/>
  <c r="G27" i="12" s="1"/>
  <c r="G36" i="12" s="1"/>
  <c r="G41" i="15"/>
  <c r="G26" i="15"/>
  <c r="G26" i="52"/>
  <c r="I35" i="15"/>
  <c r="V21" i="1"/>
  <c r="F30" i="12"/>
  <c r="G42" i="12"/>
  <c r="U23" i="15"/>
  <c r="U26" i="15" s="1"/>
  <c r="U35" i="15" s="1"/>
  <c r="S23" i="15"/>
  <c r="S26" i="15" s="1"/>
  <c r="S35" i="15" s="1"/>
  <c r="X24" i="14"/>
  <c r="X27" i="14" s="1"/>
  <c r="X36" i="14" s="1"/>
  <c r="V23" i="15"/>
  <c r="V26" i="15" s="1"/>
  <c r="V35" i="15" s="1"/>
  <c r="V24" i="14"/>
  <c r="V27" i="14" s="1"/>
  <c r="G21" i="51" s="1"/>
  <c r="W24" i="14"/>
  <c r="W27" i="14" s="1"/>
  <c r="W36" i="14" s="1"/>
  <c r="C23" i="15"/>
  <c r="C26" i="15" s="1"/>
  <c r="C35" i="15" s="1"/>
  <c r="D41" i="14"/>
  <c r="D44" i="14" s="1"/>
  <c r="M24" i="14"/>
  <c r="M27" i="14" s="1"/>
  <c r="M36" i="14" s="1"/>
  <c r="N24" i="14"/>
  <c r="N27" i="14" s="1"/>
  <c r="G38" i="49" s="1"/>
  <c r="O24" i="14"/>
  <c r="O27" i="14" s="1"/>
  <c r="L38" i="49" s="1"/>
  <c r="P24" i="14"/>
  <c r="P27" i="14" s="1"/>
  <c r="P36" i="14" s="1"/>
  <c r="B26" i="52"/>
  <c r="D35" i="15"/>
  <c r="L36" i="14"/>
  <c r="Q21" i="5"/>
  <c r="AQ21" i="5"/>
  <c r="AA21" i="1"/>
  <c r="Q21" i="1"/>
  <c r="AK21" i="1"/>
  <c r="I25" i="12"/>
  <c r="AF21" i="1"/>
  <c r="H30" i="12"/>
  <c r="H42" i="12" s="1"/>
  <c r="L21" i="1"/>
  <c r="D30" i="12"/>
  <c r="D42" i="12" s="1"/>
  <c r="N18" i="12"/>
  <c r="N24" i="12" s="1"/>
  <c r="N41" i="12" s="1"/>
  <c r="M18" i="12"/>
  <c r="M24" i="12" s="1"/>
  <c r="M41" i="12" s="1"/>
  <c r="K18" i="12"/>
  <c r="K24" i="12" s="1"/>
  <c r="K41" i="12" s="1"/>
  <c r="H24" i="12"/>
  <c r="H27" i="12" s="1"/>
  <c r="H36" i="12" s="1"/>
  <c r="D18" i="14"/>
  <c r="D21" i="14" s="1"/>
  <c r="G16" i="11" s="1"/>
  <c r="C16" i="14"/>
  <c r="C29" i="14" s="1"/>
  <c r="Y18" i="12"/>
  <c r="Y21" i="12" s="1"/>
  <c r="B50" i="48" s="1"/>
  <c r="I24" i="12"/>
  <c r="L18" i="12"/>
  <c r="L24" i="12" s="1"/>
  <c r="L41" i="12" s="1"/>
  <c r="F24" i="12"/>
  <c r="F27" i="12" s="1"/>
  <c r="C24" i="12"/>
  <c r="W24" i="12"/>
  <c r="W27" i="12" s="1"/>
  <c r="W36" i="12" s="1"/>
  <c r="S30" i="12"/>
  <c r="S42" i="12" s="1"/>
  <c r="Q30" i="12"/>
  <c r="Q42" i="12" s="1"/>
  <c r="O19" i="12"/>
  <c r="M25" i="12"/>
  <c r="M42" i="12" s="1"/>
  <c r="L25" i="12"/>
  <c r="L42" i="12" s="1"/>
  <c r="K25" i="12"/>
  <c r="K42" i="12" s="1"/>
  <c r="E24" i="12"/>
  <c r="E27" i="12" s="1"/>
  <c r="E36" i="12" s="1"/>
  <c r="D24" i="12"/>
  <c r="L21" i="5"/>
  <c r="AA21" i="5"/>
  <c r="G21" i="5"/>
  <c r="O33" i="60"/>
  <c r="K15" i="15" s="1"/>
  <c r="P33" i="60"/>
  <c r="L15" i="15" s="1"/>
  <c r="Q33" i="60"/>
  <c r="M15" i="15" s="1"/>
  <c r="R33" i="60"/>
  <c r="S33" i="60"/>
  <c r="T33" i="60"/>
  <c r="L33" i="60"/>
  <c r="M33" i="60"/>
  <c r="X33" i="60"/>
  <c r="V15" i="15" s="1"/>
  <c r="W33" i="60"/>
  <c r="U15" i="15" s="1"/>
  <c r="V33" i="60"/>
  <c r="S15" i="15" s="1"/>
  <c r="U33" i="60"/>
  <c r="Q15" i="15" s="1"/>
  <c r="N33" i="60"/>
  <c r="I15" i="15" s="1"/>
  <c r="K33" i="60"/>
  <c r="J33" i="60"/>
  <c r="E15" i="15" s="1"/>
  <c r="I33" i="60"/>
  <c r="D15" i="15" s="1"/>
  <c r="H33" i="60"/>
  <c r="C15" i="15" s="1"/>
  <c r="G33" i="60"/>
  <c r="F33" i="60"/>
  <c r="E33" i="60"/>
  <c r="D33" i="60"/>
  <c r="U15" i="14" s="1"/>
  <c r="C33" i="60"/>
  <c r="T15" i="14" s="1"/>
  <c r="B33" i="60"/>
  <c r="S15" i="14" s="1"/>
  <c r="AD22" i="60"/>
  <c r="Q15" i="14" s="1"/>
  <c r="AC22" i="60"/>
  <c r="AB22" i="60"/>
  <c r="AA22" i="60"/>
  <c r="Z22" i="60"/>
  <c r="M15" i="14" s="1"/>
  <c r="Y22" i="60"/>
  <c r="L15" i="14" s="1"/>
  <c r="X22" i="60"/>
  <c r="K15" i="14" s="1"/>
  <c r="W22" i="60"/>
  <c r="V22" i="60"/>
  <c r="U22" i="60"/>
  <c r="F15" i="14"/>
  <c r="L22" i="60"/>
  <c r="K22" i="60"/>
  <c r="J22" i="60"/>
  <c r="I22" i="60"/>
  <c r="Q15" i="12" s="1"/>
  <c r="H22" i="60"/>
  <c r="I15" i="12" s="1"/>
  <c r="G22" i="60"/>
  <c r="F22" i="60"/>
  <c r="E22" i="60"/>
  <c r="D22" i="60"/>
  <c r="C22" i="60"/>
  <c r="B22" i="60"/>
  <c r="X33" i="59"/>
  <c r="V13" i="15" s="1"/>
  <c r="W33" i="59"/>
  <c r="U13" i="15" s="1"/>
  <c r="V33" i="59"/>
  <c r="S13" i="15" s="1"/>
  <c r="K33" i="59"/>
  <c r="J33" i="59"/>
  <c r="E13" i="15" s="1"/>
  <c r="I33" i="59"/>
  <c r="D13" i="15" s="1"/>
  <c r="H33" i="59"/>
  <c r="C13" i="15" s="1"/>
  <c r="G33" i="59"/>
  <c r="F33" i="59"/>
  <c r="E33" i="59"/>
  <c r="D33" i="59"/>
  <c r="U13" i="14" s="1"/>
  <c r="C33" i="59"/>
  <c r="T13" i="14" s="1"/>
  <c r="B33" i="59"/>
  <c r="S13" i="14" s="1"/>
  <c r="AD22" i="59"/>
  <c r="Q13" i="14" s="1"/>
  <c r="AC22" i="59"/>
  <c r="W22" i="59"/>
  <c r="V22" i="59"/>
  <c r="U22" i="59"/>
  <c r="F13" i="14"/>
  <c r="L22" i="59"/>
  <c r="K22" i="59"/>
  <c r="J22" i="59"/>
  <c r="I22" i="59"/>
  <c r="Q13" i="12" s="1"/>
  <c r="H22" i="59"/>
  <c r="I13" i="12" s="1"/>
  <c r="G22" i="59"/>
  <c r="F22" i="59"/>
  <c r="E22" i="59"/>
  <c r="D22" i="59"/>
  <c r="C22" i="59"/>
  <c r="B22" i="59"/>
  <c r="X33" i="58"/>
  <c r="V5" i="15" s="1"/>
  <c r="W33" i="58"/>
  <c r="U5" i="15" s="1"/>
  <c r="V33" i="58"/>
  <c r="S5" i="15" s="1"/>
  <c r="O33" i="58"/>
  <c r="K5" i="15" s="1"/>
  <c r="K33" i="58"/>
  <c r="J33" i="58"/>
  <c r="E5" i="15" s="1"/>
  <c r="I33" i="58"/>
  <c r="D5" i="15" s="1"/>
  <c r="H33" i="58"/>
  <c r="C5" i="15" s="1"/>
  <c r="G33" i="58"/>
  <c r="F33" i="58"/>
  <c r="E33" i="58"/>
  <c r="D33" i="58"/>
  <c r="U5" i="14" s="1"/>
  <c r="C33" i="58"/>
  <c r="T5" i="14" s="1"/>
  <c r="B33" i="58"/>
  <c r="S5" i="14" s="1"/>
  <c r="AD22" i="58"/>
  <c r="Q5" i="14" s="1"/>
  <c r="AC22" i="58"/>
  <c r="AB22" i="58"/>
  <c r="AA22" i="58"/>
  <c r="Z22" i="58"/>
  <c r="M5" i="14" s="1"/>
  <c r="Y22" i="58"/>
  <c r="L5" i="14" s="1"/>
  <c r="X22" i="58"/>
  <c r="K5" i="14" s="1"/>
  <c r="W22" i="58"/>
  <c r="V22" i="58"/>
  <c r="U22" i="58"/>
  <c r="T22" i="58"/>
  <c r="F5" i="14" s="1"/>
  <c r="L22" i="58"/>
  <c r="K22" i="58"/>
  <c r="J22" i="58"/>
  <c r="I22" i="58"/>
  <c r="Q5" i="12" s="1"/>
  <c r="H22" i="58"/>
  <c r="I5" i="12" s="1"/>
  <c r="G22" i="58"/>
  <c r="F22" i="58"/>
  <c r="E22" i="58"/>
  <c r="D22" i="58"/>
  <c r="E5" i="12" s="1"/>
  <c r="C22" i="58"/>
  <c r="D5" i="12" s="1"/>
  <c r="B22" i="58"/>
  <c r="C5" i="12" s="1"/>
  <c r="O33" i="57"/>
  <c r="K33" i="57"/>
  <c r="J33" i="57"/>
  <c r="I33" i="57"/>
  <c r="D4" i="15" s="1"/>
  <c r="H33" i="57"/>
  <c r="V33" i="57"/>
  <c r="S4" i="15" s="1"/>
  <c r="N33" i="57"/>
  <c r="I4" i="15" s="1"/>
  <c r="G33" i="57"/>
  <c r="F33" i="57"/>
  <c r="E33" i="57"/>
  <c r="D33" i="57"/>
  <c r="C33" i="57"/>
  <c r="T4" i="14" s="1"/>
  <c r="B33" i="57"/>
  <c r="AD22" i="57"/>
  <c r="Q4" i="14" s="1"/>
  <c r="AC22" i="57"/>
  <c r="AB22" i="57"/>
  <c r="AA22" i="57"/>
  <c r="Z22" i="57"/>
  <c r="Y22" i="57"/>
  <c r="X22" i="57"/>
  <c r="W22" i="57"/>
  <c r="V22" i="57"/>
  <c r="U22" i="57"/>
  <c r="T22" i="57"/>
  <c r="F4" i="14" s="1"/>
  <c r="V4" i="12"/>
  <c r="L22" i="57"/>
  <c r="K22" i="57"/>
  <c r="J22" i="57"/>
  <c r="I22" i="57"/>
  <c r="Q4" i="12" s="1"/>
  <c r="G22" i="57"/>
  <c r="F22" i="57"/>
  <c r="D22" i="57"/>
  <c r="E22" i="57"/>
  <c r="C22" i="57"/>
  <c r="H22" i="57"/>
  <c r="I4" i="12" s="1"/>
  <c r="L10" i="57"/>
  <c r="L9" i="57"/>
  <c r="J7" i="43"/>
  <c r="I7" i="43"/>
  <c r="H7" i="43"/>
  <c r="G7" i="43"/>
  <c r="F7" i="43"/>
  <c r="E7" i="43"/>
  <c r="B22" i="57"/>
  <c r="B21" i="53" l="1"/>
  <c r="B26" i="51"/>
  <c r="F35" i="15"/>
  <c r="B21" i="51"/>
  <c r="S36" i="14"/>
  <c r="Q36" i="14"/>
  <c r="M18" i="14"/>
  <c r="M21" i="14" s="1"/>
  <c r="I31" i="11" s="1"/>
  <c r="K36" i="14"/>
  <c r="L21" i="45"/>
  <c r="L21" i="51"/>
  <c r="O36" i="14"/>
  <c r="L21" i="52"/>
  <c r="G35" i="15"/>
  <c r="L28" i="15"/>
  <c r="L18" i="15"/>
  <c r="L21" i="15" s="1"/>
  <c r="M18" i="15"/>
  <c r="M21" i="15" s="1"/>
  <c r="M28" i="15"/>
  <c r="H18" i="15"/>
  <c r="H21" i="15" s="1"/>
  <c r="H28" i="15"/>
  <c r="O28" i="15"/>
  <c r="O18" i="15"/>
  <c r="O21" i="15" s="1"/>
  <c r="G18" i="15"/>
  <c r="G21" i="15" s="1"/>
  <c r="G28" i="15"/>
  <c r="P18" i="15"/>
  <c r="P21" i="15" s="1"/>
  <c r="P28" i="15"/>
  <c r="Q28" i="15"/>
  <c r="Q18" i="15"/>
  <c r="Q21" i="15" s="1"/>
  <c r="N28" i="15"/>
  <c r="N18" i="15"/>
  <c r="N21" i="15" s="1"/>
  <c r="Q29" i="14"/>
  <c r="Q41" i="14" s="1"/>
  <c r="Q44" i="14" s="1"/>
  <c r="S29" i="14"/>
  <c r="R41" i="14" s="1"/>
  <c r="R44" i="14" s="1"/>
  <c r="V36" i="14"/>
  <c r="B21" i="52"/>
  <c r="N36" i="14"/>
  <c r="F36" i="12"/>
  <c r="G21" i="45"/>
  <c r="U18" i="15"/>
  <c r="U21" i="15" s="1"/>
  <c r="U28" i="15"/>
  <c r="V18" i="15"/>
  <c r="V21" i="15" s="1"/>
  <c r="V28" i="15"/>
  <c r="M29" i="14"/>
  <c r="M41" i="14" s="1"/>
  <c r="M44" i="14" s="1"/>
  <c r="X29" i="14"/>
  <c r="X18" i="14"/>
  <c r="X21" i="14" s="1"/>
  <c r="S18" i="15"/>
  <c r="S21" i="15" s="1"/>
  <c r="S28" i="15"/>
  <c r="T29" i="14"/>
  <c r="T18" i="14"/>
  <c r="T21" i="14" s="1"/>
  <c r="E28" i="15"/>
  <c r="E18" i="15"/>
  <c r="E21" i="15" s="1"/>
  <c r="I28" i="15"/>
  <c r="I18" i="15"/>
  <c r="I21" i="15" s="1"/>
  <c r="D28" i="15"/>
  <c r="D18" i="15"/>
  <c r="D21" i="15" s="1"/>
  <c r="U29" i="14"/>
  <c r="U18" i="14"/>
  <c r="U21" i="14" s="1"/>
  <c r="F18" i="15"/>
  <c r="F21" i="15" s="1"/>
  <c r="F28" i="15"/>
  <c r="C18" i="15"/>
  <c r="C21" i="15" s="1"/>
  <c r="C28" i="15"/>
  <c r="V29" i="14"/>
  <c r="V18" i="14"/>
  <c r="V21" i="14" s="1"/>
  <c r="W29" i="14"/>
  <c r="W18" i="14"/>
  <c r="W21" i="14" s="1"/>
  <c r="K18" i="15"/>
  <c r="K21" i="15" s="1"/>
  <c r="K28" i="15"/>
  <c r="G18" i="14"/>
  <c r="G21" i="14" s="1"/>
  <c r="G29" i="14"/>
  <c r="I29" i="14"/>
  <c r="I18" i="14"/>
  <c r="I21" i="14" s="1"/>
  <c r="P29" i="14"/>
  <c r="P18" i="14"/>
  <c r="P21" i="14" s="1"/>
  <c r="H29" i="14"/>
  <c r="H18" i="14"/>
  <c r="H21" i="14" s="1"/>
  <c r="K29" i="14"/>
  <c r="K18" i="14"/>
  <c r="K21" i="14" s="1"/>
  <c r="N29" i="14"/>
  <c r="N18" i="14"/>
  <c r="N21" i="14" s="1"/>
  <c r="L29" i="14"/>
  <c r="L18" i="14"/>
  <c r="L21" i="14" s="1"/>
  <c r="F29" i="14"/>
  <c r="F18" i="14"/>
  <c r="F21" i="14" s="1"/>
  <c r="O29" i="14"/>
  <c r="O18" i="14"/>
  <c r="O21" i="14" s="1"/>
  <c r="G29" i="12"/>
  <c r="G32" i="12" s="1"/>
  <c r="Q18" i="14"/>
  <c r="Q21" i="14" s="1"/>
  <c r="I25" i="11" s="1"/>
  <c r="G22" i="49"/>
  <c r="D39" i="14"/>
  <c r="F13" i="11"/>
  <c r="E21" i="43"/>
  <c r="E24" i="43" s="1"/>
  <c r="E31" i="43"/>
  <c r="F21" i="43"/>
  <c r="F24" i="43" s="1"/>
  <c r="F31" i="43"/>
  <c r="G21" i="43"/>
  <c r="G24" i="43" s="1"/>
  <c r="G31" i="43"/>
  <c r="H21" i="43"/>
  <c r="H24" i="43" s="1"/>
  <c r="H31" i="43"/>
  <c r="I21" i="43"/>
  <c r="I24" i="43" s="1"/>
  <c r="I31" i="43"/>
  <c r="J21" i="43"/>
  <c r="J24" i="43" s="1"/>
  <c r="J31" i="43"/>
  <c r="D7" i="43"/>
  <c r="D31" i="43" s="1"/>
  <c r="C18" i="14"/>
  <c r="C21" i="14" s="1"/>
  <c r="G13" i="11" s="1"/>
  <c r="I27" i="12"/>
  <c r="M21" i="12"/>
  <c r="M44" i="12"/>
  <c r="K21" i="12"/>
  <c r="K44" i="12"/>
  <c r="L44" i="12"/>
  <c r="H29" i="12"/>
  <c r="H32" i="12" s="1"/>
  <c r="H37" i="12" s="1"/>
  <c r="H38" i="12" s="1"/>
  <c r="G18" i="12"/>
  <c r="G21" i="12" s="1"/>
  <c r="Y29" i="12"/>
  <c r="Y41" i="12" s="1"/>
  <c r="Y44" i="12" s="1"/>
  <c r="L21" i="12"/>
  <c r="Q18" i="12"/>
  <c r="Q29" i="12" s="1"/>
  <c r="Q41" i="12" s="1"/>
  <c r="Q44" i="12" s="1"/>
  <c r="T18" i="12"/>
  <c r="T29" i="12" s="1"/>
  <c r="T41" i="12" s="1"/>
  <c r="T44" i="12" s="1"/>
  <c r="S18" i="12"/>
  <c r="S21" i="12" s="1"/>
  <c r="R18" i="12"/>
  <c r="R29" i="12" s="1"/>
  <c r="R41" i="12" s="1"/>
  <c r="R44" i="12" s="1"/>
  <c r="I29" i="12"/>
  <c r="I41" i="12" s="1"/>
  <c r="H18" i="12"/>
  <c r="H21" i="12" s="1"/>
  <c r="V29" i="12"/>
  <c r="V18" i="12"/>
  <c r="V21" i="12" s="1"/>
  <c r="B43" i="48" s="1"/>
  <c r="I18" i="12"/>
  <c r="Y32" i="12"/>
  <c r="Y37" i="12" s="1"/>
  <c r="Y38" i="12" s="1"/>
  <c r="Y39" i="12"/>
  <c r="C18" i="12"/>
  <c r="W18" i="12"/>
  <c r="W21" i="12" s="1"/>
  <c r="W29" i="12"/>
  <c r="O25" i="12"/>
  <c r="O42" i="12" s="1"/>
  <c r="O44" i="12" s="1"/>
  <c r="O21" i="12"/>
  <c r="C25" i="11" s="1"/>
  <c r="N25" i="12"/>
  <c r="N42" i="12" s="1"/>
  <c r="N44" i="12" s="1"/>
  <c r="N21" i="12"/>
  <c r="C34" i="11" s="1"/>
  <c r="C29" i="12"/>
  <c r="D27" i="12"/>
  <c r="D29" i="12"/>
  <c r="D32" i="12" s="1"/>
  <c r="D18" i="12"/>
  <c r="D21" i="12" s="1"/>
  <c r="V9" i="57"/>
  <c r="M39" i="14" l="1"/>
  <c r="Q32" i="14"/>
  <c r="Q37" i="14" s="1"/>
  <c r="Q38" i="14" s="1"/>
  <c r="S41" i="14"/>
  <c r="S44" i="14" s="1"/>
  <c r="G39" i="12"/>
  <c r="B19" i="11"/>
  <c r="O31" i="15"/>
  <c r="O40" i="15"/>
  <c r="O43" i="15" s="1"/>
  <c r="Q31" i="15"/>
  <c r="Q40" i="15"/>
  <c r="Q43" i="15" s="1"/>
  <c r="H38" i="15"/>
  <c r="K34" i="11"/>
  <c r="L19" i="11"/>
  <c r="O38" i="15"/>
  <c r="L34" i="11"/>
  <c r="P38" i="15"/>
  <c r="L31" i="11"/>
  <c r="M38" i="15"/>
  <c r="N31" i="15"/>
  <c r="N40" i="15"/>
  <c r="N43" i="15" s="1"/>
  <c r="Q38" i="15"/>
  <c r="L25" i="11"/>
  <c r="M31" i="15"/>
  <c r="M36" i="15" s="1"/>
  <c r="M37" i="15" s="1"/>
  <c r="M40" i="15"/>
  <c r="M43" i="15" s="1"/>
  <c r="G31" i="15"/>
  <c r="G40" i="15"/>
  <c r="G43" i="15" s="1"/>
  <c r="L38" i="15"/>
  <c r="L22" i="11"/>
  <c r="N38" i="15"/>
  <c r="L16" i="11"/>
  <c r="H31" i="15"/>
  <c r="H36" i="15" s="1"/>
  <c r="H37" i="15" s="1"/>
  <c r="H40" i="15"/>
  <c r="H43" i="15" s="1"/>
  <c r="P40" i="15"/>
  <c r="P43" i="15" s="1"/>
  <c r="P31" i="15"/>
  <c r="P36" i="15" s="1"/>
  <c r="P37" i="15" s="1"/>
  <c r="G38" i="15"/>
  <c r="K19" i="11"/>
  <c r="L40" i="15"/>
  <c r="L43" i="15" s="1"/>
  <c r="L31" i="15"/>
  <c r="M32" i="14"/>
  <c r="M37" i="14" s="1"/>
  <c r="M38" i="14" s="1"/>
  <c r="D36" i="12"/>
  <c r="B26" i="45"/>
  <c r="M27" i="12"/>
  <c r="C19" i="11"/>
  <c r="K27" i="12"/>
  <c r="C13" i="11"/>
  <c r="L39" i="12"/>
  <c r="C16" i="11"/>
  <c r="I36" i="12"/>
  <c r="G26" i="45"/>
  <c r="N16" i="11"/>
  <c r="V38" i="15"/>
  <c r="G49" i="53"/>
  <c r="U40" i="15"/>
  <c r="U43" i="15" s="1"/>
  <c r="U31" i="15"/>
  <c r="U36" i="15" s="1"/>
  <c r="U37" i="15" s="1"/>
  <c r="V40" i="15"/>
  <c r="V43" i="15" s="1"/>
  <c r="V31" i="15"/>
  <c r="V36" i="15" s="1"/>
  <c r="V37" i="15" s="1"/>
  <c r="B49" i="53"/>
  <c r="N13" i="11"/>
  <c r="U38" i="15"/>
  <c r="J22" i="11"/>
  <c r="T39" i="14"/>
  <c r="D31" i="15"/>
  <c r="D40" i="15"/>
  <c r="D43" i="15" s="1"/>
  <c r="J31" i="11"/>
  <c r="U39" i="14"/>
  <c r="W32" i="14"/>
  <c r="W41" i="14"/>
  <c r="W44" i="14" s="1"/>
  <c r="J16" i="11"/>
  <c r="V39" i="14"/>
  <c r="V32" i="14"/>
  <c r="V41" i="14"/>
  <c r="V44" i="14" s="1"/>
  <c r="I38" i="15"/>
  <c r="K25" i="11"/>
  <c r="C38" i="15"/>
  <c r="K13" i="11"/>
  <c r="I40" i="15"/>
  <c r="I43" i="15" s="1"/>
  <c r="I31" i="15"/>
  <c r="M16" i="11"/>
  <c r="J17" i="92"/>
  <c r="S38" i="15"/>
  <c r="U32" i="14"/>
  <c r="U37" i="14" s="1"/>
  <c r="U38" i="14" s="1"/>
  <c r="U41" i="14"/>
  <c r="U44" i="14" s="1"/>
  <c r="D38" i="15"/>
  <c r="K22" i="11"/>
  <c r="C31" i="15"/>
  <c r="C40" i="15"/>
  <c r="C43" i="15" s="1"/>
  <c r="K40" i="15"/>
  <c r="K43" i="15" s="1"/>
  <c r="K31" i="15"/>
  <c r="F31" i="15"/>
  <c r="F40" i="15"/>
  <c r="F43" i="15" s="1"/>
  <c r="E38" i="15"/>
  <c r="K31" i="11"/>
  <c r="J34" i="11"/>
  <c r="X39" i="14"/>
  <c r="J19" i="11"/>
  <c r="W39" i="14"/>
  <c r="T32" i="14"/>
  <c r="T41" i="14"/>
  <c r="T44" i="14" s="1"/>
  <c r="S40" i="15"/>
  <c r="S43" i="15" s="1"/>
  <c r="S31" i="15"/>
  <c r="S36" i="15" s="1"/>
  <c r="S37" i="15" s="1"/>
  <c r="K38" i="15"/>
  <c r="L13" i="11"/>
  <c r="F38" i="15"/>
  <c r="K16" i="11"/>
  <c r="E31" i="15"/>
  <c r="E36" i="15" s="1"/>
  <c r="E37" i="15" s="1"/>
  <c r="E40" i="15"/>
  <c r="E43" i="15" s="1"/>
  <c r="X41" i="14"/>
  <c r="X44" i="14" s="1"/>
  <c r="X32" i="14"/>
  <c r="X37" i="14" s="1"/>
  <c r="X38" i="14" s="1"/>
  <c r="G37" i="12"/>
  <c r="G38" i="12" s="1"/>
  <c r="L38" i="45"/>
  <c r="H41" i="14"/>
  <c r="H44" i="14" s="1"/>
  <c r="H32" i="14"/>
  <c r="H37" i="14" s="1"/>
  <c r="H38" i="14" s="1"/>
  <c r="I19" i="11"/>
  <c r="O39" i="14"/>
  <c r="I13" i="11"/>
  <c r="K39" i="14"/>
  <c r="I34" i="11"/>
  <c r="P39" i="14"/>
  <c r="N41" i="14"/>
  <c r="N44" i="14" s="1"/>
  <c r="N32" i="14"/>
  <c r="W39" i="12"/>
  <c r="G43" i="48"/>
  <c r="E16" i="11"/>
  <c r="O41" i="14"/>
  <c r="O44" i="14" s="1"/>
  <c r="O32" i="14"/>
  <c r="K41" i="14"/>
  <c r="K44" i="14" s="1"/>
  <c r="K32" i="14"/>
  <c r="P32" i="14"/>
  <c r="P37" i="14" s="1"/>
  <c r="P38" i="14" s="1"/>
  <c r="P41" i="14"/>
  <c r="P44" i="14" s="1"/>
  <c r="D37" i="12"/>
  <c r="D38" i="12" s="1"/>
  <c r="B43" i="45"/>
  <c r="N39" i="14"/>
  <c r="I16" i="11"/>
  <c r="G41" i="12"/>
  <c r="G44" i="12" s="1"/>
  <c r="H39" i="12"/>
  <c r="B34" i="11"/>
  <c r="H34" i="11"/>
  <c r="I39" i="14"/>
  <c r="L39" i="14"/>
  <c r="I22" i="11"/>
  <c r="G41" i="14"/>
  <c r="G44" i="14" s="1"/>
  <c r="G32" i="14"/>
  <c r="G37" i="14" s="1"/>
  <c r="G38" i="14" s="1"/>
  <c r="H19" i="11"/>
  <c r="L29" i="49"/>
  <c r="H39" i="14"/>
  <c r="B29" i="49"/>
  <c r="F39" i="14"/>
  <c r="H13" i="11"/>
  <c r="G55" i="49"/>
  <c r="F41" i="14"/>
  <c r="F44" i="14" s="1"/>
  <c r="F32" i="14"/>
  <c r="F37" i="14" s="1"/>
  <c r="F38" i="14" s="1"/>
  <c r="I41" i="14"/>
  <c r="I44" i="14" s="1"/>
  <c r="I32" i="14"/>
  <c r="I37" i="14" s="1"/>
  <c r="I38" i="14" s="1"/>
  <c r="D39" i="12"/>
  <c r="B22" i="11"/>
  <c r="Q39" i="14"/>
  <c r="L41" i="14"/>
  <c r="L44" i="14" s="1"/>
  <c r="L32" i="14"/>
  <c r="H16" i="11"/>
  <c r="G29" i="49"/>
  <c r="G39" i="14"/>
  <c r="E34" i="43"/>
  <c r="E39" i="43" s="1"/>
  <c r="E40" i="43" s="1"/>
  <c r="E43" i="43"/>
  <c r="E46" i="43" s="1"/>
  <c r="H34" i="43"/>
  <c r="H39" i="43" s="1"/>
  <c r="H40" i="43" s="1"/>
  <c r="H43" i="43"/>
  <c r="H46" i="43" s="1"/>
  <c r="H41" i="43"/>
  <c r="G8" i="11"/>
  <c r="E41" i="43"/>
  <c r="D8" i="11"/>
  <c r="G34" i="43"/>
  <c r="G39" i="43" s="1"/>
  <c r="G40" i="43" s="1"/>
  <c r="G43" i="43"/>
  <c r="G46" i="43" s="1"/>
  <c r="I34" i="43"/>
  <c r="I39" i="43" s="1"/>
  <c r="I40" i="43" s="1"/>
  <c r="I43" i="43"/>
  <c r="I46" i="43" s="1"/>
  <c r="D34" i="43"/>
  <c r="D39" i="43" s="1"/>
  <c r="D40" i="43" s="1"/>
  <c r="D43" i="43"/>
  <c r="D46" i="43" s="1"/>
  <c r="F8" i="11"/>
  <c r="G41" i="43"/>
  <c r="J34" i="43"/>
  <c r="J39" i="43" s="1"/>
  <c r="J40" i="43" s="1"/>
  <c r="J43" i="43"/>
  <c r="J46" i="43" s="1"/>
  <c r="F34" i="43"/>
  <c r="F39" i="43" s="1"/>
  <c r="F40" i="43" s="1"/>
  <c r="F43" i="43"/>
  <c r="F46" i="43" s="1"/>
  <c r="H8" i="11"/>
  <c r="I41" i="43"/>
  <c r="J41" i="43"/>
  <c r="I8" i="11"/>
  <c r="E8" i="11"/>
  <c r="F41" i="43"/>
  <c r="S32" i="12"/>
  <c r="D19" i="11"/>
  <c r="B22" i="49"/>
  <c r="C39" i="14"/>
  <c r="V39" i="12"/>
  <c r="E13" i="11"/>
  <c r="D21" i="43"/>
  <c r="D24" i="43" s="1"/>
  <c r="M39" i="12"/>
  <c r="K39" i="12"/>
  <c r="L27" i="12"/>
  <c r="H41" i="12"/>
  <c r="H44" i="12" s="1"/>
  <c r="S29" i="12"/>
  <c r="S41" i="12" s="1"/>
  <c r="S44" i="12" s="1"/>
  <c r="R21" i="12"/>
  <c r="Q21" i="12"/>
  <c r="T21" i="12"/>
  <c r="V32" i="12"/>
  <c r="V37" i="12" s="1"/>
  <c r="V38" i="12" s="1"/>
  <c r="V41" i="12"/>
  <c r="V44" i="12" s="1"/>
  <c r="S39" i="12"/>
  <c r="F29" i="12"/>
  <c r="F41" i="12" s="1"/>
  <c r="F18" i="12"/>
  <c r="F21" i="12" s="1"/>
  <c r="W41" i="12"/>
  <c r="W44" i="12" s="1"/>
  <c r="W32" i="12"/>
  <c r="W37" i="12" s="1"/>
  <c r="W38" i="12" s="1"/>
  <c r="N27" i="12"/>
  <c r="N36" i="12" s="1"/>
  <c r="N38" i="12" s="1"/>
  <c r="N39" i="12"/>
  <c r="O27" i="12"/>
  <c r="O39" i="12"/>
  <c r="D41" i="12"/>
  <c r="D44" i="12" s="1"/>
  <c r="C41" i="12"/>
  <c r="G36" i="15" l="1"/>
  <c r="G37" i="15" s="1"/>
  <c r="L33" i="52"/>
  <c r="G38" i="53"/>
  <c r="Q36" i="15"/>
  <c r="Q37" i="15" s="1"/>
  <c r="N36" i="15"/>
  <c r="N37" i="15" s="1"/>
  <c r="G33" i="53"/>
  <c r="L36" i="15"/>
  <c r="L37" i="15" s="1"/>
  <c r="B38" i="53"/>
  <c r="O36" i="15"/>
  <c r="O37" i="15" s="1"/>
  <c r="L33" i="53"/>
  <c r="K36" i="12"/>
  <c r="K38" i="12" s="1"/>
  <c r="B21" i="48"/>
  <c r="M36" i="12"/>
  <c r="M38" i="12" s="1"/>
  <c r="L21" i="48"/>
  <c r="O36" i="12"/>
  <c r="O38" i="12" s="1"/>
  <c r="B26" i="48"/>
  <c r="L36" i="12"/>
  <c r="L38" i="12" s="1"/>
  <c r="G21" i="48"/>
  <c r="L33" i="51"/>
  <c r="W37" i="14"/>
  <c r="W38" i="14" s="1"/>
  <c r="B38" i="51"/>
  <c r="T37" i="14"/>
  <c r="T38" i="14" s="1"/>
  <c r="F36" i="15"/>
  <c r="F37" i="15" s="1"/>
  <c r="G33" i="52"/>
  <c r="G33" i="51"/>
  <c r="V37" i="14"/>
  <c r="V38" i="14" s="1"/>
  <c r="D36" i="15"/>
  <c r="D37" i="15" s="1"/>
  <c r="B38" i="52"/>
  <c r="C36" i="15"/>
  <c r="C37" i="15" s="1"/>
  <c r="B33" i="52"/>
  <c r="I36" i="15"/>
  <c r="I37" i="15" s="1"/>
  <c r="G38" i="52"/>
  <c r="K36" i="15"/>
  <c r="K37" i="15" s="1"/>
  <c r="B33" i="53"/>
  <c r="G50" i="49"/>
  <c r="N37" i="14"/>
  <c r="N38" i="14" s="1"/>
  <c r="B50" i="49"/>
  <c r="K37" i="14"/>
  <c r="K38" i="14" s="1"/>
  <c r="L50" i="49"/>
  <c r="O37" i="14"/>
  <c r="O38" i="14" s="1"/>
  <c r="R32" i="12"/>
  <c r="D16" i="11"/>
  <c r="Q32" i="12"/>
  <c r="D13" i="11"/>
  <c r="B55" i="49"/>
  <c r="L37" i="14"/>
  <c r="L38" i="14" s="1"/>
  <c r="T39" i="12"/>
  <c r="D34" i="11"/>
  <c r="C8" i="11"/>
  <c r="D41" i="43"/>
  <c r="K31" i="92"/>
  <c r="S37" i="12"/>
  <c r="S38" i="12" s="1"/>
  <c r="L33" i="48"/>
  <c r="F39" i="12"/>
  <c r="B16" i="11"/>
  <c r="C7" i="43"/>
  <c r="C31" i="43" s="1"/>
  <c r="R39" i="12"/>
  <c r="T32" i="12"/>
  <c r="T37" i="12" s="1"/>
  <c r="T38" i="12" s="1"/>
  <c r="Q39" i="12"/>
  <c r="R37" i="12" l="1"/>
  <c r="R38" i="12" s="1"/>
  <c r="G33" i="48"/>
  <c r="Q37" i="12"/>
  <c r="Q38" i="12" s="1"/>
  <c r="B33" i="48"/>
  <c r="C34" i="43"/>
  <c r="C39" i="43" s="1"/>
  <c r="C40" i="43" s="1"/>
  <c r="C43" i="43"/>
  <c r="C46" i="43" s="1"/>
  <c r="C21" i="43"/>
  <c r="C24" i="43" s="1"/>
  <c r="M13" i="11"/>
  <c r="G6" i="1"/>
  <c r="G7" i="1"/>
  <c r="G8" i="1"/>
  <c r="G9" i="1"/>
  <c r="G10" i="1"/>
  <c r="G11" i="1"/>
  <c r="G12" i="1"/>
  <c r="G13" i="1"/>
  <c r="G14" i="1"/>
  <c r="G15" i="1"/>
  <c r="G16" i="1"/>
  <c r="G17" i="1"/>
  <c r="G18" i="1"/>
  <c r="G19" i="1"/>
  <c r="C17" i="41"/>
  <c r="F50" i="41" s="1"/>
  <c r="M22" i="11"/>
  <c r="M25" i="11"/>
  <c r="I19" i="12"/>
  <c r="I21" i="12" s="1"/>
  <c r="I30" i="12"/>
  <c r="I39" i="12" l="1"/>
  <c r="B28" i="11"/>
  <c r="C41" i="43"/>
  <c r="B8" i="11"/>
  <c r="I31" i="92"/>
  <c r="C23" i="1"/>
  <c r="C25" i="12" s="1"/>
  <c r="C27" i="12" s="1"/>
  <c r="M28" i="11"/>
  <c r="I42" i="12"/>
  <c r="I44" i="12" s="1"/>
  <c r="I32" i="12"/>
  <c r="F42" i="12"/>
  <c r="F44" i="12" s="1"/>
  <c r="F32" i="12"/>
  <c r="AG21" i="5"/>
  <c r="C19" i="12"/>
  <c r="C25" i="1"/>
  <c r="G20" i="1"/>
  <c r="E22" i="11"/>
  <c r="D22" i="11"/>
  <c r="S32" i="14"/>
  <c r="S18" i="14"/>
  <c r="S21" i="14" s="1"/>
  <c r="D32" i="14"/>
  <c r="D37" i="14" s="1"/>
  <c r="D38" i="14" s="1"/>
  <c r="N22" i="11"/>
  <c r="K28" i="11"/>
  <c r="N28" i="11"/>
  <c r="G21" i="41"/>
  <c r="L28" i="11"/>
  <c r="E29" i="12" l="1"/>
  <c r="E18" i="12"/>
  <c r="E21" i="12" s="1"/>
  <c r="G21" i="1"/>
  <c r="H49" i="55"/>
  <c r="B21" i="45"/>
  <c r="J13" i="11"/>
  <c r="R39" i="14"/>
  <c r="S39" i="14"/>
  <c r="B33" i="51"/>
  <c r="S37" i="14"/>
  <c r="S38" i="14" s="1"/>
  <c r="R37" i="14"/>
  <c r="R38" i="14" s="1"/>
  <c r="I37" i="12"/>
  <c r="I38" i="12" s="1"/>
  <c r="G43" i="45"/>
  <c r="C32" i="14"/>
  <c r="C37" i="14" s="1"/>
  <c r="C38" i="14" s="1"/>
  <c r="C41" i="14"/>
  <c r="C44" i="14" s="1"/>
  <c r="F37" i="12"/>
  <c r="F38" i="12" s="1"/>
  <c r="G38" i="45"/>
  <c r="K36" i="41"/>
  <c r="S43" i="55" s="1"/>
  <c r="H22" i="41"/>
  <c r="K50" i="41" s="1"/>
  <c r="C30" i="12"/>
  <c r="C42" i="12" s="1"/>
  <c r="C44" i="12" s="1"/>
  <c r="J25" i="11"/>
  <c r="C36" i="12"/>
  <c r="C21" i="12"/>
  <c r="B13" i="11" s="1"/>
  <c r="B31" i="11" l="1"/>
  <c r="E39" i="12"/>
  <c r="E41" i="12"/>
  <c r="E44" i="12" s="1"/>
  <c r="E32" i="12"/>
  <c r="E37" i="12" s="1"/>
  <c r="E38" i="12" s="1"/>
  <c r="C32" i="12"/>
  <c r="C39" i="12"/>
  <c r="B38" i="45" l="1"/>
  <c r="H48" i="91"/>
  <c r="K25" i="41"/>
  <c r="K46" i="41"/>
  <c r="S42" i="91" s="1"/>
  <c r="C37" i="12"/>
  <c r="C38" i="12" s="1"/>
</calcChain>
</file>

<file path=xl/comments1.xml><?xml version="1.0" encoding="utf-8"?>
<comments xmlns="http://schemas.openxmlformats.org/spreadsheetml/2006/main">
  <authors>
    <author>Edward O'Reilly</author>
  </authors>
  <commentList>
    <comment ref="A11" authorId="0" shapeId="0">
      <text>
        <r>
          <rPr>
            <b/>
            <sz val="12"/>
            <color indexed="81"/>
            <rFont val="Arial"/>
            <family val="2"/>
          </rPr>
          <t>Please enter the Party Name Here.
Please use ALL UPPER Case</t>
        </r>
      </text>
    </comment>
    <comment ref="B12" authorId="0" shapeId="0">
      <text>
        <r>
          <rPr>
            <b/>
            <sz val="12"/>
            <color indexed="81"/>
            <rFont val="Arial"/>
            <family val="2"/>
          </rPr>
          <t xml:space="preserve">Enter the Candidate Name.
Please Use Proper Case
Use ALT-ENTER for new line instead of the ENTER key.
First Name Middle Initial on the First Line -ALT-ENTER - Middle Name if necessary on the 2nd Line -ALT-ENTER- Last name on the 3rd Line.
Spacing will be tightened up on printed version.
</t>
        </r>
      </text>
    </comment>
    <comment ref="C12" authorId="0" shapeId="0">
      <text>
        <r>
          <rPr>
            <b/>
            <sz val="12"/>
            <color indexed="81"/>
            <rFont val="Arial"/>
            <family val="2"/>
          </rPr>
          <t xml:space="preserve">Enter the Candidate Name.
Please Use Proper Case
Use ALT-ENTER for new line instead of the ENTER key.
First Name Middle Initial on the First Line -ALT-ENTER - Middle Name if necessary on the 2nd Line -ALT-ENTER- Last name on the 3rd Line.
Spacing will be tightened up on printed version.
</t>
        </r>
      </text>
    </comment>
    <comment ref="B15" authorId="0" shapeId="0">
      <text>
        <r>
          <rPr>
            <b/>
            <sz val="12"/>
            <color indexed="81"/>
            <rFont val="Arial"/>
            <family val="2"/>
          </rPr>
          <t xml:space="preserve">Enter the Candidate Name.
Please Use Proper Case
Use ALT-ENTER for new line instead of the ENTER key.
First Name Middle Initial on the First Line -ALT-ENTER - Middle Name if necessary on the 2nd Line -ALT-ENTER- Last name on the 3rd Line.
Spacing will be tightened up on printed version.
</t>
        </r>
      </text>
    </comment>
    <comment ref="C15" authorId="0" shapeId="0">
      <text>
        <r>
          <rPr>
            <b/>
            <sz val="12"/>
            <color indexed="81"/>
            <rFont val="Arial"/>
            <family val="2"/>
          </rPr>
          <t xml:space="preserve">Enter the Candidate Name.
Please Use Proper Case
Use ALT-ENTER for new line instead of the ENTER key.
First Name Middle Initial on the First Line -ALT-ENTER - Middle Name if necessary on the 2nd Line -ALT-ENTER- Last name on the 3rd Line.
Spacing will be tightened up on printed version.
</t>
        </r>
      </text>
    </comment>
    <comment ref="B18" authorId="0" shapeId="0">
      <text>
        <r>
          <rPr>
            <b/>
            <sz val="12"/>
            <color indexed="81"/>
            <rFont val="Arial"/>
            <family val="2"/>
          </rPr>
          <t xml:space="preserve">Enter the Candidate Name.
Please Use Proper Case
Use ALT-ENTER for new line instead of the ENTER key.
First Name Middle Initial on the First Line -ALT-ENTER - Middle Name if necessary on the 2nd Line -ALT-ENTER- Last name on the 3rd Line.
Spacing will be tightened up on printed version.
</t>
        </r>
      </text>
    </comment>
    <comment ref="C18" authorId="0" shapeId="0">
      <text>
        <r>
          <rPr>
            <b/>
            <sz val="12"/>
            <color indexed="81"/>
            <rFont val="Arial"/>
            <family val="2"/>
          </rPr>
          <t xml:space="preserve">Enter the Candidate Name.
Please Use Proper Case
Use ALT-ENTER for new line instead of the ENTER key.
First Name Middle Initial on the First Line -ALT-ENTER - Middle Name if necessary on the 2nd Line -ALT-ENTER- Last name on the 3rd Line.
Spacing will be tightened up on printed version.
</t>
        </r>
      </text>
    </comment>
    <comment ref="B21" authorId="0" shapeId="0">
      <text>
        <r>
          <rPr>
            <b/>
            <sz val="12"/>
            <color indexed="81"/>
            <rFont val="Arial"/>
            <family val="2"/>
          </rPr>
          <t xml:space="preserve">Enter the Candidate Name.
Please Use Proper Case
Use ALT-ENTER for new line instead of the ENTER key.
First Name Middle Initial on the First Line -ALT-ENTER - Middle Name if necessary on the 2nd Line -ALT-ENTER- Last name on the 3rd Line.
Spacing will be tightened up on printed version.
</t>
        </r>
      </text>
    </comment>
    <comment ref="C21" authorId="0" shapeId="0">
      <text>
        <r>
          <rPr>
            <b/>
            <sz val="12"/>
            <color indexed="81"/>
            <rFont val="Arial"/>
            <family val="2"/>
          </rPr>
          <t xml:space="preserve">Enter the Candidate Name.
Please Use Proper Case
Use ALT-ENTER for new line instead of the ENTER key.
First Name Middle Initial on the First Line -ALT-ENTER - Middle Name if necessary on the 2nd Line -ALT-ENTER- Last name on the 3rd Line.
Spacing will be tightened up on printed version.
</t>
        </r>
      </text>
    </comment>
    <comment ref="B24" authorId="0" shapeId="0">
      <text>
        <r>
          <rPr>
            <b/>
            <sz val="12"/>
            <color indexed="81"/>
            <rFont val="Arial"/>
            <family val="2"/>
          </rPr>
          <t xml:space="preserve">Enter the Candidate Name.
Please Use Proper Case
Use ALT-ENTER for new line instead of the ENTER key.
First Name Middle Initial on the First Line -ALT-ENTER - Middle Name if necessary on the 2nd Line -ALT-ENTER- Last name on the 3rd Line.
Spacing will be tightened up on printed version.
</t>
        </r>
      </text>
    </comment>
    <comment ref="C24" authorId="0" shapeId="0">
      <text>
        <r>
          <rPr>
            <b/>
            <sz val="12"/>
            <color indexed="81"/>
            <rFont val="Arial"/>
            <family val="2"/>
          </rPr>
          <t xml:space="preserve">Enter the Candidate Name.
Please Use Proper Case
Use ALT-ENTER for new line instead of the ENTER key.
First Name Middle Initial on the First Line -ALT-ENTER - Middle Name if necessary on the 2nd Line -ALT-ENTER- Last name on the 3rd Line.
Spacing will be tightened up on printed version.
</t>
        </r>
      </text>
    </comment>
    <comment ref="B27" authorId="0" shapeId="0">
      <text>
        <r>
          <rPr>
            <b/>
            <sz val="12"/>
            <color indexed="81"/>
            <rFont val="Arial"/>
            <family val="2"/>
          </rPr>
          <t xml:space="preserve">Enter the Candidate Name.
Please Use Proper Case
Use ALT-ENTER for new line instead of the ENTER key.
First Name Middle Initial on the First Line -ALT-ENTER - Middle Name if necessary on the 2nd Line -ALT-ENTER- Last name on the 3rd Line.
Spacing will be tightened up on printed version.
</t>
        </r>
      </text>
    </comment>
    <comment ref="C27" authorId="0" shapeId="0">
      <text>
        <r>
          <rPr>
            <b/>
            <sz val="12"/>
            <color indexed="81"/>
            <rFont val="Arial"/>
            <family val="2"/>
          </rPr>
          <t xml:space="preserve">Enter the Candidate Name.
Please Use Proper Case
Use ALT-ENTER for new line instead of the ENTER key.
First Name Middle Initial on the First Line -ALT-ENTER - Middle Name if necessary on the 2nd Line -ALT-ENTER- Last name on the 3rd Line.
Spacing will be tightened up on printed version.
</t>
        </r>
      </text>
    </comment>
    <comment ref="B30" authorId="0" shapeId="0">
      <text>
        <r>
          <rPr>
            <b/>
            <sz val="12"/>
            <color indexed="81"/>
            <rFont val="Arial"/>
            <family val="2"/>
          </rPr>
          <t xml:space="preserve">Enter the Candidate Name.
Please Use Proper Case
Use ALT-ENTER for new line instead of the ENTER key.
First Name Middle Initial on the First Line -ALT-ENTER - Middle Name if necessary on the 2nd Line -ALT-ENTER- Last name on the 3rd Line.
Spacing will be tightened up on printed version.
</t>
        </r>
      </text>
    </comment>
    <comment ref="C30" authorId="0" shapeId="0">
      <text>
        <r>
          <rPr>
            <b/>
            <sz val="12"/>
            <color indexed="81"/>
            <rFont val="Arial"/>
            <family val="2"/>
          </rPr>
          <t xml:space="preserve">Enter the Candidate Name.
Please Use Proper Case
Use ALT-ENTER for new line instead of the ENTER key.
First Name Middle Initial on the First Line -ALT-ENTER - Middle Name if necessary on the 2nd Line -ALT-ENTER- Last name on the 3rd Line.
Spacing will be tightened up on printed version.
</t>
        </r>
      </text>
    </comment>
    <comment ref="B33" authorId="0" shapeId="0">
      <text>
        <r>
          <rPr>
            <b/>
            <sz val="12"/>
            <color indexed="81"/>
            <rFont val="Arial"/>
            <family val="2"/>
          </rPr>
          <t xml:space="preserve">Enter the Candidate Name.
Please Use Proper Case
Use ALT-ENTER for new line instead of the ENTER key.
First Name Middle Initial on the First Line -ALT-ENTER - Middle Name if necessary on the 2nd Line -ALT-ENTER- Last name on the 3rd Line.
Spacing will be tightened up on printed version.
</t>
        </r>
      </text>
    </comment>
    <comment ref="C33" authorId="0" shapeId="0">
      <text>
        <r>
          <rPr>
            <b/>
            <sz val="12"/>
            <color indexed="81"/>
            <rFont val="Arial"/>
            <family val="2"/>
          </rPr>
          <t xml:space="preserve">Enter the Candidate Name.
Please Use Proper Case
Use ALT-ENTER for new line instead of the ENTER key.
First Name Middle Initial on the First Line -ALT-ENTER - Middle Name if necessary on the 2nd Line -ALT-ENTER- Last name on the 3rd Line.
Spacing will be tightened up on printed version.
</t>
        </r>
      </text>
    </comment>
    <comment ref="B36" authorId="0" shapeId="0">
      <text>
        <r>
          <rPr>
            <b/>
            <sz val="12"/>
            <color indexed="81"/>
            <rFont val="Arial"/>
            <family val="2"/>
          </rPr>
          <t xml:space="preserve">Enter the Candidate Name.
Please Use Proper Case
Use ALT-ENTER for new line instead of the ENTER key.
First Name Middle Initial on the First Line -ALT-ENTER - Middle Name if necessary on the 2nd Line -ALT-ENTER- Last name on the 3rd Line.
Spacing will be tightened up on printed version.
</t>
        </r>
      </text>
    </comment>
    <comment ref="C36" authorId="0" shapeId="0">
      <text>
        <r>
          <rPr>
            <b/>
            <sz val="12"/>
            <color indexed="81"/>
            <rFont val="Arial"/>
            <family val="2"/>
          </rPr>
          <t xml:space="preserve">Enter the Candidate Name.
Please Use Proper Case
Use ALT-ENTER for new line instead of the ENTER key.
First Name Middle Initial on the First Line -ALT-ENTER - Middle Name if necessary on the 2nd Line -ALT-ENTER- Last name on the 3rd Line.
Spacing will be tightened up on printed version.
</t>
        </r>
      </text>
    </comment>
    <comment ref="B39" authorId="0" shapeId="0">
      <text>
        <r>
          <rPr>
            <b/>
            <sz val="12"/>
            <color indexed="81"/>
            <rFont val="Arial"/>
            <family val="2"/>
          </rPr>
          <t xml:space="preserve">Enter the Candidate Name.
Please Use Proper Case
Use ALT-ENTER for new line instead of the ENTER key.
First Name Middle Initial on the First Line -ALT-ENTER - Middle Name if necessary on the 2nd Line -ALT-ENTER- Last name on the 3rd Line.
Spacing will be tightened up on printed version.
</t>
        </r>
      </text>
    </comment>
    <comment ref="C39" authorId="0" shapeId="0">
      <text>
        <r>
          <rPr>
            <b/>
            <sz val="12"/>
            <color indexed="81"/>
            <rFont val="Arial"/>
            <family val="2"/>
          </rPr>
          <t xml:space="preserve">Enter the Candidate Name.
Please Use Proper Case
Use ALT-ENTER for new line instead of the ENTER key.
First Name Middle Initial on the First Line -ALT-ENTER - Middle Name if necessary on the 2nd Line -ALT-ENTER- Last name on the 3rd Line.
Spacing will be tightened up on printed version.
</t>
        </r>
      </text>
    </comment>
    <comment ref="B42" authorId="0" shapeId="0">
      <text>
        <r>
          <rPr>
            <b/>
            <sz val="12"/>
            <color indexed="81"/>
            <rFont val="Arial"/>
            <family val="2"/>
          </rPr>
          <t xml:space="preserve">Enter the Candidate Name.
Please Use Proper Case
Use ALT-ENTER for new line instead of the ENTER key.
First Name Middle Initial on the First Line -ALT-ENTER - Middle Name if necessary on the 2nd Line -ALT-ENTER- Last name on the 3rd Line.
Spacing will be tightened up on printed version.
</t>
        </r>
      </text>
    </comment>
    <comment ref="C42" authorId="0" shapeId="0">
      <text>
        <r>
          <rPr>
            <b/>
            <sz val="12"/>
            <color indexed="81"/>
            <rFont val="Arial"/>
            <family val="2"/>
          </rPr>
          <t xml:space="preserve">Enter the Candidate Name.
Please Use Proper Case
Use ALT-ENTER for new line instead of the ENTER key.
First Name Middle Initial on the First Line -ALT-ENTER - Middle Name if necessary on the 2nd Line -ALT-ENTER- Last name on the 3rd Line.
Spacing will be tightened up on printed version.
</t>
        </r>
      </text>
    </comment>
    <comment ref="B45" authorId="0" shapeId="0">
      <text>
        <r>
          <rPr>
            <b/>
            <sz val="12"/>
            <color indexed="81"/>
            <rFont val="Arial"/>
            <family val="2"/>
          </rPr>
          <t xml:space="preserve">Enter the Candidate Name.
Please Use Proper Case
Use ALT-ENTER for new line instead of the ENTER key.
First Name Middle Initial on the First Line -ALT-ENTER - Middle Name if necessary on the 2nd Line -ALT-ENTER- Last name on the 3rd Line.
Spacing will be tightened up on printed version.
</t>
        </r>
      </text>
    </comment>
    <comment ref="C45" authorId="0" shapeId="0">
      <text>
        <r>
          <rPr>
            <b/>
            <sz val="12"/>
            <color indexed="81"/>
            <rFont val="Arial"/>
            <family val="2"/>
          </rPr>
          <t xml:space="preserve">Enter the Candidate Name.
Please Use Proper Case
Use ALT-ENTER for new line instead of the ENTER key.
First Name Middle Initial on the First Line -ALT-ENTER - Middle Name if necessary on the 2nd Line -ALT-ENTER- Last name on the 3rd Line.
Spacing will be tightened up on printed version.
</t>
        </r>
      </text>
    </comment>
  </commentList>
</comments>
</file>

<file path=xl/sharedStrings.xml><?xml version="1.0" encoding="utf-8"?>
<sst xmlns="http://schemas.openxmlformats.org/spreadsheetml/2006/main" count="4923" uniqueCount="595">
  <si>
    <t>District</t>
  </si>
  <si>
    <t>1st Congressional Dist</t>
  </si>
  <si>
    <t>TOTAL</t>
  </si>
  <si>
    <t xml:space="preserve">      13th Senatorial District</t>
  </si>
  <si>
    <t>3rd Congressional Dist</t>
  </si>
  <si>
    <t>Registrar of Voters</t>
  </si>
  <si>
    <t>Grand Totals</t>
  </si>
  <si>
    <t xml:space="preserve">     OVERALL TOTALS</t>
  </si>
  <si>
    <t>1A Republican</t>
  </si>
  <si>
    <t>Paul R. Doyle</t>
  </si>
  <si>
    <t>Joseph C. Serra</t>
  </si>
  <si>
    <t>TREASURER</t>
  </si>
  <si>
    <t>3A Republican</t>
  </si>
  <si>
    <t>3B Democratic</t>
  </si>
  <si>
    <t>4A Republican</t>
  </si>
  <si>
    <t>4B Democratic</t>
  </si>
  <si>
    <t>5A Republican</t>
  </si>
  <si>
    <t>5B Democratic</t>
  </si>
  <si>
    <t>6A Republican</t>
  </si>
  <si>
    <t>Comptroller</t>
  </si>
  <si>
    <t>Attorney General</t>
  </si>
  <si>
    <t>Judge of Probate</t>
  </si>
  <si>
    <t>Joseph D. Marino</t>
  </si>
  <si>
    <t>Janice A. Gionfriddo</t>
  </si>
  <si>
    <t>8A Republican</t>
  </si>
  <si>
    <t>Sandra L. Faraci</t>
  </si>
  <si>
    <t>Town Of:</t>
  </si>
  <si>
    <t>Middletown</t>
  </si>
  <si>
    <t>Election Title:</t>
  </si>
  <si>
    <t>State Election</t>
  </si>
  <si>
    <t>Election Date:</t>
  </si>
  <si>
    <t>Congressional District:</t>
  </si>
  <si>
    <t>1, 3</t>
  </si>
  <si>
    <t>Senatorial District:</t>
  </si>
  <si>
    <t>9, 13</t>
  </si>
  <si>
    <t>Assembly District:</t>
  </si>
  <si>
    <t xml:space="preserve">                OFFICE
PARTY</t>
  </si>
  <si>
    <t>Governor and Lieutenant Governor</t>
  </si>
  <si>
    <t>Secretary of the State</t>
  </si>
  <si>
    <t>Treasurer</t>
  </si>
  <si>
    <t>REPUBLICAN</t>
  </si>
  <si>
    <t>1A</t>
  </si>
  <si>
    <t>2A</t>
  </si>
  <si>
    <t>3A</t>
  </si>
  <si>
    <t>4A</t>
  </si>
  <si>
    <t>5A</t>
  </si>
  <si>
    <t>6A</t>
  </si>
  <si>
    <t>7A</t>
  </si>
  <si>
    <t>8A</t>
  </si>
  <si>
    <t>9A</t>
  </si>
  <si>
    <t xml:space="preserve"> </t>
  </si>
  <si>
    <t>DEMOCRATIC</t>
  </si>
  <si>
    <t>1B</t>
  </si>
  <si>
    <t>2B</t>
  </si>
  <si>
    <t>3B</t>
  </si>
  <si>
    <t>4B</t>
  </si>
  <si>
    <t>5B</t>
  </si>
  <si>
    <t>6B</t>
  </si>
  <si>
    <t>7B</t>
  </si>
  <si>
    <t>8B</t>
  </si>
  <si>
    <t>9B</t>
  </si>
  <si>
    <t>Joseph D.
Marino</t>
  </si>
  <si>
    <t>1C</t>
  </si>
  <si>
    <t>2C</t>
  </si>
  <si>
    <t>3C</t>
  </si>
  <si>
    <t>4C</t>
  </si>
  <si>
    <t>5C</t>
  </si>
  <si>
    <t>6C</t>
  </si>
  <si>
    <t>7C</t>
  </si>
  <si>
    <t>8C</t>
  </si>
  <si>
    <t>9C</t>
  </si>
  <si>
    <t>1D</t>
  </si>
  <si>
    <t>2D</t>
  </si>
  <si>
    <t>3D</t>
  </si>
  <si>
    <t>4D</t>
  </si>
  <si>
    <t>5D</t>
  </si>
  <si>
    <t>6D</t>
  </si>
  <si>
    <t>7D</t>
  </si>
  <si>
    <t>8D</t>
  </si>
  <si>
    <t>9D</t>
  </si>
  <si>
    <t>1E</t>
  </si>
  <si>
    <t>2E</t>
  </si>
  <si>
    <t>3E</t>
  </si>
  <si>
    <t>4E</t>
  </si>
  <si>
    <t>5E</t>
  </si>
  <si>
    <t>6E</t>
  </si>
  <si>
    <t>7E</t>
  </si>
  <si>
    <t>8E</t>
  </si>
  <si>
    <t>9E</t>
  </si>
  <si>
    <t>1F</t>
  </si>
  <si>
    <t>2F</t>
  </si>
  <si>
    <t>3F</t>
  </si>
  <si>
    <t>4F</t>
  </si>
  <si>
    <t>5F</t>
  </si>
  <si>
    <t>6F</t>
  </si>
  <si>
    <t>7F</t>
  </si>
  <si>
    <t>8F</t>
  </si>
  <si>
    <t>9F</t>
  </si>
  <si>
    <t>Machine Total</t>
  </si>
  <si>
    <t>AB Total</t>
  </si>
  <si>
    <t>Grand Total</t>
  </si>
  <si>
    <t>6B Democratic</t>
  </si>
  <si>
    <t>7B Democratic</t>
  </si>
  <si>
    <t>WRITE-IN VOTES</t>
  </si>
  <si>
    <t>Totals</t>
  </si>
  <si>
    <t xml:space="preserve">  1B Democratic</t>
  </si>
  <si>
    <t>Matt Lesser</t>
  </si>
  <si>
    <t>Denise Merrill</t>
  </si>
  <si>
    <t>Kevin Lembo</t>
  </si>
  <si>
    <t>George Jepsen</t>
  </si>
  <si>
    <t>District #1</t>
  </si>
  <si>
    <t>Voters</t>
  </si>
  <si>
    <t>Unkown</t>
  </si>
  <si>
    <t>Write-In</t>
  </si>
  <si>
    <t>Hand Count</t>
  </si>
  <si>
    <t>COMPTROLLER</t>
  </si>
  <si>
    <t>ATTORNEY GENERAL</t>
  </si>
  <si>
    <t>10A Republican</t>
  </si>
  <si>
    <t>District #2</t>
  </si>
  <si>
    <t>7A Republican</t>
  </si>
  <si>
    <t>Denise L. Nappier</t>
  </si>
  <si>
    <t>District #3</t>
  </si>
  <si>
    <t>District #4</t>
  </si>
  <si>
    <t>District #5</t>
  </si>
  <si>
    <t>District #6</t>
  </si>
  <si>
    <t>District #8</t>
  </si>
  <si>
    <t>District #9</t>
  </si>
  <si>
    <t>District #10</t>
  </si>
  <si>
    <t>District #11</t>
  </si>
  <si>
    <t>District #12</t>
  </si>
  <si>
    <t>District #13</t>
  </si>
  <si>
    <t>District #14</t>
  </si>
  <si>
    <t>YES</t>
  </si>
  <si>
    <t>NO</t>
  </si>
  <si>
    <t>Total Check List</t>
  </si>
  <si>
    <t>Working Families</t>
  </si>
  <si>
    <t>Republican</t>
  </si>
  <si>
    <t>Democratic</t>
  </si>
  <si>
    <t>Independent</t>
  </si>
  <si>
    <t xml:space="preserve">      GOVERNOR/LIEUTENANT GOVERNOR</t>
  </si>
  <si>
    <t>John Traceski</t>
  </si>
  <si>
    <t>2K</t>
  </si>
  <si>
    <t>2L</t>
  </si>
  <si>
    <t>2M</t>
  </si>
  <si>
    <t>2N</t>
  </si>
  <si>
    <t>3rd Congressional</t>
  </si>
  <si>
    <t>1K</t>
  </si>
  <si>
    <t>1L</t>
  </si>
  <si>
    <t>1M</t>
  </si>
  <si>
    <t>1N</t>
  </si>
  <si>
    <t>3K</t>
  </si>
  <si>
    <t>4K</t>
  </si>
  <si>
    <t>5K</t>
  </si>
  <si>
    <t>6K</t>
  </si>
  <si>
    <t>7K</t>
  </si>
  <si>
    <t>8K</t>
  </si>
  <si>
    <t>9K</t>
  </si>
  <si>
    <t>9L</t>
  </si>
  <si>
    <t>8L</t>
  </si>
  <si>
    <t>7L</t>
  </si>
  <si>
    <t>6L</t>
  </si>
  <si>
    <t>5L</t>
  </si>
  <si>
    <t>4L</t>
  </si>
  <si>
    <t>3L</t>
  </si>
  <si>
    <t>3M</t>
  </si>
  <si>
    <t>4M</t>
  </si>
  <si>
    <t>5M</t>
  </si>
  <si>
    <t>6M</t>
  </si>
  <si>
    <t>7M</t>
  </si>
  <si>
    <t>8M</t>
  </si>
  <si>
    <t>9M</t>
  </si>
  <si>
    <t>9N</t>
  </si>
  <si>
    <t>8N</t>
  </si>
  <si>
    <t>7N</t>
  </si>
  <si>
    <t>6N</t>
  </si>
  <si>
    <t>5N</t>
  </si>
  <si>
    <t>4N</t>
  </si>
  <si>
    <t>3N</t>
  </si>
  <si>
    <t>33rd State Representative</t>
  </si>
  <si>
    <t>100th State Representative</t>
  </si>
  <si>
    <t>Len Suzio</t>
  </si>
  <si>
    <t>Green</t>
  </si>
  <si>
    <t>3rd Congressional District</t>
  </si>
  <si>
    <t>1st Congressional District</t>
  </si>
  <si>
    <t>Representative in Congress      1st District</t>
  </si>
  <si>
    <t>Representative in Congress     3rd District</t>
  </si>
  <si>
    <t>State Senator 9th District</t>
  </si>
  <si>
    <t>State Senator 13th District</t>
  </si>
  <si>
    <t>State Representative 33rd District</t>
  </si>
  <si>
    <t>State Representative 100th District</t>
  </si>
  <si>
    <t>Head Moderator's Return - Candidates on Ballot</t>
  </si>
  <si>
    <t>Notes</t>
  </si>
  <si>
    <t>1.  Enter total votes in the boxes directly below each candidate's name.  It the candidate received no votes, enter 0 (zero).  DO NOT enter anything in a box which does not have a candidate's name directly above it.</t>
  </si>
  <si>
    <t>2.  Write-in votes for a candidate appearing on the ballot should be added into the candidate's total votes as reported on this form.</t>
  </si>
  <si>
    <t>Write-in votes for Registered Write-in Candidates are reported on a separate form.</t>
  </si>
  <si>
    <t>Congressional District</t>
  </si>
  <si>
    <t>Nancy Wyman</t>
  </si>
  <si>
    <t>Representative in Congress</t>
  </si>
  <si>
    <t>State Senator</t>
  </si>
  <si>
    <t>Senatorial District</t>
  </si>
  <si>
    <t>John B Larson</t>
  </si>
  <si>
    <t>Rosa L DeLauro</t>
  </si>
  <si>
    <t>Paul R Doyle</t>
  </si>
  <si>
    <t>State Representative</t>
  </si>
  <si>
    <t>Assembly District</t>
  </si>
  <si>
    <t>Joseph C Serra</t>
  </si>
  <si>
    <t>S. Michael DeRosa</t>
  </si>
  <si>
    <t>Denise L Nappier</t>
  </si>
  <si>
    <t>Town</t>
  </si>
  <si>
    <t>Janice Gionfriddo</t>
  </si>
  <si>
    <t>Sandra L Faraci</t>
  </si>
  <si>
    <t></t>
  </si>
  <si>
    <t>List of Votes Certified By</t>
  </si>
  <si>
    <t>Sign Here</t>
  </si>
  <si>
    <t xml:space="preserve">Cong. District </t>
  </si>
  <si>
    <t>Head Moderator's Return</t>
  </si>
  <si>
    <t>Amendment &amp; Statistics</t>
  </si>
  <si>
    <t>Report of Absentee Ballots</t>
  </si>
  <si>
    <t>Number Received from Town Clerk</t>
  </si>
  <si>
    <t>Absentee</t>
  </si>
  <si>
    <t>Including Civilian</t>
  </si>
  <si>
    <t>Postage-Free Armed</t>
  </si>
  <si>
    <t>Forces, etc.</t>
  </si>
  <si>
    <t>+</t>
  </si>
  <si>
    <t>Presidental</t>
  </si>
  <si>
    <t>Overseas</t>
  </si>
  <si>
    <t>=</t>
  </si>
  <si>
    <t>Report of Provisional  Ballots</t>
  </si>
  <si>
    <t>Total Provisional Ballots issued Townwide</t>
  </si>
  <si>
    <t>Official Check List Report</t>
  </si>
  <si>
    <t>Number Rejected</t>
  </si>
  <si>
    <t>Number Counted</t>
  </si>
  <si>
    <t>Total Number of Names on Official Check List</t>
  </si>
  <si>
    <t>(Names on the ACTIVE registry list and names restored to the ACTIVE list on election day; also</t>
  </si>
  <si>
    <t>Total Number of Names Checked as Having Voted</t>
  </si>
  <si>
    <t>(Total of the name-by-name count of ALL names checked on the official check list as having voted
by machine, by absentee ballot, and by oversea ballot -- including names checked at the absentee
ballot central counting location, if any.)</t>
  </si>
  <si>
    <t>All Candidates</t>
  </si>
  <si>
    <t>Total Votes for Governor/President</t>
  </si>
  <si>
    <t>ç</t>
  </si>
  <si>
    <t>è</t>
  </si>
  <si>
    <t>é</t>
  </si>
  <si>
    <r>
      <rPr>
        <b/>
        <u/>
        <sz val="10"/>
        <rFont val="Arial Unicode MS"/>
        <family val="2"/>
      </rPr>
      <t>This Number</t>
    </r>
    <r>
      <rPr>
        <sz val="10"/>
        <rFont val="Arial Unicode MS"/>
        <family val="2"/>
      </rPr>
      <t xml:space="preserve"> Should be less than or Equal to </t>
    </r>
    <r>
      <rPr>
        <b/>
        <u/>
        <sz val="10"/>
        <rFont val="Arial Unicode MS"/>
        <family val="2"/>
      </rPr>
      <t>This Number</t>
    </r>
  </si>
  <si>
    <t>Signature of Head Moderator - Presiding Officer</t>
  </si>
  <si>
    <t>Head Moderator's Home Tel#</t>
  </si>
  <si>
    <t>Head Moderator's Work Tel#</t>
  </si>
  <si>
    <t>Print Head Moderator's Name</t>
  </si>
  <si>
    <t xml:space="preserve">   Notice to Head Moderator</t>
  </si>
  <si>
    <t>1. Preliminary Report: Head Moderator or Registrar of Voters is requested to FAX ALL RETURN FORMS to (860) 509-6127 (alternates:
509-6230, 509-6131) as soon as possible after polls close. This Fax report does not replace the required official filling (see below).</t>
  </si>
  <si>
    <t>Total Provisional Ballets</t>
  </si>
  <si>
    <t>Thomas C. Foley
and
Heather Somers</t>
  </si>
  <si>
    <t>Dannel P. Malloy
and
Nancy Wyman</t>
  </si>
  <si>
    <t>1C  Working Families</t>
  </si>
  <si>
    <t>1D   Independent</t>
  </si>
  <si>
    <t>"Shall certain elected officials' terms be four years?"</t>
  </si>
  <si>
    <t>"Shall the bond limit that the Common Council may approve without going to referendum be raised to $1,000,000?"</t>
  </si>
  <si>
    <t>"Shall all other Charter Revisions as approved by the Common Council be approved?"</t>
  </si>
  <si>
    <t>QUESTION #1</t>
  </si>
  <si>
    <t>QUESTION #2</t>
  </si>
  <si>
    <t>QUESTION #3</t>
  </si>
  <si>
    <t>QUESTION #4</t>
  </si>
  <si>
    <t>QUESTION #5</t>
  </si>
  <si>
    <t>"Shall the Constitution of the State be amended to remove restrictions con
cerning absentee ballots and to permit a person to vote without appearing at a polling place on the day of an election?"</t>
  </si>
  <si>
    <t>Joe Visconti
and
Chester Frank Harris</t>
  </si>
  <si>
    <t>Unknown</t>
  </si>
  <si>
    <t>2A Republican</t>
  </si>
  <si>
    <t>James E.
Brown</t>
  </si>
  <si>
    <t>Rosa L.
DeLauro</t>
  </si>
  <si>
    <t>2B Democratic</t>
  </si>
  <si>
    <t>2C  Working Families</t>
  </si>
  <si>
    <t>9TH STATE SENATORIAL DISTRICT</t>
  </si>
  <si>
    <t>GOVERNOR AND LIEUTENANT GOVERNOR</t>
  </si>
  <si>
    <t>3RD CONGRESSIONAL DISTRICT</t>
  </si>
  <si>
    <t>100TH ASSEMBLY DISTRICT</t>
  </si>
  <si>
    <t>Angel R.
Fernandez</t>
  </si>
  <si>
    <t>Matt
Lesser</t>
  </si>
  <si>
    <t>Paul
Doyle</t>
  </si>
  <si>
    <t>4C  Working Families</t>
  </si>
  <si>
    <t>SECRETARY OF STATE</t>
  </si>
  <si>
    <t>Peter
Lumaj</t>
  </si>
  <si>
    <t>Denise W.
Merrill</t>
  </si>
  <si>
    <t>S. Michael
DeRosa</t>
  </si>
  <si>
    <t>5D   Independent</t>
  </si>
  <si>
    <t>5C  Working Families</t>
  </si>
  <si>
    <t>5E Green
Party</t>
  </si>
  <si>
    <t>1F 
Petitioning Candidate</t>
  </si>
  <si>
    <t>Timothy M.
Herbst</t>
  </si>
  <si>
    <t>Denise L.
Nappier</t>
  </si>
  <si>
    <t>Sharon J.
McLaughlin</t>
  </si>
  <si>
    <t>Kevin
Lembo</t>
  </si>
  <si>
    <t>6D   Independent</t>
  </si>
  <si>
    <t xml:space="preserve"> 6B Democratic</t>
  </si>
  <si>
    <t>6C  Working Families</t>
  </si>
  <si>
    <t>7D
Independent</t>
  </si>
  <si>
    <t>7C Working Families</t>
  </si>
  <si>
    <t>Kie
Westby</t>
  </si>
  <si>
    <t>George
Jepson</t>
  </si>
  <si>
    <t>7E Green
Party</t>
  </si>
  <si>
    <t>Stephen E.
Fournier</t>
  </si>
  <si>
    <t>8D
Independent</t>
  </si>
  <si>
    <t>8B Democratic</t>
  </si>
  <si>
    <t>8C Working Families</t>
  </si>
  <si>
    <t>8E Green
Party</t>
  </si>
  <si>
    <t>9B
Democratic</t>
  </si>
  <si>
    <t>PROBATE
JUDGE</t>
  </si>
  <si>
    <t>REGISTRAR
OF VOTERS</t>
  </si>
  <si>
    <t>Janice A.
Gionfriddo</t>
  </si>
  <si>
    <t>10B
Democratic</t>
  </si>
  <si>
    <t>Sandra L.
Faraci</t>
  </si>
  <si>
    <t>1ST CONGRESSIONAL DISTRICT</t>
  </si>
  <si>
    <t>Matthew M.
Corey</t>
  </si>
  <si>
    <t>John B.
Larsen</t>
  </si>
  <si>
    <t>Jeffery
Russell</t>
  </si>
  <si>
    <t>2E
Green Party</t>
  </si>
  <si>
    <t>2A 
Republican</t>
  </si>
  <si>
    <t>2B 
Democratic</t>
  </si>
  <si>
    <t>2C  
Working Families</t>
  </si>
  <si>
    <t>4A
 Republican</t>
  </si>
  <si>
    <t>4B
 Democratic</t>
  </si>
  <si>
    <t>5A
 Republican</t>
  </si>
  <si>
    <t>5B
 Democratic</t>
  </si>
  <si>
    <t>5C
  Working Families</t>
  </si>
  <si>
    <t>5E
 Green
Party</t>
  </si>
  <si>
    <t>6A
 Republican</t>
  </si>
  <si>
    <t xml:space="preserve"> 6B
 Democratic</t>
  </si>
  <si>
    <t>7A
 Republican</t>
  </si>
  <si>
    <t>7B
 Democratic</t>
  </si>
  <si>
    <t>7E
 Green
Party</t>
  </si>
  <si>
    <t>Rolf W.
Maurer</t>
  </si>
  <si>
    <t>8A
 Republican</t>
  </si>
  <si>
    <t>8B
 Democratic</t>
  </si>
  <si>
    <t>8C
Working Families</t>
  </si>
  <si>
    <t>7C
Working Families</t>
  </si>
  <si>
    <t>6C
 Working Families</t>
  </si>
  <si>
    <t>8E
Green
Party</t>
  </si>
  <si>
    <t>1A
Republican</t>
  </si>
  <si>
    <t>1D
Independent</t>
  </si>
  <si>
    <t>1B
Democratic</t>
  </si>
  <si>
    <t>1C
Working Families</t>
  </si>
  <si>
    <t>1F
Petitioning Candidate</t>
  </si>
  <si>
    <t>2A
Republican</t>
  </si>
  <si>
    <t>2B
Democratic</t>
  </si>
  <si>
    <t>2C
Working Families</t>
  </si>
  <si>
    <t>3B
Democratic</t>
  </si>
  <si>
    <t>4A
Republican</t>
  </si>
  <si>
    <t>4B
Democratic</t>
  </si>
  <si>
    <t>4C
Working Families</t>
  </si>
  <si>
    <t>5A
Republican</t>
  </si>
  <si>
    <t>5D
Independent</t>
  </si>
  <si>
    <t>5B
Democratic</t>
  </si>
  <si>
    <t>5C
Working Families</t>
  </si>
  <si>
    <t>5E
Green
Party</t>
  </si>
  <si>
    <t>6A
Republican</t>
  </si>
  <si>
    <t>6D
Independent</t>
  </si>
  <si>
    <t>6D
Democratic</t>
  </si>
  <si>
    <t>6C
Working Families</t>
  </si>
  <si>
    <t>7A
Republican</t>
  </si>
  <si>
    <t>7B
Democratic</t>
  </si>
  <si>
    <t>7E
Green
Party</t>
  </si>
  <si>
    <t>8A
Republican</t>
  </si>
  <si>
    <t>8B
Democratic</t>
  </si>
  <si>
    <t>10A
Republican</t>
  </si>
  <si>
    <t>Len
Suzio</t>
  </si>
  <si>
    <t>3A
Republican</t>
  </si>
  <si>
    <t>3D
Independent</t>
  </si>
  <si>
    <t>3C
Working Families</t>
  </si>
  <si>
    <t>Dante
Bartolomeo</t>
  </si>
  <si>
    <t>13TH STATE SENATORIAL DISTRICT</t>
  </si>
  <si>
    <t>33RD ASSEMBLY DISTRICT</t>
  </si>
  <si>
    <t>Linda
Szynkowicz</t>
  </si>
  <si>
    <t>Joseph C.
Serra</t>
  </si>
  <si>
    <t>Hand</t>
  </si>
  <si>
    <t>First
Count</t>
  </si>
  <si>
    <t>Second
Count</t>
  </si>
  <si>
    <t>Total</t>
  </si>
  <si>
    <t>Mach</t>
  </si>
  <si>
    <t>Absentee Ballot
Totals</t>
  </si>
  <si>
    <t xml:space="preserve">      GOVERNOR and LIEUTENANT GOVERNOR</t>
  </si>
  <si>
    <t>Petitioning Candidate</t>
  </si>
  <si>
    <t>2C Working Families</t>
  </si>
  <si>
    <t>Angel R. Fernandez</t>
  </si>
  <si>
    <t>4C Working Families</t>
  </si>
  <si>
    <t>Absentee Ballot Grand Total</t>
  </si>
  <si>
    <t>Absentee Ballot Totals</t>
  </si>
  <si>
    <t>SECRETARY OF THE STATE</t>
  </si>
  <si>
    <t>Peter Lumaj</t>
  </si>
  <si>
    <t>Denise W. Merrill</t>
  </si>
  <si>
    <t xml:space="preserve"> 5E Green Party</t>
  </si>
  <si>
    <t>5C Working Families Party</t>
  </si>
  <si>
    <t>6D Independent Party</t>
  </si>
  <si>
    <t>5D Independent Party</t>
  </si>
  <si>
    <t>6C Working Families Party</t>
  </si>
  <si>
    <t>Timothy M. Herbst</t>
  </si>
  <si>
    <t>7D Independent Party</t>
  </si>
  <si>
    <t>7C Working Families Party</t>
  </si>
  <si>
    <t xml:space="preserve"> 7E Green Party</t>
  </si>
  <si>
    <t>Sharon J. McLaughlin</t>
  </si>
  <si>
    <t>Rolf W. Maurer</t>
  </si>
  <si>
    <t>Kie Westby</t>
  </si>
  <si>
    <t>George Jepson</t>
  </si>
  <si>
    <t>Stephen E. Fournier</t>
  </si>
  <si>
    <t>8D Independent Party</t>
  </si>
  <si>
    <t>8C Working Families Party</t>
  </si>
  <si>
    <t xml:space="preserve"> 8E Green Party</t>
  </si>
  <si>
    <t>PROBATE</t>
  </si>
  <si>
    <t>REGISTRAR OF VOTERS</t>
  </si>
  <si>
    <t>9B Democratic</t>
  </si>
  <si>
    <t>10B Democratic</t>
  </si>
  <si>
    <t>Shall all other Charter Revisions as approved by the Common Council be approved?</t>
  </si>
  <si>
    <t>Shall the bond limit that the Common Council may approve without going to referendum be raised to $1,000,000?</t>
  </si>
  <si>
    <t xml:space="preserve">QUESTIONS </t>
  </si>
  <si>
    <t>Shall the Constitution of the State be amended to remove restrictions con_x000D_cerning absentee ballots and to permit a person to vote without appearing at a polling place on the day of an election?</t>
  </si>
  <si>
    <t>District #7</t>
  </si>
  <si>
    <t>1A Democratic</t>
  </si>
  <si>
    <t>1D Independent Party</t>
  </si>
  <si>
    <t>Paul Doyle</t>
  </si>
  <si>
    <t>3D Indepentent Party</t>
  </si>
  <si>
    <t>3C Working Families</t>
  </si>
  <si>
    <t>Dante Bartolomeo</t>
  </si>
  <si>
    <t>3rd CONGRESSIONAL DISTRICT</t>
  </si>
  <si>
    <t xml:space="preserve">   9th SENATORIAL DISTRICT</t>
  </si>
  <si>
    <t xml:space="preserve">      13th SENATORIAL DISTRICT</t>
  </si>
  <si>
    <t>1st CONGRESSIONAL DISTRICT</t>
  </si>
  <si>
    <t>33rd STATE REPRESENTATIVE</t>
  </si>
  <si>
    <t>100th STATE REPRESENTATIVE</t>
  </si>
  <si>
    <t>November 4, 2014</t>
  </si>
  <si>
    <t>33, 100</t>
  </si>
  <si>
    <t>Dan Malloy
 and
 Nancy Wyman</t>
  </si>
  <si>
    <t>1F  Working Families Party</t>
  </si>
  <si>
    <t>1F Petitioning
Candidate</t>
  </si>
  <si>
    <t>EDR Total</t>
  </si>
  <si>
    <t>EDR
Totals</t>
  </si>
  <si>
    <t>EDR Grand Total</t>
  </si>
  <si>
    <t>Total number of names checked as voting</t>
  </si>
  <si>
    <t>Cross Check</t>
  </si>
  <si>
    <t>!st Congressional</t>
  </si>
  <si>
    <t>Should Equal</t>
  </si>
  <si>
    <t>Machine total</t>
  </si>
  <si>
    <t>Grand Cong Total</t>
  </si>
  <si>
    <t>3E Green
Party</t>
  </si>
  <si>
    <t>2D Working
Families</t>
  </si>
  <si>
    <t>2E Green Party</t>
  </si>
  <si>
    <t>Jeffrey
Russell</t>
  </si>
  <si>
    <t>WORKING FAMILIES
PARTY</t>
  </si>
  <si>
    <t>INDEPENDENT
PARTY</t>
  </si>
  <si>
    <t>GREEN
PARTY</t>
  </si>
  <si>
    <t>PETITIONING
CANDIDATE</t>
  </si>
  <si>
    <t>Mach. Count</t>
  </si>
  <si>
    <t>Absentee
Ballots</t>
  </si>
  <si>
    <t>Election Day
Registration</t>
  </si>
  <si>
    <t>Mach Count</t>
  </si>
  <si>
    <t>VOTES ON THE QUESTIONS</t>
  </si>
  <si>
    <t>"Shall the Constitution of the State be amended to remove restrictions con_x000D_cerning absentee ballots and to permit a person to vote without appearing at a polling place on the day of an election?"</t>
  </si>
  <si>
    <t>Voting Districts:</t>
  </si>
  <si>
    <t>1 - 14, EDR, Absentee</t>
  </si>
  <si>
    <t>Linda Szynkowicz</t>
  </si>
  <si>
    <t>Earle V.
Roberts</t>
  </si>
  <si>
    <t>Earle V. Roberts</t>
  </si>
  <si>
    <t>9th Senatorial</t>
  </si>
  <si>
    <t xml:space="preserve">Rosa L.
DeLauro </t>
  </si>
  <si>
    <t xml:space="preserve"> Len Suzio</t>
  </si>
  <si>
    <t xml:space="preserve"> Dante Bartolomeo</t>
  </si>
  <si>
    <t xml:space="preserve"> Peter Lumaj</t>
  </si>
  <si>
    <t xml:space="preserve"> S. Michael DeRosa</t>
  </si>
  <si>
    <t xml:space="preserve"> Timothy M. Herbst</t>
  </si>
  <si>
    <t>UNKNOWN</t>
  </si>
  <si>
    <t>4C Working
Families</t>
  </si>
  <si>
    <t>5C Working
Families</t>
  </si>
  <si>
    <t>6C Working
Families</t>
  </si>
  <si>
    <t>Probate</t>
  </si>
  <si>
    <t>Cross Check (unfinished)</t>
  </si>
  <si>
    <t>7C Working
Families</t>
  </si>
  <si>
    <t>8C Working
Families</t>
  </si>
  <si>
    <t>Voted at the Polls</t>
  </si>
  <si>
    <t>Absentee Ballot Votes</t>
  </si>
  <si>
    <t>EDR Votes</t>
  </si>
  <si>
    <t>Number Registering Election Day</t>
  </si>
  <si>
    <t>Number Voting
EDR</t>
  </si>
  <si>
    <t>Total number of names on official check list</t>
  </si>
  <si>
    <t>Registered
EDR</t>
  </si>
  <si>
    <t>Total Registered including EDR</t>
  </si>
  <si>
    <t>Total Polls, AB, and EDR Vote</t>
  </si>
  <si>
    <t>Number of voters registering by  EDR</t>
  </si>
  <si>
    <t>Number of voters on official check list</t>
  </si>
  <si>
    <t>Number who voted by  Absentee Ballot</t>
  </si>
  <si>
    <t>Total number on official checklist plus registering EDR</t>
  </si>
  <si>
    <t>Number who voted at the polls</t>
  </si>
  <si>
    <t>Number who voted by
EDR</t>
  </si>
  <si>
    <t>Total number voting at polls, by AB and by EDR</t>
  </si>
  <si>
    <t>ELECTION DAY REGISTRATION TOTALS</t>
  </si>
  <si>
    <t>10A</t>
  </si>
  <si>
    <t>10C</t>
  </si>
  <si>
    <t>10D</t>
  </si>
  <si>
    <t>10B</t>
  </si>
  <si>
    <t>10E</t>
  </si>
  <si>
    <t>10F</t>
  </si>
  <si>
    <t>Write-ins</t>
  </si>
  <si>
    <t>WRITE-INS ALL RACES</t>
  </si>
  <si>
    <t>Write-in</t>
  </si>
  <si>
    <t xml:space="preserve">Daniel R. Gaita
and
Jason D. Smith </t>
  </si>
  <si>
    <t>Jonathan Pelto
and
Ebony S. Murphy</t>
  </si>
  <si>
    <t>John Renjilian
and
Jason Renjilian</t>
  </si>
  <si>
    <t>John Traceskil
and
Elizabeth Traceski</t>
  </si>
  <si>
    <t>Rolf Maurer</t>
  </si>
  <si>
    <t>Polls</t>
  </si>
  <si>
    <t>AB</t>
  </si>
  <si>
    <t>EDR</t>
  </si>
  <si>
    <t>Write-in Grand
Total</t>
  </si>
  <si>
    <t>Write-in Total</t>
  </si>
  <si>
    <t>Number of
Overseas
Ballots cast</t>
  </si>
  <si>
    <t>Overseas
Votes</t>
  </si>
  <si>
    <t>CHECK LIST TOTALS</t>
  </si>
  <si>
    <t>Thomas C. Foley</t>
  </si>
  <si>
    <t>Heather Somers</t>
  </si>
  <si>
    <t>Dannel P. Malloy</t>
  </si>
  <si>
    <t>Joe Visconti</t>
  </si>
  <si>
    <t>Chester Frank Harris</t>
  </si>
  <si>
    <t>Elizabeth Traceski</t>
  </si>
  <si>
    <t>Ebony S. Murphy</t>
  </si>
  <si>
    <t>Jason Renjilian</t>
  </si>
  <si>
    <t>John Renjilian</t>
  </si>
  <si>
    <t>Daniel R. Gaita</t>
  </si>
  <si>
    <t>Jason D.Smith</t>
  </si>
  <si>
    <t>Matthew M Corey</t>
  </si>
  <si>
    <t>November 04, 2014</t>
  </si>
  <si>
    <t>Jeffery Russell</t>
  </si>
  <si>
    <t>James E Brown</t>
  </si>
  <si>
    <t>Earle V Roberts</t>
  </si>
  <si>
    <t>Angel R Fernandez</t>
  </si>
  <si>
    <t>Denise W Merrill</t>
  </si>
  <si>
    <t>S Michael DeRosa</t>
  </si>
  <si>
    <t>Timothy M Herbst</t>
  </si>
  <si>
    <t>Sharon J McLaughlin</t>
  </si>
  <si>
    <t>Rolf W Maurer</t>
  </si>
  <si>
    <t>Stephen E Fournier</t>
  </si>
  <si>
    <t>Rejected Absentee</t>
  </si>
  <si>
    <t>Rejected Presidential</t>
  </si>
  <si>
    <t>Rejected Overseas</t>
  </si>
  <si>
    <t>overseas and presidental ballot applicants)</t>
  </si>
  <si>
    <t>2. MANDATORY OFFICIAL FILING: Head Moderator must make a duplicate set of all returns and sign both sets. Head Moderator must seal
and deliver one complete signed set of these returns immediately by hand to the Secretary of the State, Election Services Division, 2nd floor, 30
Trinity St., Hartford, not later then 6 PM, of the day after election or to the State Police not later than 4PM of the day after election.
Alternatively, if Head Moderator faxes the preliminary report, as described above , Head Moderator can send a complete signed set of returns by mail to Secretary of the State to be received by the Friday after the election. If late, the moderator must pay a late fee of $50.</t>
  </si>
  <si>
    <t>3. Head Moderator must deliver the other complete signed set of these returns to the Town Clerk on or before the day after the election.</t>
  </si>
  <si>
    <t>Inactives restored</t>
  </si>
  <si>
    <t xml:space="preserve">   Total AB's and Armed Forces Received</t>
  </si>
  <si>
    <t xml:space="preserve">   Total AB's and Armed Forces Rejected</t>
  </si>
  <si>
    <t xml:space="preserve">   Total AB's and Armed Forces Counted</t>
  </si>
  <si>
    <t>Received</t>
  </si>
  <si>
    <t>Rejected</t>
  </si>
  <si>
    <t>Counted</t>
  </si>
  <si>
    <t>City</t>
  </si>
  <si>
    <t>Town of</t>
  </si>
  <si>
    <t>Bourough</t>
  </si>
  <si>
    <t xml:space="preserve">Total Number of EDR Ballots Issued Town wide: </t>
  </si>
  <si>
    <t>Office Designation</t>
  </si>
  <si>
    <t>(Including District)</t>
  </si>
  <si>
    <t>Joseph Marino</t>
  </si>
  <si>
    <t>Number of Votes Received</t>
  </si>
  <si>
    <t>Candidate</t>
  </si>
  <si>
    <t>Party</t>
  </si>
  <si>
    <t>===============================================================================================</t>
  </si>
  <si>
    <t xml:space="preserve">Question </t>
  </si>
  <si>
    <t>Number</t>
  </si>
  <si>
    <t>Designation of Question ( from ballot label)</t>
  </si>
  <si>
    <t>Votes</t>
  </si>
  <si>
    <t>Yes</t>
  </si>
  <si>
    <t>No</t>
  </si>
  <si>
    <t>1.</t>
  </si>
  <si>
    <t>State of Connecticut</t>
  </si>
  <si>
    <t>Office of the Secretary of the State</t>
  </si>
  <si>
    <t>Legislation and Elections Administration Division</t>
  </si>
  <si>
    <t>HEAD MODERATOR'S RETURN SUPPLEMENT</t>
  </si>
  <si>
    <t>Number of inactive voters restored to list</t>
  </si>
  <si>
    <t>Iactive Restored
to Check List</t>
  </si>
  <si>
    <t>"Shall the Constitution of the State be amended to remove restrictions concerning absentee ballots and to permit a person to vote without appearing at a polling place on the day of an election?"</t>
  </si>
  <si>
    <t>1AD</t>
  </si>
  <si>
    <t>1BC</t>
  </si>
  <si>
    <t>2BC</t>
  </si>
  <si>
    <t>3AD</t>
  </si>
  <si>
    <t>3BC</t>
  </si>
  <si>
    <t>4BC</t>
  </si>
  <si>
    <t>5BC</t>
  </si>
  <si>
    <t>6BC</t>
  </si>
  <si>
    <t>7BC</t>
  </si>
  <si>
    <t>8BC</t>
  </si>
  <si>
    <t>5AD</t>
  </si>
  <si>
    <t>6AD</t>
  </si>
  <si>
    <t>7AD</t>
  </si>
  <si>
    <t>8AD</t>
  </si>
  <si>
    <t>Total Overseas Ballots</t>
  </si>
  <si>
    <t>Dan Malloy
and
 Nancy Wyman</t>
  </si>
  <si>
    <t>Dan Malloy
and
Nancy Wyman</t>
  </si>
  <si>
    <t>Thomas C. Foley
and 
Heather Somers</t>
  </si>
  <si>
    <t>Jonathan Pelto</t>
  </si>
  <si>
    <t xml:space="preserve">   </t>
  </si>
  <si>
    <t>At the State Election in the town of Middletown  legally warned and held on November 04, 2014, the following candidates received the number of votes annexed to their names respectively.</t>
  </si>
  <si>
    <t>"Shall the $7,750,000 appropriation and debt authorization for the planning, design, acquisition and construction of the combined sewer overflow separation program and related water main, sewer main, and road resurface relocation and improvements in connection with such program, pursuant to the ordinance adopted by the Common Council on September 2, 2014, be approved?"</t>
  </si>
  <si>
    <t>`</t>
  </si>
</sst>
</file>

<file path=xl/styles.xml><?xml version="1.0" encoding="utf-8"?>
<styleSheet xmlns="http://schemas.openxmlformats.org/spreadsheetml/2006/main" xmlns:mc="http://schemas.openxmlformats.org/markup-compatibility/2006" xmlns:x14ac="http://schemas.microsoft.com/office/spreadsheetml/2009/9/ac" mc:Ignorable="x14ac">
  <fonts count="61">
    <font>
      <sz val="10"/>
      <name val="Arial"/>
    </font>
    <font>
      <b/>
      <sz val="10"/>
      <name val="Arial"/>
      <family val="2"/>
    </font>
    <font>
      <b/>
      <sz val="12"/>
      <name val="Arial"/>
      <family val="2"/>
    </font>
    <font>
      <b/>
      <sz val="8"/>
      <name val="Arial"/>
      <family val="2"/>
    </font>
    <font>
      <sz val="12"/>
      <name val="Arial"/>
      <family val="2"/>
    </font>
    <font>
      <b/>
      <sz val="11"/>
      <name val="Arial"/>
      <family val="2"/>
    </font>
    <font>
      <u/>
      <sz val="10"/>
      <color indexed="12"/>
      <name val="Arial"/>
      <family val="2"/>
    </font>
    <font>
      <sz val="11"/>
      <name val="Arial"/>
      <family val="2"/>
    </font>
    <font>
      <sz val="10"/>
      <color indexed="9"/>
      <name val="Arial"/>
      <family val="2"/>
    </font>
    <font>
      <b/>
      <sz val="14"/>
      <name val="Arial"/>
      <family val="2"/>
    </font>
    <font>
      <sz val="16"/>
      <name val="Arial"/>
      <family val="2"/>
    </font>
    <font>
      <b/>
      <sz val="16"/>
      <color indexed="10"/>
      <name val="Arial"/>
      <family val="2"/>
    </font>
    <font>
      <b/>
      <sz val="16"/>
      <name val="Arial"/>
      <family val="2"/>
    </font>
    <font>
      <b/>
      <sz val="12"/>
      <color indexed="8"/>
      <name val="Arial"/>
      <family val="2"/>
    </font>
    <font>
      <b/>
      <sz val="12"/>
      <color indexed="10"/>
      <name val="Arial"/>
      <family val="2"/>
    </font>
    <font>
      <b/>
      <sz val="11"/>
      <color indexed="10"/>
      <name val="Arial Narrow"/>
      <family val="2"/>
    </font>
    <font>
      <sz val="11"/>
      <color indexed="10"/>
      <name val="Arial Narrow"/>
      <family val="2"/>
    </font>
    <font>
      <b/>
      <sz val="12"/>
      <color indexed="81"/>
      <name val="Arial"/>
      <family val="2"/>
    </font>
    <font>
      <sz val="8"/>
      <name val="Arial"/>
      <family val="2"/>
    </font>
    <font>
      <sz val="16"/>
      <name val="Arial"/>
      <family val="2"/>
    </font>
    <font>
      <b/>
      <sz val="16"/>
      <color indexed="9"/>
      <name val="Arial"/>
      <family val="2"/>
    </font>
    <font>
      <sz val="10"/>
      <color indexed="9"/>
      <name val="Arial"/>
      <family val="2"/>
    </font>
    <font>
      <b/>
      <sz val="14"/>
      <color indexed="9"/>
      <name val="Arial"/>
      <family val="2"/>
    </font>
    <font>
      <sz val="16"/>
      <color indexed="9"/>
      <name val="Arial"/>
      <family val="2"/>
    </font>
    <font>
      <sz val="10"/>
      <name val="Arial"/>
      <family val="2"/>
    </font>
    <font>
      <sz val="10"/>
      <name val="Arial"/>
      <family val="2"/>
    </font>
    <font>
      <b/>
      <sz val="36"/>
      <name val="Arial"/>
      <family val="2"/>
    </font>
    <font>
      <b/>
      <sz val="18"/>
      <name val="Arial Narrow"/>
      <family val="2"/>
    </font>
    <font>
      <b/>
      <sz val="16"/>
      <name val="Arial Narrow"/>
      <family val="2"/>
    </font>
    <font>
      <b/>
      <sz val="18"/>
      <name val="Arial"/>
      <family val="2"/>
    </font>
    <font>
      <b/>
      <sz val="9"/>
      <name val="Arial"/>
      <family val="2"/>
    </font>
    <font>
      <sz val="9"/>
      <name val="Arial"/>
      <family val="2"/>
    </font>
    <font>
      <sz val="8"/>
      <name val="Arial Unicode MS"/>
      <family val="2"/>
    </font>
    <font>
      <b/>
      <sz val="10"/>
      <name val="Arial Unicode MS"/>
      <family val="2"/>
    </font>
    <font>
      <sz val="10"/>
      <name val="Arial Unicode MS"/>
      <family val="2"/>
    </font>
    <font>
      <b/>
      <sz val="11"/>
      <name val="Arial Unicode MS"/>
      <family val="2"/>
    </font>
    <font>
      <u/>
      <sz val="11"/>
      <name val="Arial Unicode MS"/>
      <family val="2"/>
    </font>
    <font>
      <sz val="11"/>
      <name val="Arial Unicode MS"/>
      <family val="2"/>
    </font>
    <font>
      <sz val="9"/>
      <name val="Arial Unicode MS"/>
      <family val="2"/>
    </font>
    <font>
      <sz val="28"/>
      <name val="Wingdings"/>
      <charset val="2"/>
    </font>
    <font>
      <b/>
      <i/>
      <sz val="14"/>
      <name val="Arial"/>
      <family val="2"/>
    </font>
    <font>
      <sz val="8.5"/>
      <name val="Arial Unicode MS"/>
      <family val="2"/>
    </font>
    <font>
      <b/>
      <sz val="12"/>
      <name val="Arial Unicode MS"/>
      <family val="2"/>
    </font>
    <font>
      <sz val="8.5"/>
      <name val="Arial"/>
      <family val="2"/>
    </font>
    <font>
      <b/>
      <sz val="8.5"/>
      <name val="Arial Unicode MS"/>
      <family val="2"/>
    </font>
    <font>
      <b/>
      <u/>
      <sz val="11"/>
      <name val="Arial Unicode MS"/>
      <family val="2"/>
    </font>
    <font>
      <b/>
      <u/>
      <sz val="10"/>
      <name val="Arial Unicode MS"/>
      <family val="2"/>
    </font>
    <font>
      <b/>
      <sz val="9"/>
      <name val="Arial Unicode MS"/>
      <family val="2"/>
    </font>
    <font>
      <b/>
      <sz val="16"/>
      <name val="Arial Unicode MS"/>
      <family val="2"/>
    </font>
    <font>
      <b/>
      <sz val="14"/>
      <name val="Arrows2"/>
      <family val="2"/>
      <charset val="2"/>
    </font>
    <font>
      <b/>
      <sz val="14"/>
      <name val="Wingdings"/>
      <charset val="2"/>
    </font>
    <font>
      <sz val="14"/>
      <name val="Wingdings"/>
      <charset val="2"/>
    </font>
    <font>
      <b/>
      <sz val="14"/>
      <name val="Copperplate-Gothic-Light"/>
    </font>
    <font>
      <sz val="36"/>
      <name val="Arial Unicode MS"/>
      <family val="2"/>
    </font>
    <font>
      <b/>
      <u/>
      <sz val="12"/>
      <name val="Arial Unicode MS"/>
      <family val="2"/>
    </font>
    <font>
      <b/>
      <sz val="20"/>
      <name val="Times New Roman"/>
      <family val="1"/>
    </font>
    <font>
      <sz val="14"/>
      <name val="Arial"/>
      <family val="2"/>
    </font>
    <font>
      <b/>
      <sz val="16"/>
      <name val="Times New Roman"/>
      <family val="1"/>
    </font>
    <font>
      <b/>
      <sz val="12"/>
      <color rgb="FF7030A0"/>
      <name val="Arial"/>
      <family val="2"/>
    </font>
    <font>
      <u/>
      <sz val="10"/>
      <name val="Arial"/>
      <family val="2"/>
    </font>
    <font>
      <b/>
      <sz val="14"/>
      <name val="LeverFont"/>
    </font>
  </fonts>
  <fills count="19">
    <fill>
      <patternFill patternType="none"/>
    </fill>
    <fill>
      <patternFill patternType="gray125"/>
    </fill>
    <fill>
      <patternFill patternType="solid">
        <fgColor indexed="22"/>
        <bgColor indexed="64"/>
      </patternFill>
    </fill>
    <fill>
      <patternFill patternType="solid">
        <fgColor indexed="9"/>
        <bgColor indexed="64"/>
      </patternFill>
    </fill>
    <fill>
      <patternFill patternType="solid">
        <fgColor indexed="23"/>
        <bgColor indexed="64"/>
      </patternFill>
    </fill>
    <fill>
      <patternFill patternType="solid">
        <fgColor indexed="41"/>
        <bgColor indexed="64"/>
      </patternFill>
    </fill>
    <fill>
      <patternFill patternType="solid">
        <fgColor indexed="8"/>
        <bgColor indexed="64"/>
      </patternFill>
    </fill>
    <fill>
      <patternFill patternType="solid">
        <fgColor theme="0" tint="-4.9989318521683403E-2"/>
        <bgColor indexed="64"/>
      </patternFill>
    </fill>
    <fill>
      <patternFill patternType="solid">
        <fgColor theme="0"/>
        <bgColor indexed="64"/>
      </patternFill>
    </fill>
    <fill>
      <patternFill patternType="solid">
        <fgColor theme="0" tint="-0.24994659260841701"/>
        <bgColor indexed="64"/>
      </patternFill>
    </fill>
    <fill>
      <patternFill patternType="solid">
        <fgColor theme="0" tint="-0.14996795556505021"/>
        <bgColor indexed="64"/>
      </patternFill>
    </fill>
    <fill>
      <patternFill patternType="solid">
        <fgColor rgb="FF92D050"/>
        <bgColor indexed="64"/>
      </patternFill>
    </fill>
    <fill>
      <patternFill patternType="solid">
        <fgColor theme="0" tint="-0.14999847407452621"/>
        <bgColor indexed="64"/>
      </patternFill>
    </fill>
    <fill>
      <patternFill patternType="solid">
        <fgColor rgb="FFFFFF00"/>
        <bgColor indexed="64"/>
      </patternFill>
    </fill>
    <fill>
      <patternFill patternType="solid">
        <fgColor theme="1" tint="0.749992370372631"/>
        <bgColor indexed="64"/>
      </patternFill>
    </fill>
    <fill>
      <patternFill patternType="solid">
        <fgColor theme="0" tint="-0.249977111117893"/>
        <bgColor indexed="64"/>
      </patternFill>
    </fill>
    <fill>
      <patternFill patternType="solid">
        <fgColor rgb="FF7030A0"/>
        <bgColor indexed="64"/>
      </patternFill>
    </fill>
    <fill>
      <patternFill patternType="solid">
        <fgColor rgb="FFFFC000"/>
        <bgColor indexed="64"/>
      </patternFill>
    </fill>
    <fill>
      <patternFill patternType="solid">
        <fgColor theme="1" tint="0.89999084444715716"/>
        <bgColor indexed="64"/>
      </patternFill>
    </fill>
  </fills>
  <borders count="150">
    <border>
      <left/>
      <right/>
      <top/>
      <bottom/>
      <diagonal/>
    </border>
    <border>
      <left style="thick">
        <color indexed="64"/>
      </left>
      <right style="thick">
        <color indexed="64"/>
      </right>
      <top style="thick">
        <color indexed="64"/>
      </top>
      <bottom style="thin">
        <color indexed="64"/>
      </bottom>
      <diagonal/>
    </border>
    <border>
      <left style="thick">
        <color indexed="64"/>
      </left>
      <right style="thick">
        <color indexed="64"/>
      </right>
      <top style="thin">
        <color indexed="64"/>
      </top>
      <bottom style="thin">
        <color indexed="64"/>
      </bottom>
      <diagonal/>
    </border>
    <border>
      <left style="thick">
        <color indexed="64"/>
      </left>
      <right style="thick">
        <color indexed="64"/>
      </right>
      <top style="thin">
        <color indexed="64"/>
      </top>
      <bottom style="thick">
        <color indexed="64"/>
      </bottom>
      <diagonal/>
    </border>
    <border>
      <left style="thick">
        <color indexed="64"/>
      </left>
      <right style="thin">
        <color indexed="64"/>
      </right>
      <top style="thick">
        <color indexed="64"/>
      </top>
      <bottom style="thick">
        <color indexed="64"/>
      </bottom>
      <diagonal/>
    </border>
    <border>
      <left style="thin">
        <color indexed="64"/>
      </left>
      <right style="thick">
        <color indexed="64"/>
      </right>
      <top style="thick">
        <color indexed="64"/>
      </top>
      <bottom style="thick">
        <color indexed="64"/>
      </bottom>
      <diagonal/>
    </border>
    <border>
      <left/>
      <right/>
      <top style="thick">
        <color indexed="64"/>
      </top>
      <bottom style="thick">
        <color indexed="64"/>
      </bottom>
      <diagonal/>
    </border>
    <border>
      <left style="thick">
        <color indexed="64"/>
      </left>
      <right style="thick">
        <color indexed="64"/>
      </right>
      <top/>
      <bottom/>
      <diagonal/>
    </border>
    <border>
      <left style="thick">
        <color indexed="64"/>
      </left>
      <right style="thick">
        <color indexed="64"/>
      </right>
      <top style="thick">
        <color indexed="64"/>
      </top>
      <bottom/>
      <diagonal/>
    </border>
    <border>
      <left style="thick">
        <color indexed="64"/>
      </left>
      <right style="thick">
        <color indexed="64"/>
      </right>
      <top style="thick">
        <color indexed="64"/>
      </top>
      <bottom style="thick">
        <color indexed="64"/>
      </bottom>
      <diagonal/>
    </border>
    <border>
      <left style="thick">
        <color indexed="64"/>
      </left>
      <right/>
      <top style="thick">
        <color indexed="64"/>
      </top>
      <bottom style="thick">
        <color indexed="64"/>
      </bottom>
      <diagonal/>
    </border>
    <border>
      <left style="thick">
        <color indexed="64"/>
      </left>
      <right style="thick">
        <color indexed="64"/>
      </right>
      <top/>
      <bottom style="thin">
        <color indexed="64"/>
      </bottom>
      <diagonal/>
    </border>
    <border>
      <left/>
      <right style="thick">
        <color indexed="64"/>
      </right>
      <top style="thick">
        <color indexed="64"/>
      </top>
      <bottom style="thick">
        <color indexed="64"/>
      </bottom>
      <diagonal/>
    </border>
    <border>
      <left style="thick">
        <color indexed="64"/>
      </left>
      <right style="thick">
        <color indexed="64"/>
      </right>
      <top/>
      <bottom style="thick">
        <color indexed="64"/>
      </bottom>
      <diagonal/>
    </border>
    <border>
      <left style="thick">
        <color indexed="64"/>
      </left>
      <right/>
      <top style="thick">
        <color indexed="64"/>
      </top>
      <bottom/>
      <diagonal/>
    </border>
    <border>
      <left/>
      <right/>
      <top style="thick">
        <color indexed="64"/>
      </top>
      <bottom/>
      <diagonal/>
    </border>
    <border>
      <left style="thin">
        <color indexed="64"/>
      </left>
      <right style="thin">
        <color indexed="64"/>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style="thick">
        <color indexed="64"/>
      </left>
      <right/>
      <top/>
      <bottom/>
      <diagonal/>
    </border>
    <border>
      <left style="thin">
        <color indexed="64"/>
      </left>
      <right style="thin">
        <color indexed="64"/>
      </right>
      <top style="thin">
        <color indexed="64"/>
      </top>
      <bottom style="thin">
        <color indexed="64"/>
      </bottom>
      <diagonal/>
    </border>
    <border>
      <left style="thick">
        <color indexed="64"/>
      </left>
      <right/>
      <top/>
      <bottom style="medium">
        <color indexed="64"/>
      </bottom>
      <diagonal/>
    </border>
    <border>
      <left/>
      <right/>
      <top/>
      <bottom style="medium">
        <color indexed="64"/>
      </bottom>
      <diagonal/>
    </border>
    <border>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bottom style="thin">
        <color indexed="64"/>
      </bottom>
      <diagonal/>
    </border>
    <border diagonalDown="1">
      <left style="thick">
        <color indexed="64"/>
      </left>
      <right style="medium">
        <color indexed="64"/>
      </right>
      <top style="medium">
        <color indexed="64"/>
      </top>
      <bottom style="medium">
        <color indexed="64"/>
      </bottom>
      <diagonal style="medium">
        <color indexed="64"/>
      </diagonal>
    </border>
    <border>
      <left style="medium">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medium">
        <color indexed="64"/>
      </left>
      <right style="thin">
        <color indexed="64"/>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ck">
        <color indexed="64"/>
      </right>
      <top style="thin">
        <color indexed="64"/>
      </top>
      <bottom/>
      <diagonal/>
    </border>
    <border>
      <left style="medium">
        <color indexed="64"/>
      </left>
      <right style="thin">
        <color indexed="64"/>
      </right>
      <top/>
      <bottom/>
      <diagonal/>
    </border>
    <border>
      <left/>
      <right style="thin">
        <color indexed="64"/>
      </right>
      <top/>
      <bottom/>
      <diagonal/>
    </border>
    <border>
      <left style="thin">
        <color indexed="64"/>
      </left>
      <right style="thin">
        <color indexed="64"/>
      </right>
      <top/>
      <bottom/>
      <diagonal/>
    </border>
    <border>
      <left style="thin">
        <color indexed="64"/>
      </left>
      <right style="thick">
        <color indexed="64"/>
      </right>
      <top/>
      <bottom/>
      <diagonal/>
    </border>
    <border>
      <left style="medium">
        <color indexed="64"/>
      </left>
      <right style="thin">
        <color indexed="64"/>
      </right>
      <top style="medium">
        <color indexed="64"/>
      </top>
      <bottom/>
      <diagonal/>
    </border>
    <border>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thick">
        <color indexed="64"/>
      </right>
      <top style="medium">
        <color indexed="64"/>
      </top>
      <bottom/>
      <diagonal/>
    </border>
    <border>
      <left style="medium">
        <color indexed="64"/>
      </left>
      <right style="thin">
        <color indexed="64"/>
      </right>
      <top/>
      <bottom style="medium">
        <color indexed="64"/>
      </bottom>
      <diagonal/>
    </border>
    <border>
      <left style="thin">
        <color indexed="64"/>
      </left>
      <right style="thin">
        <color indexed="64"/>
      </right>
      <top/>
      <bottom style="thin">
        <color indexed="64"/>
      </bottom>
      <diagonal/>
    </border>
    <border>
      <left style="thin">
        <color indexed="64"/>
      </left>
      <right style="thick">
        <color indexed="64"/>
      </right>
      <top/>
      <bottom style="thin">
        <color indexed="64"/>
      </bottom>
      <diagonal/>
    </border>
    <border>
      <left/>
      <right/>
      <top/>
      <bottom style="thick">
        <color indexed="64"/>
      </bottom>
      <diagonal/>
    </border>
    <border>
      <left style="thick">
        <color indexed="64"/>
      </left>
      <right style="thick">
        <color indexed="64"/>
      </right>
      <top style="thin">
        <color indexed="64"/>
      </top>
      <bottom/>
      <diagonal/>
    </border>
    <border>
      <left style="thick">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ck">
        <color indexed="64"/>
      </bottom>
      <diagonal/>
    </border>
    <border>
      <left/>
      <right/>
      <top/>
      <bottom style="thin">
        <color indexed="64"/>
      </bottom>
      <diagonal/>
    </border>
    <border>
      <left/>
      <right/>
      <top style="thin">
        <color indexed="64"/>
      </top>
      <bottom style="thin">
        <color indexed="64"/>
      </bottom>
      <diagonal/>
    </border>
    <border>
      <left/>
      <right style="thin">
        <color indexed="64"/>
      </right>
      <top style="thick">
        <color indexed="64"/>
      </top>
      <bottom/>
      <diagonal/>
    </border>
    <border>
      <left style="thick">
        <color indexed="64"/>
      </left>
      <right style="thin">
        <color indexed="64"/>
      </right>
      <top style="thick">
        <color indexed="64"/>
      </top>
      <bottom style="medium">
        <color indexed="64"/>
      </bottom>
      <diagonal/>
    </border>
    <border>
      <left style="thin">
        <color indexed="64"/>
      </left>
      <right style="thin">
        <color indexed="64"/>
      </right>
      <top style="thick">
        <color indexed="64"/>
      </top>
      <bottom style="medium">
        <color indexed="64"/>
      </bottom>
      <diagonal/>
    </border>
    <border>
      <left style="thin">
        <color indexed="64"/>
      </left>
      <right style="thick">
        <color indexed="64"/>
      </right>
      <top style="thick">
        <color indexed="64"/>
      </top>
      <bottom style="medium">
        <color indexed="64"/>
      </bottom>
      <diagonal/>
    </border>
    <border>
      <left style="thick">
        <color indexed="64"/>
      </left>
      <right style="thin">
        <color indexed="64"/>
      </right>
      <top style="medium">
        <color indexed="64"/>
      </top>
      <bottom style="thick">
        <color indexed="64"/>
      </bottom>
      <diagonal/>
    </border>
    <border>
      <left style="thin">
        <color indexed="64"/>
      </left>
      <right style="thin">
        <color indexed="64"/>
      </right>
      <top style="medium">
        <color indexed="64"/>
      </top>
      <bottom style="thick">
        <color indexed="64"/>
      </bottom>
      <diagonal/>
    </border>
    <border>
      <left style="thin">
        <color indexed="64"/>
      </left>
      <right style="thick">
        <color indexed="64"/>
      </right>
      <top style="medium">
        <color indexed="64"/>
      </top>
      <bottom style="thick">
        <color indexed="64"/>
      </bottom>
      <diagonal/>
    </border>
    <border>
      <left style="thin">
        <color indexed="64"/>
      </left>
      <right style="thin">
        <color indexed="64"/>
      </right>
      <top style="thick">
        <color indexed="64"/>
      </top>
      <bottom style="thick">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thick">
        <color indexed="64"/>
      </right>
      <top style="medium">
        <color indexed="64"/>
      </top>
      <bottom style="medium">
        <color indexed="64"/>
      </bottom>
      <diagonal/>
    </border>
    <border>
      <left style="medium">
        <color indexed="64"/>
      </left>
      <right style="thin">
        <color indexed="64"/>
      </right>
      <top style="medium">
        <color indexed="64"/>
      </top>
      <bottom style="thick">
        <color indexed="64"/>
      </bottom>
      <diagonal/>
    </border>
    <border>
      <left style="medium">
        <color indexed="64"/>
      </left>
      <right style="medium">
        <color indexed="64"/>
      </right>
      <top style="thick">
        <color indexed="64"/>
      </top>
      <bottom style="thin">
        <color indexed="64"/>
      </bottom>
      <diagonal/>
    </border>
    <border>
      <left style="thick">
        <color indexed="64"/>
      </left>
      <right/>
      <top style="thick">
        <color indexed="64"/>
      </top>
      <bottom style="thin">
        <color indexed="64"/>
      </bottom>
      <diagonal/>
    </border>
    <border>
      <left style="medium">
        <color indexed="64"/>
      </left>
      <right style="medium">
        <color indexed="64"/>
      </right>
      <top style="thin">
        <color indexed="64"/>
      </top>
      <bottom style="thin">
        <color indexed="64"/>
      </bottom>
      <diagonal/>
    </border>
    <border>
      <left style="thick">
        <color indexed="64"/>
      </left>
      <right/>
      <top/>
      <bottom style="thin">
        <color indexed="64"/>
      </bottom>
      <diagonal/>
    </border>
    <border>
      <left style="medium">
        <color indexed="64"/>
      </left>
      <right style="medium">
        <color indexed="64"/>
      </right>
      <top style="thin">
        <color indexed="64"/>
      </top>
      <bottom style="thick">
        <color indexed="64"/>
      </bottom>
      <diagonal/>
    </border>
    <border>
      <left style="thick">
        <color indexed="64"/>
      </left>
      <right/>
      <top/>
      <bottom style="thick">
        <color indexed="64"/>
      </bottom>
      <diagonal/>
    </border>
    <border>
      <left style="thin">
        <color indexed="64"/>
      </left>
      <right/>
      <top/>
      <bottom style="thin">
        <color indexed="64"/>
      </bottom>
      <diagonal/>
    </border>
    <border>
      <left style="thin">
        <color indexed="64"/>
      </left>
      <right/>
      <top style="thin">
        <color indexed="64"/>
      </top>
      <bottom/>
      <diagonal/>
    </border>
    <border>
      <left/>
      <right style="thick">
        <color indexed="64"/>
      </right>
      <top style="thin">
        <color indexed="64"/>
      </top>
      <bottom style="thin">
        <color indexed="64"/>
      </bottom>
      <diagonal/>
    </border>
    <border>
      <left/>
      <right style="thick">
        <color indexed="64"/>
      </right>
      <top style="thin">
        <color indexed="64"/>
      </top>
      <bottom/>
      <diagonal/>
    </border>
    <border>
      <left/>
      <right style="thin">
        <color indexed="64"/>
      </right>
      <top/>
      <bottom style="thick">
        <color indexed="64"/>
      </bottom>
      <diagonal/>
    </border>
    <border>
      <left/>
      <right style="thick">
        <color indexed="64"/>
      </right>
      <top/>
      <bottom/>
      <diagonal/>
    </border>
    <border>
      <left style="thin">
        <color indexed="64"/>
      </left>
      <right/>
      <top style="thick">
        <color indexed="64"/>
      </top>
      <bottom style="thin">
        <color indexed="64"/>
      </bottom>
      <diagonal/>
    </border>
    <border>
      <left style="thick">
        <color indexed="64"/>
      </left>
      <right style="thin">
        <color indexed="64"/>
      </right>
      <top/>
      <bottom style="thick">
        <color indexed="64"/>
      </bottom>
      <diagonal/>
    </border>
    <border>
      <left style="thin">
        <color indexed="64"/>
      </left>
      <right style="thick">
        <color indexed="64"/>
      </right>
      <top/>
      <bottom style="thick">
        <color indexed="64"/>
      </bottom>
      <diagonal/>
    </border>
    <border>
      <left/>
      <right style="thin">
        <color indexed="64"/>
      </right>
      <top style="thick">
        <color indexed="64"/>
      </top>
      <bottom style="thin">
        <color indexed="64"/>
      </bottom>
      <diagonal/>
    </border>
    <border>
      <left style="thick">
        <color indexed="64"/>
      </left>
      <right style="medium">
        <color indexed="64"/>
      </right>
      <top style="thick">
        <color indexed="64"/>
      </top>
      <bottom style="thick">
        <color indexed="64"/>
      </bottom>
      <diagonal/>
    </border>
    <border>
      <left style="thick">
        <color indexed="64"/>
      </left>
      <right/>
      <top style="thin">
        <color indexed="64"/>
      </top>
      <bottom style="thin">
        <color indexed="64"/>
      </bottom>
      <diagonal/>
    </border>
    <border>
      <left/>
      <right style="thick">
        <color indexed="64"/>
      </right>
      <top style="thick">
        <color indexed="64"/>
      </top>
      <bottom style="thin">
        <color indexed="64"/>
      </bottom>
      <diagonal/>
    </border>
    <border>
      <left style="thick">
        <color indexed="64"/>
      </left>
      <right/>
      <top style="medium">
        <color indexed="64"/>
      </top>
      <bottom style="thick">
        <color indexed="64"/>
      </bottom>
      <diagonal/>
    </border>
    <border>
      <left style="thin">
        <color indexed="64"/>
      </left>
      <right style="thin">
        <color indexed="64"/>
      </right>
      <top/>
      <bottom style="thick">
        <color indexed="64"/>
      </bottom>
      <diagonal/>
    </border>
    <border>
      <left style="thick">
        <color indexed="64"/>
      </left>
      <right style="thin">
        <color indexed="64"/>
      </right>
      <top style="medium">
        <color indexed="64"/>
      </top>
      <bottom style="medium">
        <color indexed="64"/>
      </bottom>
      <diagonal/>
    </border>
    <border>
      <left style="thin">
        <color indexed="64"/>
      </left>
      <right/>
      <top style="thick">
        <color indexed="64"/>
      </top>
      <bottom/>
      <diagonal/>
    </border>
    <border>
      <left/>
      <right style="thin">
        <color indexed="64"/>
      </right>
      <top style="medium">
        <color indexed="64"/>
      </top>
      <bottom style="medium">
        <color indexed="64"/>
      </bottom>
      <diagonal/>
    </border>
    <border>
      <left/>
      <right style="thick">
        <color indexed="64"/>
      </right>
      <top style="medium">
        <color indexed="64"/>
      </top>
      <bottom style="thick">
        <color indexed="64"/>
      </bottom>
      <diagonal/>
    </border>
    <border>
      <left/>
      <right style="thick">
        <color indexed="64"/>
      </right>
      <top/>
      <bottom style="thick">
        <color indexed="64"/>
      </bottom>
      <diagonal/>
    </border>
    <border>
      <left style="thick">
        <color indexed="64"/>
      </left>
      <right/>
      <top style="thin">
        <color indexed="64"/>
      </top>
      <bottom/>
      <diagonal/>
    </border>
    <border>
      <left/>
      <right style="thick">
        <color indexed="64"/>
      </right>
      <top style="thick">
        <color indexed="64"/>
      </top>
      <bottom style="medium">
        <color indexed="64"/>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right/>
      <top style="medium">
        <color indexed="64"/>
      </top>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style="thick">
        <color indexed="64"/>
      </left>
      <right style="medium">
        <color indexed="64"/>
      </right>
      <top style="medium">
        <color indexed="64"/>
      </top>
      <bottom/>
      <diagonal/>
    </border>
    <border>
      <left style="thick">
        <color indexed="64"/>
      </left>
      <right style="medium">
        <color indexed="64"/>
      </right>
      <top/>
      <bottom/>
      <diagonal/>
    </border>
    <border>
      <left style="thick">
        <color indexed="64"/>
      </left>
      <right style="medium">
        <color indexed="64"/>
      </right>
      <top/>
      <bottom style="medium">
        <color indexed="64"/>
      </bottom>
      <diagonal/>
    </border>
    <border>
      <left style="thick">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thick">
        <color indexed="64"/>
      </right>
      <top style="medium">
        <color indexed="64"/>
      </top>
      <bottom style="medium">
        <color indexed="64"/>
      </bottom>
      <diagonal/>
    </border>
    <border>
      <left/>
      <right/>
      <top style="medium">
        <color indexed="64"/>
      </top>
      <bottom style="medium">
        <color indexed="64"/>
      </bottom>
      <diagonal/>
    </border>
    <border>
      <left/>
      <right style="thick">
        <color indexed="64"/>
      </right>
      <top style="thick">
        <color indexed="64"/>
      </top>
      <bottom/>
      <diagonal/>
    </border>
    <border>
      <left/>
      <right style="medium">
        <color indexed="64"/>
      </right>
      <top style="medium">
        <color indexed="64"/>
      </top>
      <bottom style="medium">
        <color indexed="64"/>
      </bottom>
      <diagonal/>
    </border>
    <border>
      <left style="thick">
        <color indexed="64"/>
      </left>
      <right style="medium">
        <color indexed="64"/>
      </right>
      <top/>
      <bottom style="thick">
        <color indexed="64"/>
      </bottom>
      <diagonal/>
    </border>
    <border>
      <left style="medium">
        <color indexed="64"/>
      </left>
      <right style="medium">
        <color indexed="64"/>
      </right>
      <top/>
      <bottom/>
      <diagonal/>
    </border>
    <border>
      <left/>
      <right/>
      <top style="thick">
        <color theme="3"/>
      </top>
      <bottom/>
      <diagonal/>
    </border>
    <border>
      <left/>
      <right/>
      <top/>
      <bottom style="thick">
        <color theme="3"/>
      </bottom>
      <diagonal/>
    </border>
    <border>
      <left style="thick">
        <color indexed="64"/>
      </left>
      <right style="medium">
        <color indexed="64"/>
      </right>
      <top style="thick">
        <color indexed="64"/>
      </top>
      <bottom/>
      <diagonal/>
    </border>
    <border>
      <left style="medium">
        <color indexed="64"/>
      </left>
      <right style="thick">
        <color indexed="64"/>
      </right>
      <top style="thick">
        <color indexed="64"/>
      </top>
      <bottom/>
      <diagonal/>
    </border>
    <border>
      <left style="medium">
        <color indexed="64"/>
      </left>
      <right style="thick">
        <color indexed="64"/>
      </right>
      <top/>
      <bottom style="thick">
        <color indexed="64"/>
      </bottom>
      <diagonal/>
    </border>
    <border>
      <left style="medium">
        <color auto="1"/>
      </left>
      <right style="medium">
        <color auto="1"/>
      </right>
      <top/>
      <bottom style="medium">
        <color auto="1"/>
      </bottom>
      <diagonal/>
    </border>
    <border>
      <left style="thick">
        <color indexed="64"/>
      </left>
      <right style="thick">
        <color indexed="64"/>
      </right>
      <top style="medium">
        <color auto="1"/>
      </top>
      <bottom style="thick">
        <color indexed="64"/>
      </bottom>
      <diagonal/>
    </border>
    <border>
      <left/>
      <right/>
      <top style="medium">
        <color indexed="64"/>
      </top>
      <bottom style="thick">
        <color indexed="64"/>
      </bottom>
      <diagonal/>
    </border>
    <border>
      <left/>
      <right style="thick">
        <color auto="1"/>
      </right>
      <top style="medium">
        <color auto="1"/>
      </top>
      <bottom/>
      <diagonal/>
    </border>
    <border>
      <left style="thick">
        <color indexed="64"/>
      </left>
      <right style="thick">
        <color indexed="64"/>
      </right>
      <top style="medium">
        <color auto="1"/>
      </top>
      <bottom/>
      <diagonal/>
    </border>
    <border>
      <left style="medium">
        <color indexed="64"/>
      </left>
      <right style="thick">
        <color indexed="64"/>
      </right>
      <top/>
      <bottom style="medium">
        <color indexed="64"/>
      </bottom>
      <diagonal/>
    </border>
    <border>
      <left style="thick">
        <color auto="1"/>
      </left>
      <right style="thick">
        <color auto="1"/>
      </right>
      <top style="medium">
        <color auto="1"/>
      </top>
      <bottom style="medium">
        <color auto="1"/>
      </bottom>
      <diagonal/>
    </border>
    <border>
      <left style="medium">
        <color auto="1"/>
      </left>
      <right style="medium">
        <color auto="1"/>
      </right>
      <top style="medium">
        <color auto="1"/>
      </top>
      <bottom/>
      <diagonal/>
    </border>
    <border>
      <left style="medium">
        <color auto="1"/>
      </left>
      <right style="thick">
        <color auto="1"/>
      </right>
      <top style="medium">
        <color auto="1"/>
      </top>
      <bottom style="medium">
        <color auto="1"/>
      </bottom>
      <diagonal/>
    </border>
    <border>
      <left style="medium">
        <color auto="1"/>
      </left>
      <right style="thick">
        <color auto="1"/>
      </right>
      <top style="medium">
        <color auto="1"/>
      </top>
      <bottom/>
      <diagonal/>
    </border>
    <border>
      <left/>
      <right style="thick">
        <color auto="1"/>
      </right>
      <top/>
      <bottom style="medium">
        <color auto="1"/>
      </bottom>
      <diagonal/>
    </border>
    <border>
      <left style="thick">
        <color indexed="64"/>
      </left>
      <right/>
      <top style="medium">
        <color indexed="64"/>
      </top>
      <bottom style="medium">
        <color indexed="64"/>
      </bottom>
      <diagonal/>
    </border>
    <border>
      <left style="thin">
        <color indexed="64"/>
      </left>
      <right/>
      <top/>
      <bottom/>
      <diagonal/>
    </border>
    <border>
      <left style="thin">
        <color indexed="64"/>
      </left>
      <right/>
      <top style="thin">
        <color indexed="64"/>
      </top>
      <bottom style="thick">
        <color indexed="64"/>
      </bottom>
      <diagonal/>
    </border>
    <border>
      <left/>
      <right style="thick">
        <color indexed="64"/>
      </right>
      <top style="thin">
        <color indexed="64"/>
      </top>
      <bottom style="thick">
        <color indexed="64"/>
      </bottom>
      <diagonal/>
    </border>
    <border>
      <left style="thick">
        <color indexed="64"/>
      </left>
      <right style="thin">
        <color indexed="64"/>
      </right>
      <top/>
      <bottom/>
      <diagonal/>
    </border>
    <border>
      <left style="thick">
        <color indexed="64"/>
      </left>
      <right style="thin">
        <color indexed="64"/>
      </right>
      <top style="thick">
        <color indexed="64"/>
      </top>
      <bottom style="thin">
        <color indexed="64"/>
      </bottom>
      <diagonal/>
    </border>
    <border>
      <left style="thick">
        <color indexed="64"/>
      </left>
      <right style="thin">
        <color indexed="64"/>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style="thin">
        <color indexed="64"/>
      </left>
      <right style="medium">
        <color indexed="64"/>
      </right>
      <top style="thick">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thick">
        <color indexed="64"/>
      </bottom>
      <diagonal/>
    </border>
    <border>
      <left style="thick">
        <color indexed="64"/>
      </left>
      <right style="thin">
        <color indexed="64"/>
      </right>
      <top style="thin">
        <color indexed="64"/>
      </top>
      <bottom/>
      <diagonal/>
    </border>
    <border>
      <left/>
      <right style="thin">
        <color indexed="64"/>
      </right>
      <top style="thin">
        <color indexed="64"/>
      </top>
      <bottom style="thick">
        <color indexed="64"/>
      </bottom>
      <diagonal/>
    </border>
    <border>
      <left style="thick">
        <color indexed="64"/>
      </left>
      <right style="thin">
        <color indexed="64"/>
      </right>
      <top/>
      <bottom style="thin">
        <color indexed="64"/>
      </bottom>
      <diagonal/>
    </border>
    <border>
      <left/>
      <right/>
      <top style="thick">
        <color indexed="64"/>
      </top>
      <bottom style="thin">
        <color indexed="64"/>
      </bottom>
      <diagonal/>
    </border>
    <border>
      <left/>
      <right/>
      <top style="thin">
        <color indexed="64"/>
      </top>
      <bottom/>
      <diagonal/>
    </border>
    <border>
      <left/>
      <right/>
      <top style="thin">
        <color indexed="64"/>
      </top>
      <bottom style="thick">
        <color indexed="64"/>
      </bottom>
      <diagonal/>
    </border>
    <border>
      <left style="thin">
        <color indexed="64"/>
      </left>
      <right style="thin">
        <color indexed="64"/>
      </right>
      <top/>
      <bottom style="medium">
        <color indexed="64"/>
      </bottom>
      <diagonal/>
    </border>
    <border>
      <left style="medium">
        <color indexed="64"/>
      </left>
      <right/>
      <top/>
      <bottom style="thick">
        <color indexed="64"/>
      </bottom>
      <diagonal/>
    </border>
    <border>
      <left style="thick">
        <color indexed="64"/>
      </left>
      <right/>
      <top style="medium">
        <color indexed="64"/>
      </top>
      <bottom/>
      <diagonal/>
    </border>
    <border>
      <left style="medium">
        <color indexed="64"/>
      </left>
      <right style="medium">
        <color indexed="64"/>
      </right>
      <top style="thick">
        <color indexed="64"/>
      </top>
      <bottom style="thick">
        <color indexed="64"/>
      </bottom>
      <diagonal/>
    </border>
    <border>
      <left style="medium">
        <color indexed="64"/>
      </left>
      <right style="thick">
        <color indexed="64"/>
      </right>
      <top style="thick">
        <color indexed="64"/>
      </top>
      <bottom style="thick">
        <color indexed="64"/>
      </bottom>
      <diagonal/>
    </border>
    <border>
      <left style="thin">
        <color indexed="64"/>
      </left>
      <right/>
      <top style="thick">
        <color indexed="64"/>
      </top>
      <bottom style="thick">
        <color indexed="64"/>
      </bottom>
      <diagonal/>
    </border>
  </borders>
  <cellStyleXfs count="3">
    <xf numFmtId="0" fontId="0" fillId="0" borderId="0"/>
    <xf numFmtId="0" fontId="6" fillId="0" borderId="0" applyNumberFormat="0" applyFill="0" applyBorder="0" applyAlignment="0" applyProtection="0">
      <alignment vertical="top"/>
      <protection locked="0"/>
    </xf>
    <xf numFmtId="0" fontId="25" fillId="0" borderId="0"/>
  </cellStyleXfs>
  <cellXfs count="1050">
    <xf numFmtId="0" fontId="0" fillId="0" borderId="0" xfId="0"/>
    <xf numFmtId="0" fontId="3" fillId="0" borderId="0" xfId="0" applyFont="1" applyAlignment="1">
      <alignment horizontal="center"/>
    </xf>
    <xf numFmtId="0" fontId="0" fillId="0" borderId="0" xfId="0" applyFill="1"/>
    <xf numFmtId="0" fontId="2" fillId="0" borderId="0" xfId="0" applyFont="1" applyAlignment="1">
      <alignment horizontal="center"/>
    </xf>
    <xf numFmtId="0" fontId="2" fillId="0" borderId="0" xfId="0" applyFont="1" applyFill="1" applyAlignment="1">
      <alignment horizontal="center"/>
    </xf>
    <xf numFmtId="0" fontId="2" fillId="2" borderId="1" xfId="0" applyFont="1" applyFill="1" applyBorder="1" applyAlignment="1">
      <alignment horizontal="center"/>
    </xf>
    <xf numFmtId="0" fontId="2" fillId="2" borderId="2" xfId="0" applyFont="1" applyFill="1" applyBorder="1" applyAlignment="1">
      <alignment horizontal="center"/>
    </xf>
    <xf numFmtId="0" fontId="2" fillId="2" borderId="3" xfId="0" applyFont="1" applyFill="1" applyBorder="1" applyAlignment="1">
      <alignment horizontal="center"/>
    </xf>
    <xf numFmtId="0" fontId="0" fillId="3" borderId="0" xfId="0" applyFill="1"/>
    <xf numFmtId="49" fontId="1" fillId="4" borderId="7" xfId="0" applyNumberFormat="1" applyFont="1" applyFill="1" applyBorder="1"/>
    <xf numFmtId="0" fontId="1" fillId="2" borderId="9" xfId="0" applyFont="1" applyFill="1" applyBorder="1" applyAlignment="1">
      <alignment horizontal="center" vertical="top" wrapText="1"/>
    </xf>
    <xf numFmtId="0" fontId="1" fillId="2" borderId="9" xfId="0" applyFont="1" applyFill="1" applyBorder="1" applyAlignment="1">
      <alignment horizontal="center" vertical="center" wrapText="1"/>
    </xf>
    <xf numFmtId="0" fontId="5" fillId="4" borderId="7" xfId="0" applyFont="1" applyFill="1" applyBorder="1" applyAlignment="1">
      <alignment horizontal="center"/>
    </xf>
    <xf numFmtId="49" fontId="1" fillId="2" borderId="6" xfId="0" applyNumberFormat="1" applyFont="1" applyFill="1" applyBorder="1" applyAlignment="1">
      <alignment horizontal="center"/>
    </xf>
    <xf numFmtId="0" fontId="10" fillId="5" borderId="14" xfId="0" applyFont="1" applyFill="1" applyBorder="1" applyAlignment="1" applyProtection="1">
      <alignment horizontal="right"/>
    </xf>
    <xf numFmtId="0" fontId="0" fillId="5" borderId="18" xfId="0" applyFill="1" applyBorder="1" applyProtection="1"/>
    <xf numFmtId="0" fontId="12" fillId="0" borderId="19" xfId="0" applyFont="1" applyFill="1" applyBorder="1" applyAlignment="1" applyProtection="1">
      <alignment horizontal="center"/>
      <protection locked="0"/>
    </xf>
    <xf numFmtId="0" fontId="10" fillId="5" borderId="21" xfId="0" applyFont="1" applyFill="1" applyBorder="1" applyProtection="1"/>
    <xf numFmtId="0" fontId="0" fillId="5" borderId="21" xfId="0" applyFill="1" applyBorder="1" applyProtection="1"/>
    <xf numFmtId="0" fontId="0" fillId="5" borderId="22" xfId="0" applyFill="1" applyBorder="1" applyProtection="1"/>
    <xf numFmtId="0" fontId="14" fillId="5" borderId="23" xfId="0" applyFont="1" applyFill="1" applyBorder="1" applyAlignment="1">
      <alignment horizontal="center" vertical="top" wrapText="1"/>
    </xf>
    <xf numFmtId="0" fontId="14" fillId="5" borderId="24" xfId="0" applyFont="1" applyFill="1" applyBorder="1" applyAlignment="1">
      <alignment horizontal="center" vertical="top" wrapText="1"/>
    </xf>
    <xf numFmtId="0" fontId="0" fillId="5" borderId="25" xfId="0" applyFill="1" applyBorder="1" applyAlignment="1">
      <alignment horizontal="center" vertical="top" wrapText="1"/>
    </xf>
    <xf numFmtId="0" fontId="13" fillId="0" borderId="26" xfId="0" applyFont="1" applyFill="1" applyBorder="1" applyAlignment="1" applyProtection="1">
      <alignment horizontal="left" vertical="center" wrapText="1"/>
    </xf>
    <xf numFmtId="0" fontId="14" fillId="0" borderId="27" xfId="0" applyFont="1" applyBorder="1" applyAlignment="1">
      <alignment horizontal="center" vertical="center" wrapText="1"/>
    </xf>
    <xf numFmtId="0" fontId="14" fillId="0" borderId="28" xfId="0" applyFont="1" applyBorder="1" applyAlignment="1">
      <alignment horizontal="center" vertical="center" wrapText="1"/>
    </xf>
    <xf numFmtId="0" fontId="14" fillId="0" borderId="19" xfId="0" applyFont="1" applyBorder="1" applyAlignment="1">
      <alignment horizontal="center" vertical="center" wrapText="1"/>
    </xf>
    <xf numFmtId="0" fontId="14" fillId="0" borderId="29" xfId="0" applyFont="1" applyFill="1" applyBorder="1" applyAlignment="1" applyProtection="1">
      <alignment horizontal="center" vertical="center" wrapText="1"/>
      <protection locked="0"/>
    </xf>
    <xf numFmtId="0" fontId="14" fillId="0" borderId="30" xfId="0" applyFont="1" applyFill="1" applyBorder="1" applyAlignment="1" applyProtection="1">
      <alignment horizontal="center" vertical="center" wrapText="1"/>
      <protection locked="0"/>
    </xf>
    <xf numFmtId="0" fontId="9" fillId="5" borderId="31" xfId="0" applyFont="1" applyFill="1" applyBorder="1" applyAlignment="1" applyProtection="1">
      <alignment horizontal="center" vertical="center" wrapText="1"/>
    </xf>
    <xf numFmtId="0" fontId="9" fillId="5" borderId="32" xfId="0" applyFont="1" applyFill="1" applyBorder="1" applyAlignment="1" applyProtection="1">
      <alignment horizontal="center" vertical="center" wrapText="1"/>
    </xf>
    <xf numFmtId="0" fontId="9" fillId="5" borderId="33" xfId="0" applyFont="1" applyFill="1" applyBorder="1" applyAlignment="1" applyProtection="1">
      <alignment horizontal="center" vertical="center" wrapText="1"/>
    </xf>
    <xf numFmtId="0" fontId="9" fillId="5" borderId="34" xfId="0" applyFont="1" applyFill="1" applyBorder="1" applyAlignment="1" applyProtection="1">
      <alignment horizontal="center" vertical="center" wrapText="1"/>
    </xf>
    <xf numFmtId="0" fontId="15" fillId="0" borderId="35" xfId="0" applyFont="1" applyFill="1" applyBorder="1" applyAlignment="1" applyProtection="1">
      <alignment horizontal="center" vertical="center" wrapText="1"/>
      <protection locked="0"/>
    </xf>
    <xf numFmtId="0" fontId="15" fillId="0" borderId="36" xfId="0" applyFont="1" applyFill="1" applyBorder="1" applyAlignment="1" applyProtection="1">
      <alignment horizontal="center" vertical="center" wrapText="1"/>
      <protection locked="0"/>
    </xf>
    <xf numFmtId="0" fontId="15" fillId="0" borderId="37" xfId="0" applyFont="1" applyFill="1" applyBorder="1" applyAlignment="1" applyProtection="1">
      <alignment horizontal="center" vertical="center" wrapText="1"/>
      <protection locked="0"/>
    </xf>
    <xf numFmtId="0" fontId="15" fillId="0" borderId="38" xfId="0" applyFont="1" applyFill="1" applyBorder="1" applyAlignment="1" applyProtection="1">
      <alignment horizontal="center" vertical="center" wrapText="1"/>
      <protection locked="0"/>
    </xf>
    <xf numFmtId="0" fontId="9" fillId="5" borderId="39" xfId="0" applyFont="1" applyFill="1" applyBorder="1" applyAlignment="1" applyProtection="1">
      <alignment horizontal="center" vertical="center" wrapText="1"/>
    </xf>
    <xf numFmtId="0" fontId="9" fillId="5" borderId="40" xfId="0" applyFont="1" applyFill="1" applyBorder="1" applyAlignment="1" applyProtection="1">
      <alignment horizontal="center" vertical="center" wrapText="1"/>
    </xf>
    <xf numFmtId="0" fontId="9" fillId="5" borderId="41" xfId="0" applyFont="1" applyFill="1" applyBorder="1" applyAlignment="1" applyProtection="1">
      <alignment horizontal="center" vertical="center" wrapText="1"/>
    </xf>
    <xf numFmtId="0" fontId="9" fillId="5" borderId="42" xfId="0" applyFont="1" applyFill="1" applyBorder="1" applyAlignment="1" applyProtection="1">
      <alignment horizontal="center" vertical="center" wrapText="1"/>
    </xf>
    <xf numFmtId="0" fontId="16" fillId="0" borderId="37" xfId="0" applyFont="1" applyFill="1" applyBorder="1" applyAlignment="1" applyProtection="1">
      <alignment horizontal="center" vertical="center" wrapText="1"/>
      <protection locked="0"/>
    </xf>
    <xf numFmtId="0" fontId="0" fillId="5" borderId="44" xfId="0" applyFill="1" applyBorder="1" applyAlignment="1">
      <alignment horizontal="center" vertical="top" wrapText="1"/>
    </xf>
    <xf numFmtId="0" fontId="0" fillId="5" borderId="44" xfId="0" applyFill="1" applyBorder="1" applyAlignment="1">
      <alignment horizontal="center"/>
    </xf>
    <xf numFmtId="0" fontId="10" fillId="5" borderId="46" xfId="0" applyFont="1" applyFill="1" applyBorder="1" applyProtection="1"/>
    <xf numFmtId="0" fontId="0" fillId="5" borderId="46" xfId="0" applyFill="1" applyBorder="1" applyProtection="1"/>
    <xf numFmtId="0" fontId="2" fillId="0" borderId="25" xfId="0" applyFont="1" applyFill="1" applyBorder="1" applyAlignment="1">
      <alignment horizontal="center"/>
    </xf>
    <xf numFmtId="0" fontId="2" fillId="0" borderId="44" xfId="0" applyFont="1" applyFill="1" applyBorder="1" applyAlignment="1">
      <alignment horizontal="center"/>
    </xf>
    <xf numFmtId="0" fontId="2" fillId="4" borderId="7" xfId="0" applyFont="1" applyFill="1" applyBorder="1" applyAlignment="1">
      <alignment horizontal="center"/>
    </xf>
    <xf numFmtId="0" fontId="2" fillId="0" borderId="19" xfId="0" applyFont="1" applyFill="1" applyBorder="1" applyAlignment="1">
      <alignment horizontal="center"/>
    </xf>
    <xf numFmtId="0" fontId="2" fillId="2" borderId="47" xfId="0" applyFont="1" applyFill="1" applyBorder="1" applyAlignment="1">
      <alignment horizontal="center"/>
    </xf>
    <xf numFmtId="0" fontId="2" fillId="4" borderId="13" xfId="0" applyFont="1" applyFill="1" applyBorder="1" applyAlignment="1">
      <alignment horizontal="center"/>
    </xf>
    <xf numFmtId="0" fontId="2" fillId="0" borderId="16" xfId="0" applyFont="1" applyFill="1" applyBorder="1" applyAlignment="1">
      <alignment horizontal="center"/>
    </xf>
    <xf numFmtId="0" fontId="2" fillId="0" borderId="49" xfId="0" applyFont="1" applyFill="1" applyBorder="1" applyAlignment="1">
      <alignment horizontal="center"/>
    </xf>
    <xf numFmtId="0" fontId="1" fillId="2" borderId="10" xfId="0" applyFont="1" applyFill="1" applyBorder="1" applyAlignment="1">
      <alignment horizontal="center" vertical="center" wrapText="1"/>
    </xf>
    <xf numFmtId="0" fontId="1" fillId="4" borderId="7" xfId="0" applyFont="1" applyFill="1" applyBorder="1" applyAlignment="1">
      <alignment horizontal="center"/>
    </xf>
    <xf numFmtId="0" fontId="1" fillId="4" borderId="7" xfId="0" applyFont="1" applyFill="1" applyBorder="1" applyAlignment="1">
      <alignment horizontal="center" vertical="center" wrapText="1"/>
    </xf>
    <xf numFmtId="0" fontId="9" fillId="2" borderId="9" xfId="0" applyFont="1" applyFill="1" applyBorder="1" applyAlignment="1">
      <alignment horizontal="center"/>
    </xf>
    <xf numFmtId="0" fontId="0" fillId="5" borderId="15" xfId="0" applyFill="1" applyBorder="1" applyAlignment="1" applyProtection="1">
      <protection locked="0"/>
    </xf>
    <xf numFmtId="0" fontId="1" fillId="0" borderId="10" xfId="0" applyFont="1" applyBorder="1" applyAlignment="1">
      <alignment horizontal="center" wrapText="1"/>
    </xf>
    <xf numFmtId="0" fontId="1" fillId="0" borderId="6" xfId="0" applyFont="1" applyBorder="1" applyAlignment="1">
      <alignment horizontal="center" wrapText="1"/>
    </xf>
    <xf numFmtId="0" fontId="1" fillId="0" borderId="12" xfId="0" applyFont="1" applyBorder="1" applyAlignment="1">
      <alignment horizontal="center" wrapText="1"/>
    </xf>
    <xf numFmtId="0" fontId="1" fillId="4" borderId="8" xfId="0" applyFont="1" applyFill="1" applyBorder="1" applyAlignment="1">
      <alignment horizontal="center" vertical="center"/>
    </xf>
    <xf numFmtId="0" fontId="0" fillId="0" borderId="0" xfId="0" applyAlignment="1"/>
    <xf numFmtId="0" fontId="2" fillId="4" borderId="9" xfId="0" applyFont="1" applyFill="1" applyBorder="1" applyAlignment="1">
      <alignment horizontal="center" vertical="center" wrapText="1"/>
    </xf>
    <xf numFmtId="0" fontId="2" fillId="2" borderId="9" xfId="0" applyFont="1" applyFill="1" applyBorder="1" applyAlignment="1">
      <alignment horizontal="center" vertical="center" wrapText="1"/>
    </xf>
    <xf numFmtId="0" fontId="9" fillId="2" borderId="9" xfId="0" applyFont="1" applyFill="1" applyBorder="1" applyAlignment="1">
      <alignment horizontal="center" vertical="center" wrapText="1"/>
    </xf>
    <xf numFmtId="0" fontId="2" fillId="4" borderId="7" xfId="0" applyFont="1" applyFill="1" applyBorder="1" applyAlignment="1">
      <alignment horizontal="center" vertical="center"/>
    </xf>
    <xf numFmtId="0" fontId="2" fillId="4" borderId="13" xfId="0" applyFont="1" applyFill="1" applyBorder="1" applyAlignment="1">
      <alignment horizontal="center" vertical="center"/>
    </xf>
    <xf numFmtId="0" fontId="2" fillId="0" borderId="53" xfId="0" applyFont="1" applyBorder="1" applyAlignment="1">
      <alignment horizontal="center" vertical="center"/>
    </xf>
    <xf numFmtId="0" fontId="2" fillId="0" borderId="55" xfId="0" applyFont="1" applyBorder="1" applyAlignment="1">
      <alignment horizontal="center" vertical="center"/>
    </xf>
    <xf numFmtId="0" fontId="2" fillId="0" borderId="56" xfId="0" applyFont="1" applyBorder="1" applyAlignment="1">
      <alignment horizontal="center" vertical="center"/>
    </xf>
    <xf numFmtId="0" fontId="2" fillId="0" borderId="57" xfId="0" applyFont="1" applyBorder="1" applyAlignment="1">
      <alignment horizontal="center" vertical="center"/>
    </xf>
    <xf numFmtId="0" fontId="2" fillId="0" borderId="58" xfId="0" applyFont="1" applyBorder="1" applyAlignment="1">
      <alignment horizontal="center" vertical="center"/>
    </xf>
    <xf numFmtId="0" fontId="2" fillId="0" borderId="4" xfId="0" applyFont="1" applyBorder="1" applyAlignment="1">
      <alignment horizontal="center" vertical="center"/>
    </xf>
    <xf numFmtId="0" fontId="2" fillId="0" borderId="5" xfId="0" applyFont="1" applyBorder="1" applyAlignment="1">
      <alignment horizontal="center" vertical="center"/>
    </xf>
    <xf numFmtId="0" fontId="4" fillId="4" borderId="13" xfId="0" applyFont="1" applyFill="1" applyBorder="1" applyAlignment="1">
      <alignment horizontal="center" vertical="center"/>
    </xf>
    <xf numFmtId="0" fontId="2" fillId="2" borderId="11" xfId="0" applyFont="1" applyFill="1" applyBorder="1" applyAlignment="1">
      <alignment horizontal="center"/>
    </xf>
    <xf numFmtId="0" fontId="9" fillId="5" borderId="35" xfId="0" applyFont="1" applyFill="1" applyBorder="1" applyAlignment="1" applyProtection="1">
      <alignment horizontal="center" vertical="center" wrapText="1"/>
    </xf>
    <xf numFmtId="0" fontId="9" fillId="5" borderId="36" xfId="0" applyFont="1" applyFill="1" applyBorder="1" applyAlignment="1" applyProtection="1">
      <alignment horizontal="center" vertical="center" wrapText="1"/>
    </xf>
    <xf numFmtId="0" fontId="9" fillId="5" borderId="37" xfId="0" applyFont="1" applyFill="1" applyBorder="1" applyAlignment="1" applyProtection="1">
      <alignment horizontal="center" vertical="center" wrapText="1"/>
    </xf>
    <xf numFmtId="0" fontId="9" fillId="5" borderId="38" xfId="0" applyFont="1" applyFill="1" applyBorder="1" applyAlignment="1" applyProtection="1">
      <alignment horizontal="center" vertical="center" wrapText="1"/>
    </xf>
    <xf numFmtId="0" fontId="15" fillId="0" borderId="43" xfId="0" applyFont="1" applyFill="1" applyBorder="1" applyAlignment="1" applyProtection="1">
      <alignment horizontal="center" vertical="center" wrapText="1"/>
      <protection locked="0"/>
    </xf>
    <xf numFmtId="0" fontId="2" fillId="2" borderId="13" xfId="0" applyFont="1" applyFill="1" applyBorder="1" applyAlignment="1">
      <alignment horizontal="center"/>
    </xf>
    <xf numFmtId="0" fontId="12" fillId="2" borderId="1" xfId="0" applyFont="1" applyFill="1" applyBorder="1" applyAlignment="1">
      <alignment horizontal="center"/>
    </xf>
    <xf numFmtId="0" fontId="2" fillId="0" borderId="67" xfId="0" applyFont="1" applyFill="1" applyBorder="1" applyAlignment="1">
      <alignment horizontal="center"/>
    </xf>
    <xf numFmtId="0" fontId="2" fillId="0" borderId="9" xfId="0" applyFont="1" applyFill="1" applyBorder="1" applyAlignment="1">
      <alignment horizontal="center"/>
    </xf>
    <xf numFmtId="49" fontId="1" fillId="2" borderId="9" xfId="0" applyNumberFormat="1" applyFont="1" applyFill="1" applyBorder="1" applyAlignment="1">
      <alignment horizontal="center"/>
    </xf>
    <xf numFmtId="0" fontId="4" fillId="4" borderId="7" xfId="0" applyFont="1" applyFill="1" applyBorder="1"/>
    <xf numFmtId="0" fontId="2" fillId="0" borderId="4" xfId="0" applyFont="1" applyFill="1" applyBorder="1" applyAlignment="1">
      <alignment horizontal="center"/>
    </xf>
    <xf numFmtId="0" fontId="4" fillId="4" borderId="75" xfId="0" applyFont="1" applyFill="1" applyBorder="1"/>
    <xf numFmtId="0" fontId="2" fillId="0" borderId="17" xfId="0" applyFont="1" applyFill="1" applyBorder="1" applyAlignment="1">
      <alignment horizontal="center"/>
    </xf>
    <xf numFmtId="0" fontId="25" fillId="0" borderId="0" xfId="2"/>
    <xf numFmtId="0" fontId="2" fillId="0" borderId="1" xfId="2" applyFont="1" applyBorder="1" applyAlignment="1">
      <alignment horizontal="center"/>
    </xf>
    <xf numFmtId="0" fontId="2" fillId="0" borderId="11" xfId="2" applyFont="1" applyBorder="1" applyAlignment="1">
      <alignment horizontal="center"/>
    </xf>
    <xf numFmtId="0" fontId="4" fillId="0" borderId="68" xfId="2" applyNumberFormat="1" applyFont="1" applyBorder="1" applyAlignment="1">
      <alignment horizontal="center"/>
    </xf>
    <xf numFmtId="0" fontId="2" fillId="0" borderId="80" xfId="2" applyNumberFormat="1" applyFont="1" applyBorder="1" applyAlignment="1">
      <alignment horizontal="center" vertical="center"/>
    </xf>
    <xf numFmtId="0" fontId="2" fillId="0" borderId="9" xfId="2" applyFont="1" applyBorder="1" applyAlignment="1">
      <alignment horizontal="center" vertical="center" wrapText="1"/>
    </xf>
    <xf numFmtId="1" fontId="2" fillId="3" borderId="77" xfId="0" applyNumberFormat="1" applyFont="1" applyFill="1" applyBorder="1" applyAlignment="1">
      <alignment horizontal="center"/>
    </xf>
    <xf numFmtId="1" fontId="2" fillId="3" borderId="78" xfId="0" applyNumberFormat="1" applyFont="1" applyFill="1" applyBorder="1" applyAlignment="1">
      <alignment horizontal="center"/>
    </xf>
    <xf numFmtId="0" fontId="2" fillId="2" borderId="1" xfId="2" applyFont="1" applyFill="1" applyBorder="1" applyAlignment="1">
      <alignment horizontal="center"/>
    </xf>
    <xf numFmtId="0" fontId="2" fillId="2" borderId="2" xfId="2" applyFont="1" applyFill="1" applyBorder="1" applyAlignment="1">
      <alignment horizontal="center"/>
    </xf>
    <xf numFmtId="0" fontId="2" fillId="2" borderId="47" xfId="2" applyFont="1" applyFill="1" applyBorder="1" applyAlignment="1">
      <alignment horizontal="center"/>
    </xf>
    <xf numFmtId="0" fontId="2" fillId="2" borderId="1" xfId="2" applyFont="1" applyFill="1" applyBorder="1" applyAlignment="1">
      <alignment horizontal="center" vertical="center"/>
    </xf>
    <xf numFmtId="0" fontId="2" fillId="2" borderId="47" xfId="2" applyFont="1" applyFill="1" applyBorder="1" applyAlignment="1">
      <alignment horizontal="center" vertical="center" wrapText="1"/>
    </xf>
    <xf numFmtId="0" fontId="2" fillId="2" borderId="3" xfId="2" applyFont="1" applyFill="1" applyBorder="1" applyAlignment="1">
      <alignment horizontal="center" vertical="center" wrapText="1"/>
    </xf>
    <xf numFmtId="0" fontId="1" fillId="2" borderId="6" xfId="0" applyFont="1" applyFill="1" applyBorder="1" applyAlignment="1">
      <alignment horizontal="center" vertical="center" wrapText="1"/>
    </xf>
    <xf numFmtId="0" fontId="30" fillId="2" borderId="10" xfId="0" applyFont="1" applyFill="1" applyBorder="1" applyAlignment="1">
      <alignment horizontal="center" vertical="center" wrapText="1"/>
    </xf>
    <xf numFmtId="0" fontId="2" fillId="0" borderId="81" xfId="0" applyFont="1" applyFill="1" applyBorder="1" applyAlignment="1">
      <alignment horizontal="center"/>
    </xf>
    <xf numFmtId="0" fontId="2" fillId="0" borderId="90" xfId="0" applyFont="1" applyFill="1" applyBorder="1" applyAlignment="1">
      <alignment horizontal="center"/>
    </xf>
    <xf numFmtId="0" fontId="2" fillId="0" borderId="45" xfId="0" applyFont="1" applyFill="1" applyBorder="1" applyAlignment="1">
      <alignment horizontal="center"/>
    </xf>
    <xf numFmtId="0" fontId="2" fillId="0" borderId="78" xfId="0" applyFont="1" applyFill="1" applyBorder="1" applyAlignment="1">
      <alignment horizontal="center"/>
    </xf>
    <xf numFmtId="0" fontId="2" fillId="0" borderId="38" xfId="0" applyFont="1" applyFill="1" applyBorder="1" applyAlignment="1">
      <alignment horizontal="center"/>
    </xf>
    <xf numFmtId="0" fontId="2" fillId="0" borderId="30" xfId="2" applyFont="1" applyBorder="1" applyAlignment="1">
      <alignment horizontal="center" vertical="center"/>
    </xf>
    <xf numFmtId="0" fontId="0" fillId="0" borderId="0" xfId="0" applyBorder="1"/>
    <xf numFmtId="0" fontId="2" fillId="0" borderId="91" xfId="0" applyFont="1" applyBorder="1" applyAlignment="1">
      <alignment horizontal="center" vertical="center"/>
    </xf>
    <xf numFmtId="0" fontId="18" fillId="0" borderId="0" xfId="0" applyFont="1" applyBorder="1" applyAlignment="1">
      <alignment vertical="top"/>
    </xf>
    <xf numFmtId="0" fontId="24" fillId="0" borderId="0" xfId="0" applyFont="1"/>
    <xf numFmtId="0" fontId="34" fillId="0" borderId="0" xfId="0" applyFont="1"/>
    <xf numFmtId="49" fontId="35" fillId="0" borderId="0" xfId="0" applyNumberFormat="1" applyFont="1" applyAlignment="1"/>
    <xf numFmtId="0" fontId="36" fillId="0" borderId="0" xfId="0" applyFont="1" applyAlignment="1">
      <alignment vertical="top"/>
    </xf>
    <xf numFmtId="0" fontId="34" fillId="0" borderId="46" xfId="0" applyFont="1" applyBorder="1"/>
    <xf numFmtId="0" fontId="33" fillId="0" borderId="0" xfId="0" applyFont="1" applyAlignment="1"/>
    <xf numFmtId="0" fontId="34" fillId="0" borderId="0" xfId="0" applyFont="1" applyBorder="1"/>
    <xf numFmtId="0" fontId="32" fillId="0" borderId="92" xfId="0" applyFont="1" applyBorder="1" applyAlignment="1">
      <alignment vertical="top"/>
    </xf>
    <xf numFmtId="0" fontId="32" fillId="0" borderId="93" xfId="0" applyFont="1" applyBorder="1" applyAlignment="1">
      <alignment vertical="top"/>
    </xf>
    <xf numFmtId="0" fontId="32" fillId="0" borderId="94" xfId="0" applyFont="1" applyBorder="1" applyAlignment="1">
      <alignment vertical="top"/>
    </xf>
    <xf numFmtId="0" fontId="34" fillId="0" borderId="95" xfId="0" applyFont="1" applyBorder="1"/>
    <xf numFmtId="0" fontId="34" fillId="0" borderId="21" xfId="0" applyFont="1" applyBorder="1"/>
    <xf numFmtId="0" fontId="33" fillId="0" borderId="0" xfId="0" applyFont="1" applyBorder="1" applyAlignment="1"/>
    <xf numFmtId="0" fontId="37" fillId="0" borderId="0" xfId="0" applyFont="1"/>
    <xf numFmtId="0" fontId="32" fillId="0" borderId="0" xfId="0" applyFont="1"/>
    <xf numFmtId="0" fontId="34" fillId="0" borderId="0" xfId="0" applyFont="1" applyAlignment="1"/>
    <xf numFmtId="0" fontId="32" fillId="0" borderId="0" xfId="0" applyFont="1" applyAlignment="1">
      <alignment vertical="top"/>
    </xf>
    <xf numFmtId="0" fontId="34" fillId="0" borderId="0" xfId="0" applyFont="1" applyBorder="1" applyAlignment="1">
      <alignment horizontal="center"/>
    </xf>
    <xf numFmtId="0" fontId="33" fillId="0" borderId="95" xfId="0" applyFont="1" applyBorder="1" applyAlignment="1">
      <alignment vertical="center"/>
    </xf>
    <xf numFmtId="0" fontId="33" fillId="0" borderId="0" xfId="0" applyFont="1" applyBorder="1" applyAlignment="1">
      <alignment vertical="center"/>
    </xf>
    <xf numFmtId="0" fontId="0" fillId="0" borderId="21" xfId="0" applyBorder="1"/>
    <xf numFmtId="0" fontId="39" fillId="0" borderId="95" xfId="0" applyFont="1" applyBorder="1" applyAlignment="1"/>
    <xf numFmtId="0" fontId="41" fillId="0" borderId="0" xfId="0" applyFont="1" applyBorder="1" applyAlignment="1">
      <alignment vertical="top"/>
    </xf>
    <xf numFmtId="0" fontId="41" fillId="0" borderId="21" xfId="0" applyFont="1" applyBorder="1" applyAlignment="1">
      <alignment horizontal="left" vertical="top" wrapText="1"/>
    </xf>
    <xf numFmtId="0" fontId="41" fillId="0" borderId="21" xfId="0" applyFont="1" applyBorder="1" applyAlignment="1">
      <alignment vertical="top"/>
    </xf>
    <xf numFmtId="0" fontId="41" fillId="0" borderId="0" xfId="0" applyFont="1" applyAlignment="1">
      <alignment vertical="top"/>
    </xf>
    <xf numFmtId="0" fontId="41" fillId="0" borderId="0" xfId="0" applyFont="1"/>
    <xf numFmtId="0" fontId="41" fillId="0" borderId="0" xfId="0" applyFont="1" applyAlignment="1">
      <alignment vertical="center"/>
    </xf>
    <xf numFmtId="0" fontId="41" fillId="0" borderId="0" xfId="0" applyFont="1" applyBorder="1" applyAlignment="1">
      <alignment horizontal="center"/>
    </xf>
    <xf numFmtId="0" fontId="41" fillId="0" borderId="0" xfId="0" applyFont="1" applyAlignment="1"/>
    <xf numFmtId="0" fontId="43" fillId="0" borderId="0" xfId="0" applyFont="1"/>
    <xf numFmtId="0" fontId="43" fillId="0" borderId="0" xfId="0" applyFont="1" applyBorder="1"/>
    <xf numFmtId="0" fontId="43" fillId="0" borderId="0" xfId="0" applyFont="1" applyAlignment="1">
      <alignment wrapText="1"/>
    </xf>
    <xf numFmtId="0" fontId="35" fillId="0" borderId="0" xfId="0" applyFont="1" applyAlignment="1"/>
    <xf numFmtId="0" fontId="35" fillId="0" borderId="0" xfId="0" applyFont="1" applyAlignment="1">
      <alignment horizontal="left"/>
    </xf>
    <xf numFmtId="49" fontId="35" fillId="0" borderId="96" xfId="0" applyNumberFormat="1" applyFont="1" applyBorder="1" applyAlignment="1"/>
    <xf numFmtId="0" fontId="34" fillId="0" borderId="92" xfId="0" applyFont="1" applyBorder="1"/>
    <xf numFmtId="49" fontId="35" fillId="0" borderId="97" xfId="0" applyNumberFormat="1" applyFont="1" applyBorder="1" applyAlignment="1"/>
    <xf numFmtId="0" fontId="34" fillId="0" borderId="93" xfId="0" applyFont="1" applyBorder="1"/>
    <xf numFmtId="49" fontId="45" fillId="0" borderId="0" xfId="0" applyNumberFormat="1" applyFont="1" applyBorder="1" applyAlignment="1">
      <alignment horizontal="center"/>
    </xf>
    <xf numFmtId="0" fontId="34" fillId="0" borderId="0" xfId="0" applyFont="1" applyBorder="1" applyAlignment="1">
      <alignment vertical="center"/>
    </xf>
    <xf numFmtId="0" fontId="47" fillId="0" borderId="0" xfId="0" applyFont="1" applyAlignment="1"/>
    <xf numFmtId="0" fontId="38" fillId="0" borderId="0" xfId="0" applyFont="1" applyAlignment="1"/>
    <xf numFmtId="0" fontId="51" fillId="0" borderId="0" xfId="0" applyFont="1"/>
    <xf numFmtId="0" fontId="52" fillId="0" borderId="0" xfId="0" applyFont="1" applyBorder="1" applyAlignment="1">
      <alignment horizontal="center"/>
    </xf>
    <xf numFmtId="0" fontId="38" fillId="0" borderId="0" xfId="0" applyFont="1" applyAlignment="1">
      <alignment vertical="top"/>
    </xf>
    <xf numFmtId="0" fontId="35" fillId="0" borderId="0" xfId="0" applyFont="1" applyAlignment="1">
      <alignment horizontal="right"/>
    </xf>
    <xf numFmtId="49" fontId="45" fillId="0" borderId="0" xfId="0" applyNumberFormat="1" applyFont="1" applyBorder="1" applyAlignment="1"/>
    <xf numFmtId="49" fontId="45" fillId="0" borderId="111" xfId="0" applyNumberFormat="1" applyFont="1" applyBorder="1" applyAlignment="1"/>
    <xf numFmtId="49" fontId="54" fillId="0" borderId="111" xfId="0" applyNumberFormat="1" applyFont="1" applyBorder="1" applyAlignment="1"/>
    <xf numFmtId="49" fontId="45" fillId="0" borderId="21" xfId="0" applyNumberFormat="1" applyFont="1" applyBorder="1" applyAlignment="1"/>
    <xf numFmtId="0" fontId="42" fillId="0" borderId="0" xfId="0" applyFont="1" applyAlignment="1"/>
    <xf numFmtId="0" fontId="42" fillId="0" borderId="111" xfId="0" applyFont="1" applyBorder="1" applyAlignment="1">
      <alignment vertical="top"/>
    </xf>
    <xf numFmtId="0" fontId="42" fillId="0" borderId="0" xfId="0" applyFont="1" applyBorder="1" applyAlignment="1">
      <alignment vertical="top"/>
    </xf>
    <xf numFmtId="0" fontId="42" fillId="0" borderId="0" xfId="0" applyFont="1" applyAlignment="1">
      <alignment vertical="top"/>
    </xf>
    <xf numFmtId="0" fontId="12" fillId="0" borderId="10" xfId="2" applyFont="1" applyBorder="1" applyAlignment="1">
      <alignment horizontal="center"/>
    </xf>
    <xf numFmtId="0" fontId="12" fillId="0" borderId="12" xfId="2" applyFont="1" applyBorder="1" applyAlignment="1">
      <alignment horizontal="center"/>
    </xf>
    <xf numFmtId="0" fontId="0" fillId="0" borderId="15" xfId="0" applyBorder="1"/>
    <xf numFmtId="0" fontId="2" fillId="0" borderId="8" xfId="2" applyFont="1" applyBorder="1" applyAlignment="1">
      <alignment horizontal="center"/>
    </xf>
    <xf numFmtId="0" fontId="2" fillId="0" borderId="10" xfId="2" applyFont="1" applyBorder="1" applyAlignment="1">
      <alignment horizontal="center" vertical="center"/>
    </xf>
    <xf numFmtId="0" fontId="0" fillId="0" borderId="15" xfId="0" applyBorder="1"/>
    <xf numFmtId="0" fontId="27" fillId="0" borderId="0" xfId="2" applyFont="1" applyBorder="1" applyAlignment="1">
      <alignment horizontal="center"/>
    </xf>
    <xf numFmtId="0" fontId="2" fillId="2" borderId="6" xfId="0" applyFont="1" applyFill="1" applyBorder="1" applyAlignment="1">
      <alignment horizontal="center" vertical="center" wrapText="1"/>
    </xf>
    <xf numFmtId="49" fontId="1" fillId="2" borderId="9" xfId="0" applyNumberFormat="1" applyFont="1" applyFill="1" applyBorder="1" applyAlignment="1">
      <alignment horizontal="center" wrapText="1"/>
    </xf>
    <xf numFmtId="0" fontId="12" fillId="2" borderId="11" xfId="0" applyFont="1" applyFill="1" applyBorder="1" applyAlignment="1">
      <alignment horizontal="center"/>
    </xf>
    <xf numFmtId="0" fontId="2" fillId="4" borderId="7" xfId="0" applyFont="1" applyFill="1" applyBorder="1"/>
    <xf numFmtId="0" fontId="1" fillId="2" borderId="2" xfId="0" applyFont="1" applyFill="1" applyBorder="1" applyAlignment="1">
      <alignment horizontal="center"/>
    </xf>
    <xf numFmtId="0" fontId="24" fillId="3" borderId="0" xfId="0" applyFont="1" applyFill="1"/>
    <xf numFmtId="0" fontId="2" fillId="2" borderId="6" xfId="0" applyFont="1" applyFill="1" applyBorder="1" applyAlignment="1">
      <alignment horizontal="center" vertical="center" wrapText="1"/>
    </xf>
    <xf numFmtId="0" fontId="2" fillId="2" borderId="6" xfId="0" applyFont="1" applyFill="1" applyBorder="1" applyAlignment="1">
      <alignment horizontal="center" vertical="center" wrapText="1"/>
    </xf>
    <xf numFmtId="0" fontId="2" fillId="0" borderId="12" xfId="0" applyNumberFormat="1" applyFont="1" applyFill="1" applyBorder="1" applyAlignment="1">
      <alignment horizontal="center"/>
    </xf>
    <xf numFmtId="0" fontId="2" fillId="0" borderId="12" xfId="0" applyNumberFormat="1" applyFont="1" applyFill="1" applyBorder="1" applyAlignment="1">
      <alignment horizontal="center"/>
    </xf>
    <xf numFmtId="0" fontId="2" fillId="2" borderId="6" xfId="0" applyFont="1" applyFill="1" applyBorder="1" applyAlignment="1">
      <alignment horizontal="center" vertical="center" wrapText="1"/>
    </xf>
    <xf numFmtId="0" fontId="2" fillId="2" borderId="6" xfId="0" applyFont="1" applyFill="1" applyBorder="1" applyAlignment="1">
      <alignment horizontal="center" vertical="center" wrapText="1"/>
    </xf>
    <xf numFmtId="0" fontId="2" fillId="0" borderId="12" xfId="0" applyNumberFormat="1" applyFont="1" applyFill="1" applyBorder="1" applyAlignment="1">
      <alignment horizontal="center"/>
    </xf>
    <xf numFmtId="0" fontId="2" fillId="0" borderId="0" xfId="0" applyFont="1" applyAlignment="1">
      <alignment horizontal="center" vertical="center"/>
    </xf>
    <xf numFmtId="0" fontId="0" fillId="0" borderId="0" xfId="0" applyAlignment="1">
      <alignment horizontal="center" vertical="center"/>
    </xf>
    <xf numFmtId="0" fontId="2" fillId="2" borderId="6" xfId="0" applyFont="1" applyFill="1" applyBorder="1" applyAlignment="1">
      <alignment horizontal="center" vertical="center" wrapText="1"/>
    </xf>
    <xf numFmtId="0" fontId="2" fillId="0" borderId="12" xfId="0" applyNumberFormat="1" applyFont="1" applyFill="1" applyBorder="1" applyAlignment="1">
      <alignment horizontal="center"/>
    </xf>
    <xf numFmtId="0" fontId="2" fillId="0" borderId="1" xfId="2" applyFont="1" applyBorder="1" applyAlignment="1">
      <alignment horizontal="center" vertical="center"/>
    </xf>
    <xf numFmtId="0" fontId="2" fillId="0" borderId="11" xfId="2" applyFont="1" applyBorder="1" applyAlignment="1">
      <alignment horizontal="center" vertical="center"/>
    </xf>
    <xf numFmtId="0" fontId="2" fillId="0" borderId="7" xfId="2" applyFont="1" applyBorder="1" applyAlignment="1">
      <alignment horizontal="center" vertical="center"/>
    </xf>
    <xf numFmtId="0" fontId="2" fillId="2" borderId="47" xfId="0" applyFont="1" applyFill="1" applyBorder="1" applyAlignment="1">
      <alignment horizontal="center" vertical="center"/>
    </xf>
    <xf numFmtId="0" fontId="2" fillId="2" borderId="1" xfId="0" applyFont="1" applyFill="1" applyBorder="1" applyAlignment="1">
      <alignment horizontal="center" vertical="center"/>
    </xf>
    <xf numFmtId="0" fontId="2" fillId="2" borderId="2" xfId="0" applyFont="1" applyFill="1" applyBorder="1" applyAlignment="1">
      <alignment horizontal="center" vertical="center"/>
    </xf>
    <xf numFmtId="0" fontId="2" fillId="2" borderId="3" xfId="0" applyFont="1" applyFill="1" applyBorder="1" applyAlignment="1">
      <alignment horizontal="center" vertical="center"/>
    </xf>
    <xf numFmtId="0" fontId="24" fillId="0" borderId="0" xfId="0" applyFont="1" applyFill="1" applyBorder="1"/>
    <xf numFmtId="1" fontId="0" fillId="0" borderId="0" xfId="0" applyNumberFormat="1"/>
    <xf numFmtId="0" fontId="2" fillId="3" borderId="9" xfId="0" applyFont="1" applyFill="1" applyBorder="1" applyAlignment="1">
      <alignment horizontal="center"/>
    </xf>
    <xf numFmtId="1" fontId="2" fillId="3" borderId="9" xfId="0" applyNumberFormat="1" applyFont="1" applyFill="1" applyBorder="1" applyAlignment="1">
      <alignment horizontal="center"/>
    </xf>
    <xf numFmtId="0" fontId="2" fillId="2" borderId="6" xfId="0" applyFont="1" applyFill="1" applyBorder="1" applyAlignment="1">
      <alignment horizontal="center" vertical="center" wrapText="1"/>
    </xf>
    <xf numFmtId="0" fontId="2" fillId="0" borderId="12" xfId="0" applyNumberFormat="1" applyFont="1" applyFill="1" applyBorder="1" applyAlignment="1">
      <alignment horizontal="center"/>
    </xf>
    <xf numFmtId="0" fontId="1" fillId="4" borderId="7" xfId="0" applyFont="1" applyFill="1" applyBorder="1" applyAlignment="1">
      <alignment horizontal="center" vertical="center" wrapText="1"/>
    </xf>
    <xf numFmtId="0" fontId="2" fillId="8" borderId="33" xfId="0" applyFont="1" applyFill="1" applyBorder="1" applyAlignment="1">
      <alignment horizontal="center"/>
    </xf>
    <xf numFmtId="0" fontId="2" fillId="8" borderId="19" xfId="0" applyFont="1" applyFill="1" applyBorder="1" applyAlignment="1">
      <alignment horizontal="center"/>
    </xf>
    <xf numFmtId="0" fontId="2" fillId="8" borderId="44" xfId="0" applyFont="1" applyFill="1" applyBorder="1" applyAlignment="1">
      <alignment horizontal="center"/>
    </xf>
    <xf numFmtId="0" fontId="2" fillId="12" borderId="33" xfId="0" applyFont="1" applyFill="1" applyBorder="1" applyAlignment="1">
      <alignment horizontal="center"/>
    </xf>
    <xf numFmtId="0" fontId="2" fillId="12" borderId="19" xfId="0" applyFont="1" applyFill="1" applyBorder="1" applyAlignment="1">
      <alignment horizontal="center"/>
    </xf>
    <xf numFmtId="0" fontId="2" fillId="12" borderId="19" xfId="2" applyNumberFormat="1" applyFont="1" applyFill="1" applyBorder="1" applyAlignment="1">
      <alignment horizontal="center"/>
    </xf>
    <xf numFmtId="0" fontId="2" fillId="12" borderId="28" xfId="0" applyFont="1" applyFill="1" applyBorder="1" applyAlignment="1">
      <alignment horizontal="center"/>
    </xf>
    <xf numFmtId="0" fontId="2" fillId="12" borderId="44" xfId="0" applyFont="1" applyFill="1" applyBorder="1" applyAlignment="1">
      <alignment horizontal="center"/>
    </xf>
    <xf numFmtId="0" fontId="2" fillId="12" borderId="51" xfId="0" applyFont="1" applyFill="1" applyBorder="1" applyAlignment="1">
      <alignment horizontal="center"/>
    </xf>
    <xf numFmtId="0" fontId="2" fillId="8" borderId="48" xfId="0" applyFont="1" applyFill="1" applyBorder="1" applyAlignment="1">
      <alignment horizontal="center"/>
    </xf>
    <xf numFmtId="1" fontId="2" fillId="0" borderId="9" xfId="0" applyNumberFormat="1" applyFont="1" applyBorder="1" applyAlignment="1">
      <alignment horizontal="center" vertical="center"/>
    </xf>
    <xf numFmtId="1" fontId="2" fillId="0" borderId="53" xfId="0" applyNumberFormat="1" applyFont="1" applyBorder="1" applyAlignment="1">
      <alignment horizontal="center" vertical="center"/>
    </xf>
    <xf numFmtId="0" fontId="2" fillId="12" borderId="29" xfId="0" applyFont="1" applyFill="1" applyBorder="1" applyAlignment="1">
      <alignment horizontal="center"/>
    </xf>
    <xf numFmtId="0" fontId="2" fillId="12" borderId="32" xfId="0" applyFont="1" applyFill="1" applyBorder="1" applyAlignment="1">
      <alignment horizontal="center"/>
    </xf>
    <xf numFmtId="0" fontId="2" fillId="12" borderId="71" xfId="0" applyFont="1" applyFill="1" applyBorder="1" applyAlignment="1">
      <alignment horizontal="center"/>
    </xf>
    <xf numFmtId="0" fontId="2" fillId="12" borderId="25" xfId="0" applyFont="1" applyFill="1" applyBorder="1" applyAlignment="1">
      <alignment horizontal="center"/>
    </xf>
    <xf numFmtId="0" fontId="2" fillId="12" borderId="70" xfId="0" applyFont="1" applyFill="1" applyBorder="1" applyAlignment="1">
      <alignment horizontal="center"/>
    </xf>
    <xf numFmtId="0" fontId="2" fillId="11" borderId="116" xfId="0" applyFont="1" applyFill="1" applyBorder="1" applyAlignment="1">
      <alignment horizontal="center" vertical="center" wrapText="1"/>
    </xf>
    <xf numFmtId="0" fontId="0" fillId="0" borderId="117" xfId="0" applyBorder="1"/>
    <xf numFmtId="0" fontId="2" fillId="0" borderId="119" xfId="0" applyFont="1" applyBorder="1" applyAlignment="1">
      <alignment horizontal="center" vertical="center" wrapText="1"/>
    </xf>
    <xf numFmtId="0" fontId="2" fillId="11" borderId="121" xfId="0" applyFont="1" applyFill="1" applyBorder="1" applyAlignment="1">
      <alignment horizontal="center" vertical="center" wrapText="1"/>
    </xf>
    <xf numFmtId="0" fontId="2" fillId="11" borderId="102" xfId="0" applyFont="1" applyFill="1" applyBorder="1" applyAlignment="1">
      <alignment horizontal="center" vertical="center" wrapText="1"/>
    </xf>
    <xf numFmtId="0" fontId="2" fillId="11" borderId="124" xfId="0" applyFont="1" applyFill="1" applyBorder="1" applyAlignment="1">
      <alignment horizontal="center" vertical="center" wrapText="1"/>
    </xf>
    <xf numFmtId="0" fontId="0" fillId="0" borderId="101" xfId="0" applyBorder="1"/>
    <xf numFmtId="0" fontId="0" fillId="0" borderId="121" xfId="0" applyBorder="1"/>
    <xf numFmtId="0" fontId="2" fillId="11" borderId="99" xfId="0" applyFont="1" applyFill="1" applyBorder="1" applyAlignment="1">
      <alignment horizontal="center" vertical="center" wrapText="1"/>
    </xf>
    <xf numFmtId="0" fontId="2" fillId="11" borderId="125" xfId="0" applyFont="1" applyFill="1" applyBorder="1" applyAlignment="1">
      <alignment horizontal="center" vertical="center" wrapText="1"/>
    </xf>
    <xf numFmtId="0" fontId="0" fillId="0" borderId="102" xfId="0" applyBorder="1"/>
    <xf numFmtId="0" fontId="0" fillId="0" borderId="124" xfId="0" applyBorder="1"/>
    <xf numFmtId="0" fontId="0" fillId="0" borderId="105" xfId="0" applyBorder="1"/>
    <xf numFmtId="0" fontId="2" fillId="11" borderId="105" xfId="0" applyFont="1" applyFill="1" applyBorder="1" applyAlignment="1">
      <alignment horizontal="center" vertical="center" wrapText="1"/>
    </xf>
    <xf numFmtId="0" fontId="0" fillId="0" borderId="83" xfId="0" applyBorder="1"/>
    <xf numFmtId="0" fontId="0" fillId="0" borderId="88" xfId="0" applyBorder="1"/>
    <xf numFmtId="0" fontId="0" fillId="0" borderId="127" xfId="0" applyBorder="1"/>
    <xf numFmtId="0" fontId="2" fillId="0" borderId="127" xfId="0" applyFont="1" applyBorder="1" applyAlignment="1">
      <alignment horizontal="center" vertical="center" wrapText="1"/>
    </xf>
    <xf numFmtId="0" fontId="2" fillId="0" borderId="105" xfId="0" applyFont="1" applyBorder="1" applyAlignment="1">
      <alignment horizontal="center" vertical="center" wrapText="1"/>
    </xf>
    <xf numFmtId="0" fontId="2" fillId="0" borderId="83" xfId="0" applyFont="1" applyBorder="1" applyAlignment="1">
      <alignment horizontal="center" vertical="center" wrapText="1"/>
    </xf>
    <xf numFmtId="0" fontId="2" fillId="0" borderId="88" xfId="0" applyFont="1" applyBorder="1" applyAlignment="1">
      <alignment horizontal="center" vertical="center" wrapText="1"/>
    </xf>
    <xf numFmtId="0" fontId="2" fillId="0" borderId="122" xfId="0" applyFont="1" applyBorder="1" applyAlignment="1">
      <alignment horizontal="center" vertical="center" wrapText="1"/>
    </xf>
    <xf numFmtId="0" fontId="2" fillId="2" borderId="6" xfId="0" applyFont="1" applyFill="1" applyBorder="1" applyAlignment="1">
      <alignment horizontal="center" vertical="center" wrapText="1"/>
    </xf>
    <xf numFmtId="0" fontId="2" fillId="0" borderId="10" xfId="0" applyNumberFormat="1" applyFont="1" applyFill="1" applyBorder="1" applyAlignment="1">
      <alignment horizontal="center"/>
    </xf>
    <xf numFmtId="0" fontId="2" fillId="0" borderId="6" xfId="0" applyNumberFormat="1" applyFont="1" applyFill="1" applyBorder="1" applyAlignment="1">
      <alignment horizontal="center"/>
    </xf>
    <xf numFmtId="0" fontId="2" fillId="0" borderId="12" xfId="0" applyNumberFormat="1" applyFont="1" applyFill="1" applyBorder="1" applyAlignment="1">
      <alignment horizontal="center"/>
    </xf>
    <xf numFmtId="0" fontId="13" fillId="0" borderId="101" xfId="0" applyFont="1" applyFill="1" applyBorder="1" applyAlignment="1" applyProtection="1">
      <alignment horizontal="center" vertical="center" wrapText="1"/>
    </xf>
    <xf numFmtId="0" fontId="2" fillId="8" borderId="48" xfId="2" applyNumberFormat="1" applyFont="1" applyFill="1" applyBorder="1" applyAlignment="1">
      <alignment horizontal="center"/>
    </xf>
    <xf numFmtId="0" fontId="2" fillId="8" borderId="30" xfId="2" applyNumberFormat="1" applyFont="1" applyFill="1" applyBorder="1" applyAlignment="1">
      <alignment horizontal="center"/>
    </xf>
    <xf numFmtId="0" fontId="2" fillId="0" borderId="9" xfId="2" applyFont="1" applyBorder="1" applyAlignment="1">
      <alignment horizontal="center"/>
    </xf>
    <xf numFmtId="0" fontId="0" fillId="0" borderId="107" xfId="0" applyBorder="1" applyAlignment="1">
      <alignment horizontal="center"/>
    </xf>
    <xf numFmtId="0" fontId="12" fillId="0" borderId="4" xfId="0" applyFont="1" applyBorder="1" applyAlignment="1">
      <alignment horizontal="center" vertical="center" wrapText="1"/>
    </xf>
    <xf numFmtId="0" fontId="12" fillId="0" borderId="5" xfId="0" applyFont="1" applyBorder="1" applyAlignment="1">
      <alignment horizontal="center" vertical="center" wrapText="1"/>
    </xf>
    <xf numFmtId="0" fontId="0" fillId="5" borderId="17" xfId="0" applyFill="1" applyBorder="1" applyAlignment="1">
      <alignment horizontal="center"/>
    </xf>
    <xf numFmtId="0" fontId="0" fillId="5" borderId="0" xfId="0" applyFill="1" applyBorder="1" applyProtection="1"/>
    <xf numFmtId="0" fontId="12" fillId="5" borderId="128" xfId="0" applyFont="1" applyFill="1" applyBorder="1" applyAlignment="1" applyProtection="1">
      <alignment horizontal="center"/>
      <protection locked="0"/>
    </xf>
    <xf numFmtId="0" fontId="2" fillId="2" borderId="6" xfId="0" applyFont="1" applyFill="1" applyBorder="1" applyAlignment="1">
      <alignment horizontal="center" vertical="center" wrapText="1"/>
    </xf>
    <xf numFmtId="0" fontId="2" fillId="0" borderId="12" xfId="0" applyNumberFormat="1" applyFont="1" applyFill="1" applyBorder="1" applyAlignment="1">
      <alignment horizontal="center"/>
    </xf>
    <xf numFmtId="0" fontId="1" fillId="0" borderId="4" xfId="0" applyFont="1" applyBorder="1" applyAlignment="1">
      <alignment horizontal="center" wrapText="1"/>
    </xf>
    <xf numFmtId="0" fontId="1" fillId="0" borderId="59" xfId="0" applyFont="1" applyBorder="1" applyAlignment="1">
      <alignment horizontal="center" wrapText="1"/>
    </xf>
    <xf numFmtId="0" fontId="1" fillId="0" borderId="5" xfId="0" applyFont="1" applyBorder="1" applyAlignment="1">
      <alignment horizontal="center" wrapText="1"/>
    </xf>
    <xf numFmtId="0" fontId="2" fillId="0" borderId="77" xfId="0" applyFont="1" applyBorder="1" applyAlignment="1">
      <alignment horizontal="center" vertical="center"/>
    </xf>
    <xf numFmtId="0" fontId="1" fillId="4" borderId="7" xfId="0" applyFont="1" applyFill="1" applyBorder="1" applyAlignment="1">
      <alignment horizontal="center" vertical="center"/>
    </xf>
    <xf numFmtId="0" fontId="4" fillId="0" borderId="133" xfId="2" applyNumberFormat="1" applyFont="1" applyBorder="1" applyAlignment="1">
      <alignment horizontal="center"/>
    </xf>
    <xf numFmtId="0" fontId="4" fillId="0" borderId="49" xfId="2" applyNumberFormat="1" applyFont="1" applyBorder="1" applyAlignment="1">
      <alignment horizontal="center"/>
    </xf>
    <xf numFmtId="0" fontId="4" fillId="0" borderId="134" xfId="2" applyNumberFormat="1" applyFont="1" applyBorder="1" applyAlignment="1">
      <alignment horizontal="center"/>
    </xf>
    <xf numFmtId="0" fontId="4" fillId="0" borderId="137" xfId="2" applyNumberFormat="1" applyFont="1" applyBorder="1" applyAlignment="1">
      <alignment horizontal="center"/>
    </xf>
    <xf numFmtId="0" fontId="4" fillId="0" borderId="129" xfId="2" applyNumberFormat="1" applyFont="1" applyBorder="1" applyAlignment="1">
      <alignment horizontal="center"/>
    </xf>
    <xf numFmtId="0" fontId="2" fillId="0" borderId="9" xfId="0" applyFont="1" applyBorder="1" applyAlignment="1">
      <alignment horizontal="center" vertical="center"/>
    </xf>
    <xf numFmtId="0" fontId="2" fillId="12" borderId="9" xfId="0" applyFont="1" applyFill="1" applyBorder="1" applyAlignment="1">
      <alignment horizontal="center" vertical="center"/>
    </xf>
    <xf numFmtId="0" fontId="2" fillId="0" borderId="9" xfId="0" applyFont="1" applyBorder="1" applyAlignment="1">
      <alignment horizontal="center" vertical="center"/>
    </xf>
    <xf numFmtId="0" fontId="2" fillId="0" borderId="9" xfId="0" applyFont="1" applyBorder="1" applyAlignment="1">
      <alignment horizontal="center" vertical="center" wrapText="1"/>
    </xf>
    <xf numFmtId="0" fontId="12" fillId="0" borderId="4" xfId="2" applyFont="1" applyBorder="1" applyAlignment="1">
      <alignment horizontal="center"/>
    </xf>
    <xf numFmtId="0" fontId="12" fillId="0" borderId="5" xfId="2" applyFont="1" applyBorder="1" applyAlignment="1">
      <alignment horizontal="center"/>
    </xf>
    <xf numFmtId="0" fontId="0" fillId="0" borderId="0" xfId="0" applyAlignment="1">
      <alignment vertical="center"/>
    </xf>
    <xf numFmtId="0" fontId="2" fillId="0" borderId="13" xfId="0" applyFont="1" applyBorder="1" applyAlignment="1">
      <alignment horizontal="center" vertical="center" wrapText="1"/>
    </xf>
    <xf numFmtId="0" fontId="0" fillId="0" borderId="75" xfId="0" applyBorder="1"/>
    <xf numFmtId="1" fontId="2" fillId="3" borderId="9" xfId="0" applyNumberFormat="1" applyFont="1" applyFill="1" applyBorder="1" applyAlignment="1">
      <alignment horizontal="center" vertical="center"/>
    </xf>
    <xf numFmtId="0" fontId="2" fillId="3" borderId="9" xfId="0" applyFont="1" applyFill="1" applyBorder="1" applyAlignment="1">
      <alignment horizontal="center" vertical="center"/>
    </xf>
    <xf numFmtId="0" fontId="2" fillId="3" borderId="9" xfId="1" quotePrefix="1" applyFont="1" applyFill="1" applyBorder="1" applyAlignment="1" applyProtection="1">
      <alignment horizontal="center" vertical="center"/>
    </xf>
    <xf numFmtId="0" fontId="2" fillId="12" borderId="9" xfId="1" quotePrefix="1" applyFont="1" applyFill="1" applyBorder="1" applyAlignment="1" applyProtection="1">
      <alignment horizontal="center" vertical="center"/>
    </xf>
    <xf numFmtId="0" fontId="5" fillId="4" borderId="7" xfId="0" applyFont="1" applyFill="1" applyBorder="1" applyAlignment="1">
      <alignment horizontal="center" vertical="center"/>
    </xf>
    <xf numFmtId="1" fontId="2" fillId="3" borderId="4" xfId="0" applyNumberFormat="1" applyFont="1" applyFill="1" applyBorder="1" applyAlignment="1">
      <alignment horizontal="center"/>
    </xf>
    <xf numFmtId="1" fontId="2" fillId="3" borderId="5" xfId="0" applyNumberFormat="1" applyFont="1" applyFill="1" applyBorder="1" applyAlignment="1">
      <alignment horizontal="center"/>
    </xf>
    <xf numFmtId="0" fontId="2" fillId="3" borderId="4" xfId="0" applyFont="1" applyFill="1" applyBorder="1" applyAlignment="1">
      <alignment horizontal="center"/>
    </xf>
    <xf numFmtId="0" fontId="2" fillId="3" borderId="5" xfId="0" applyFont="1" applyFill="1" applyBorder="1" applyAlignment="1">
      <alignment horizontal="center"/>
    </xf>
    <xf numFmtId="0" fontId="2" fillId="7" borderId="132" xfId="2" applyFont="1" applyFill="1" applyBorder="1" applyAlignment="1">
      <alignment horizontal="center"/>
    </xf>
    <xf numFmtId="0" fontId="2" fillId="7" borderId="48" xfId="2" applyFont="1" applyFill="1" applyBorder="1" applyAlignment="1">
      <alignment horizontal="center"/>
    </xf>
    <xf numFmtId="0" fontId="2" fillId="7" borderId="133" xfId="2" applyFont="1" applyFill="1" applyBorder="1" applyAlignment="1">
      <alignment horizontal="center"/>
    </xf>
    <xf numFmtId="1" fontId="2" fillId="3" borderId="84" xfId="0" applyNumberFormat="1" applyFont="1" applyFill="1" applyBorder="1" applyAlignment="1">
      <alignment horizontal="center" vertical="center"/>
    </xf>
    <xf numFmtId="0" fontId="2" fillId="7" borderId="16" xfId="2" applyFont="1" applyFill="1" applyBorder="1" applyAlignment="1">
      <alignment horizontal="center"/>
    </xf>
    <xf numFmtId="0" fontId="2" fillId="7" borderId="19" xfId="2" applyFont="1" applyFill="1" applyBorder="1" applyAlignment="1">
      <alignment horizontal="center"/>
    </xf>
    <xf numFmtId="0" fontId="2" fillId="7" borderId="49" xfId="2" applyFont="1" applyFill="1" applyBorder="1" applyAlignment="1">
      <alignment horizontal="center"/>
    </xf>
    <xf numFmtId="0" fontId="2" fillId="2" borderId="1" xfId="2" applyFont="1" applyFill="1" applyBorder="1" applyAlignment="1">
      <alignment horizontal="center" vertical="center" wrapText="1"/>
    </xf>
    <xf numFmtId="0" fontId="2" fillId="7" borderId="76" xfId="2" applyFont="1" applyFill="1" applyBorder="1" applyAlignment="1">
      <alignment horizontal="center"/>
    </xf>
    <xf numFmtId="0" fontId="2" fillId="7" borderId="29" xfId="2" applyFont="1" applyFill="1" applyBorder="1" applyAlignment="1">
      <alignment horizontal="center"/>
    </xf>
    <xf numFmtId="0" fontId="2" fillId="7" borderId="129" xfId="2" applyFont="1" applyFill="1" applyBorder="1" applyAlignment="1">
      <alignment horizontal="center"/>
    </xf>
    <xf numFmtId="0" fontId="2" fillId="7" borderId="71" xfId="2" applyFont="1" applyFill="1" applyBorder="1" applyAlignment="1">
      <alignment horizontal="center"/>
    </xf>
    <xf numFmtId="0" fontId="2" fillId="7" borderId="79" xfId="2" applyFont="1" applyFill="1" applyBorder="1" applyAlignment="1">
      <alignment horizontal="center"/>
    </xf>
    <xf numFmtId="0" fontId="2" fillId="7" borderId="28" xfId="2" applyFont="1" applyFill="1" applyBorder="1" applyAlignment="1">
      <alignment horizontal="center"/>
    </xf>
    <xf numFmtId="0" fontId="2" fillId="7" borderId="139" xfId="2" applyFont="1" applyFill="1" applyBorder="1" applyAlignment="1">
      <alignment horizontal="center"/>
    </xf>
    <xf numFmtId="0" fontId="2" fillId="0" borderId="10" xfId="0" applyFont="1" applyBorder="1" applyAlignment="1">
      <alignment horizontal="center" vertical="center"/>
    </xf>
    <xf numFmtId="0" fontId="0" fillId="0" borderId="9" xfId="0" applyBorder="1" applyAlignment="1">
      <alignment horizontal="center"/>
    </xf>
    <xf numFmtId="0" fontId="2" fillId="14" borderId="1" xfId="2" applyFont="1" applyFill="1" applyBorder="1" applyAlignment="1">
      <alignment horizontal="center"/>
    </xf>
    <xf numFmtId="0" fontId="2" fillId="14" borderId="2" xfId="2" applyFont="1" applyFill="1" applyBorder="1" applyAlignment="1">
      <alignment horizontal="center"/>
    </xf>
    <xf numFmtId="0" fontId="2" fillId="14" borderId="3" xfId="2" applyFont="1" applyFill="1" applyBorder="1" applyAlignment="1">
      <alignment horizontal="center"/>
    </xf>
    <xf numFmtId="0" fontId="2" fillId="2" borderId="11" xfId="2" applyFont="1" applyFill="1" applyBorder="1" applyAlignment="1">
      <alignment horizontal="center" vertical="center" wrapText="1"/>
    </xf>
    <xf numFmtId="0" fontId="25" fillId="0" borderId="0" xfId="2" applyBorder="1"/>
    <xf numFmtId="0" fontId="2" fillId="2" borderId="82" xfId="2" applyFont="1" applyFill="1" applyBorder="1" applyAlignment="1">
      <alignment horizontal="center"/>
    </xf>
    <xf numFmtId="0" fontId="2" fillId="2" borderId="72" xfId="2" applyFont="1" applyFill="1" applyBorder="1" applyAlignment="1">
      <alignment horizontal="center"/>
    </xf>
    <xf numFmtId="0" fontId="2" fillId="2" borderId="130" xfId="2" applyFont="1" applyFill="1" applyBorder="1" applyAlignment="1">
      <alignment horizontal="center"/>
    </xf>
    <xf numFmtId="0" fontId="2" fillId="15" borderId="1" xfId="2" applyFont="1" applyFill="1" applyBorder="1" applyAlignment="1">
      <alignment horizontal="center"/>
    </xf>
    <xf numFmtId="0" fontId="2" fillId="15" borderId="11" xfId="2" applyFont="1" applyFill="1" applyBorder="1" applyAlignment="1">
      <alignment horizontal="center"/>
    </xf>
    <xf numFmtId="0" fontId="2" fillId="15" borderId="2" xfId="2" applyFont="1" applyFill="1" applyBorder="1" applyAlignment="1">
      <alignment horizontal="center"/>
    </xf>
    <xf numFmtId="0" fontId="2" fillId="15" borderId="47" xfId="2" applyFont="1" applyFill="1" applyBorder="1" applyAlignment="1">
      <alignment horizontal="center"/>
    </xf>
    <xf numFmtId="0" fontId="2" fillId="15" borderId="3" xfId="2" applyFont="1" applyFill="1" applyBorder="1" applyAlignment="1">
      <alignment horizontal="center"/>
    </xf>
    <xf numFmtId="0" fontId="2" fillId="15" borderId="7" xfId="2" applyFont="1" applyFill="1" applyBorder="1" applyAlignment="1">
      <alignment horizontal="center"/>
    </xf>
    <xf numFmtId="0" fontId="2" fillId="2" borderId="7" xfId="2" applyFont="1" applyFill="1" applyBorder="1" applyAlignment="1">
      <alignment horizontal="center" vertical="center" wrapText="1"/>
    </xf>
    <xf numFmtId="0" fontId="15" fillId="0" borderId="128" xfId="0" applyFont="1" applyFill="1" applyBorder="1" applyAlignment="1" applyProtection="1">
      <alignment horizontal="center" vertical="center" wrapText="1"/>
      <protection locked="0"/>
    </xf>
    <xf numFmtId="0" fontId="15" fillId="0" borderId="144" xfId="0" applyFont="1" applyFill="1" applyBorder="1" applyAlignment="1" applyProtection="1">
      <alignment horizontal="center" vertical="center" wrapText="1"/>
      <protection locked="0"/>
    </xf>
    <xf numFmtId="0" fontId="16" fillId="0" borderId="144" xfId="0" applyFont="1" applyFill="1" applyBorder="1" applyAlignment="1" applyProtection="1">
      <alignment horizontal="center" vertical="center" wrapText="1"/>
      <protection locked="0"/>
    </xf>
    <xf numFmtId="0" fontId="41" fillId="0" borderId="21" xfId="0" applyFont="1" applyBorder="1" applyAlignment="1">
      <alignment horizontal="left" vertical="top" wrapText="1"/>
    </xf>
    <xf numFmtId="0" fontId="48" fillId="0" borderId="93" xfId="0" applyFont="1" applyBorder="1" applyAlignment="1">
      <alignment horizontal="center" vertical="center"/>
    </xf>
    <xf numFmtId="49" fontId="45" fillId="0" borderId="0" xfId="0" applyNumberFormat="1" applyFont="1" applyBorder="1" applyAlignment="1">
      <alignment horizontal="center"/>
    </xf>
    <xf numFmtId="0" fontId="35" fillId="0" borderId="0" xfId="0" applyFont="1" applyAlignment="1">
      <alignment horizontal="left"/>
    </xf>
    <xf numFmtId="0" fontId="58" fillId="4" borderId="7" xfId="0" applyFont="1" applyFill="1" applyBorder="1"/>
    <xf numFmtId="0" fontId="2" fillId="17" borderId="127" xfId="0" applyFont="1" applyFill="1" applyBorder="1" applyAlignment="1">
      <alignment horizontal="center" vertical="center" wrapText="1"/>
    </xf>
    <xf numFmtId="0" fontId="2" fillId="17" borderId="122" xfId="0" applyFont="1" applyFill="1" applyBorder="1" applyAlignment="1">
      <alignment horizontal="center" vertical="center" wrapText="1"/>
    </xf>
    <xf numFmtId="0" fontId="2" fillId="0" borderId="12" xfId="0" applyNumberFormat="1" applyFont="1" applyFill="1" applyBorder="1" applyAlignment="1">
      <alignment horizontal="center" vertical="center"/>
    </xf>
    <xf numFmtId="0" fontId="58" fillId="8" borderId="127" xfId="0" applyFont="1" applyFill="1" applyBorder="1" applyAlignment="1">
      <alignment horizontal="center" vertical="center" wrapText="1"/>
    </xf>
    <xf numFmtId="0" fontId="2" fillId="12" borderId="132" xfId="2" applyFont="1" applyFill="1" applyBorder="1" applyAlignment="1">
      <alignment horizontal="center"/>
    </xf>
    <xf numFmtId="0" fontId="2" fillId="12" borderId="141" xfId="2" applyFont="1" applyFill="1" applyBorder="1" applyAlignment="1">
      <alignment horizontal="center"/>
    </xf>
    <xf numFmtId="0" fontId="2" fillId="12" borderId="48" xfId="2" applyFont="1" applyFill="1" applyBorder="1" applyAlignment="1">
      <alignment horizontal="center"/>
    </xf>
    <xf numFmtId="0" fontId="2" fillId="12" borderId="51" xfId="2" applyFont="1" applyFill="1" applyBorder="1" applyAlignment="1">
      <alignment horizontal="center"/>
    </xf>
    <xf numFmtId="0" fontId="2" fillId="12" borderId="138" xfId="2" applyFont="1" applyFill="1" applyBorder="1" applyAlignment="1">
      <alignment horizontal="center"/>
    </xf>
    <xf numFmtId="0" fontId="2" fillId="12" borderId="142" xfId="2" applyFont="1" applyFill="1" applyBorder="1" applyAlignment="1">
      <alignment horizontal="center"/>
    </xf>
    <xf numFmtId="0" fontId="2" fillId="12" borderId="133" xfId="2" applyFont="1" applyFill="1" applyBorder="1" applyAlignment="1">
      <alignment horizontal="center"/>
    </xf>
    <xf numFmtId="0" fontId="2" fillId="12" borderId="143" xfId="2" applyFont="1" applyFill="1" applyBorder="1" applyAlignment="1">
      <alignment horizontal="center"/>
    </xf>
    <xf numFmtId="0" fontId="2" fillId="12" borderId="79" xfId="2" applyFont="1" applyFill="1" applyBorder="1" applyAlignment="1">
      <alignment horizontal="center"/>
    </xf>
    <xf numFmtId="0" fontId="2" fillId="12" borderId="28" xfId="2" applyFont="1" applyFill="1" applyBorder="1" applyAlignment="1">
      <alignment horizontal="center"/>
    </xf>
    <xf numFmtId="0" fontId="2" fillId="12" borderId="32" xfId="2" applyFont="1" applyFill="1" applyBorder="1" applyAlignment="1">
      <alignment horizontal="center"/>
    </xf>
    <xf numFmtId="0" fontId="2" fillId="12" borderId="139" xfId="2" applyFont="1" applyFill="1" applyBorder="1" applyAlignment="1">
      <alignment horizontal="center"/>
    </xf>
    <xf numFmtId="0" fontId="2" fillId="12" borderId="16" xfId="2" applyFont="1" applyFill="1" applyBorder="1" applyAlignment="1">
      <alignment horizontal="center"/>
    </xf>
    <xf numFmtId="0" fontId="2" fillId="12" borderId="76" xfId="2" applyFont="1" applyFill="1" applyBorder="1" applyAlignment="1">
      <alignment horizontal="center"/>
    </xf>
    <xf numFmtId="0" fontId="2" fillId="12" borderId="25" xfId="2" applyFont="1" applyFill="1" applyBorder="1" applyAlignment="1">
      <alignment horizontal="center"/>
    </xf>
    <xf numFmtId="0" fontId="2" fillId="12" borderId="44" xfId="2" applyFont="1" applyFill="1" applyBorder="1" applyAlignment="1">
      <alignment horizontal="center"/>
    </xf>
    <xf numFmtId="0" fontId="2" fillId="12" borderId="70" xfId="2" applyFont="1" applyFill="1" applyBorder="1" applyAlignment="1">
      <alignment horizontal="center"/>
    </xf>
    <xf numFmtId="0" fontId="2" fillId="12" borderId="36" xfId="2" applyFont="1" applyFill="1" applyBorder="1" applyAlignment="1">
      <alignment horizontal="center"/>
    </xf>
    <xf numFmtId="0" fontId="2" fillId="12" borderId="37" xfId="2" applyFont="1" applyFill="1" applyBorder="1" applyAlignment="1">
      <alignment horizontal="center"/>
    </xf>
    <xf numFmtId="0" fontId="2" fillId="12" borderId="128" xfId="2" applyFont="1" applyFill="1" applyBorder="1" applyAlignment="1">
      <alignment horizontal="center"/>
    </xf>
    <xf numFmtId="0" fontId="2" fillId="12" borderId="29" xfId="2" applyFont="1" applyFill="1" applyBorder="1" applyAlignment="1">
      <alignment horizontal="center"/>
    </xf>
    <xf numFmtId="0" fontId="2" fillId="12" borderId="71" xfId="2" applyFont="1" applyFill="1" applyBorder="1" applyAlignment="1">
      <alignment horizontal="center"/>
    </xf>
    <xf numFmtId="0" fontId="2" fillId="12" borderId="33" xfId="2" applyFont="1" applyFill="1" applyBorder="1" applyAlignment="1">
      <alignment horizontal="center"/>
    </xf>
    <xf numFmtId="0" fontId="2" fillId="12" borderId="49" xfId="2" applyFont="1" applyFill="1" applyBorder="1" applyAlignment="1">
      <alignment horizontal="center"/>
    </xf>
    <xf numFmtId="0" fontId="2" fillId="12" borderId="129" xfId="2" applyFont="1" applyFill="1" applyBorder="1" applyAlignment="1">
      <alignment horizontal="center"/>
    </xf>
    <xf numFmtId="0" fontId="25" fillId="12" borderId="0" xfId="2" applyFill="1"/>
    <xf numFmtId="0" fontId="2" fillId="12" borderId="19" xfId="2" applyFont="1" applyFill="1" applyBorder="1" applyAlignment="1">
      <alignment horizontal="center"/>
    </xf>
    <xf numFmtId="0" fontId="2" fillId="12" borderId="50" xfId="2" applyFont="1" applyFill="1" applyBorder="1" applyAlignment="1">
      <alignment horizontal="center"/>
    </xf>
    <xf numFmtId="0" fontId="2" fillId="12" borderId="140" xfId="2" applyFont="1" applyFill="1" applyBorder="1" applyAlignment="1">
      <alignment horizontal="center"/>
    </xf>
    <xf numFmtId="0" fontId="2" fillId="12" borderId="131" xfId="2" applyFont="1" applyFill="1" applyBorder="1" applyAlignment="1">
      <alignment horizontal="center"/>
    </xf>
    <xf numFmtId="0" fontId="2" fillId="12" borderId="0" xfId="2" applyFont="1" applyFill="1" applyBorder="1" applyAlignment="1">
      <alignment horizontal="center"/>
    </xf>
    <xf numFmtId="0" fontId="25" fillId="16" borderId="0" xfId="2" applyFill="1"/>
    <xf numFmtId="0" fontId="25" fillId="16" borderId="0" xfId="2" applyFill="1" applyBorder="1"/>
    <xf numFmtId="0" fontId="58" fillId="8" borderId="105" xfId="0" applyFont="1" applyFill="1" applyBorder="1" applyAlignment="1">
      <alignment horizontal="center" vertical="center" wrapText="1"/>
    </xf>
    <xf numFmtId="0" fontId="9" fillId="8" borderId="9" xfId="2" applyFont="1" applyFill="1" applyBorder="1" applyAlignment="1">
      <alignment horizontal="center"/>
    </xf>
    <xf numFmtId="0" fontId="2" fillId="8" borderId="9" xfId="2" applyFont="1" applyFill="1" applyBorder="1" applyAlignment="1">
      <alignment horizontal="center" vertical="center" wrapText="1"/>
    </xf>
    <xf numFmtId="0" fontId="2" fillId="8" borderId="8" xfId="2" applyFont="1" applyFill="1" applyBorder="1" applyAlignment="1">
      <alignment horizontal="center" vertical="center" wrapText="1"/>
    </xf>
    <xf numFmtId="0" fontId="2" fillId="8" borderId="10" xfId="2" applyFont="1" applyFill="1" applyBorder="1" applyAlignment="1">
      <alignment horizontal="center" vertical="center" wrapText="1"/>
    </xf>
    <xf numFmtId="0" fontId="9" fillId="8" borderId="12" xfId="2" applyFont="1" applyFill="1" applyBorder="1" applyAlignment="1">
      <alignment horizontal="center"/>
    </xf>
    <xf numFmtId="0" fontId="34" fillId="0" borderId="0" xfId="0" applyFont="1" applyBorder="1" applyAlignment="1">
      <alignment horizontal="center"/>
    </xf>
    <xf numFmtId="0" fontId="41" fillId="0" borderId="0" xfId="0" applyFont="1" applyBorder="1"/>
    <xf numFmtId="49" fontId="35" fillId="0" borderId="0" xfId="0" applyNumberFormat="1" applyFont="1" applyBorder="1" applyAlignment="1"/>
    <xf numFmtId="49" fontId="35" fillId="0" borderId="0" xfId="0" applyNumberFormat="1" applyFont="1" applyBorder="1" applyAlignment="1">
      <alignment horizontal="center"/>
    </xf>
    <xf numFmtId="0" fontId="33" fillId="0" borderId="0" xfId="0" applyFont="1" applyBorder="1"/>
    <xf numFmtId="49" fontId="35" fillId="0" borderId="46" xfId="0" applyNumberFormat="1" applyFont="1" applyBorder="1" applyAlignment="1"/>
    <xf numFmtId="0" fontId="33" fillId="0" borderId="75" xfId="0" applyFont="1" applyBorder="1"/>
    <xf numFmtId="0" fontId="34" fillId="0" borderId="75" xfId="0" applyFont="1" applyBorder="1"/>
    <xf numFmtId="0" fontId="34" fillId="0" borderId="89" xfId="0" applyFont="1" applyBorder="1"/>
    <xf numFmtId="49" fontId="35" fillId="0" borderId="145" xfId="0" applyNumberFormat="1" applyFont="1" applyBorder="1" applyAlignment="1"/>
    <xf numFmtId="0" fontId="53" fillId="0" borderId="0" xfId="0" quotePrefix="1" applyFont="1" applyAlignment="1">
      <alignment vertical="center"/>
    </xf>
    <xf numFmtId="0" fontId="47" fillId="0" borderId="0" xfId="0" applyFont="1" applyAlignment="1">
      <alignment horizontal="left" vertical="center"/>
    </xf>
    <xf numFmtId="49" fontId="35" fillId="0" borderId="0" xfId="0" applyNumberFormat="1" applyFont="1" applyBorder="1" applyAlignment="1">
      <alignment horizontal="center" vertical="center"/>
    </xf>
    <xf numFmtId="0" fontId="2" fillId="0" borderId="9" xfId="0" applyFont="1" applyBorder="1" applyAlignment="1">
      <alignment horizontal="center" vertical="center"/>
    </xf>
    <xf numFmtId="0" fontId="2" fillId="8" borderId="28" xfId="0" applyFont="1" applyFill="1" applyBorder="1" applyAlignment="1">
      <alignment horizontal="center"/>
    </xf>
    <xf numFmtId="0" fontId="2" fillId="8" borderId="51" xfId="0" applyFont="1" applyFill="1" applyBorder="1" applyAlignment="1">
      <alignment horizontal="center"/>
    </xf>
    <xf numFmtId="0" fontId="2" fillId="8" borderId="29" xfId="0" applyFont="1" applyFill="1" applyBorder="1" applyAlignment="1">
      <alignment horizontal="center"/>
    </xf>
    <xf numFmtId="0" fontId="2" fillId="8" borderId="30" xfId="0" applyFont="1" applyFill="1" applyBorder="1" applyAlignment="1">
      <alignment horizontal="center"/>
    </xf>
    <xf numFmtId="0" fontId="2" fillId="0" borderId="132" xfId="0" applyFont="1" applyFill="1" applyBorder="1" applyAlignment="1">
      <alignment horizontal="center"/>
    </xf>
    <xf numFmtId="0" fontId="2" fillId="0" borderId="48" xfId="0" applyFont="1" applyFill="1" applyBorder="1" applyAlignment="1">
      <alignment horizontal="center"/>
    </xf>
    <xf numFmtId="0" fontId="2" fillId="0" borderId="30" xfId="0" applyFont="1" applyFill="1" applyBorder="1" applyAlignment="1">
      <alignment horizontal="center"/>
    </xf>
    <xf numFmtId="0" fontId="2" fillId="0" borderId="133" xfId="0" applyFont="1" applyFill="1" applyBorder="1" applyAlignment="1">
      <alignment horizontal="center"/>
    </xf>
    <xf numFmtId="0" fontId="2" fillId="0" borderId="134" xfId="0" applyFont="1" applyFill="1" applyBorder="1" applyAlignment="1">
      <alignment horizontal="center"/>
    </xf>
    <xf numFmtId="0" fontId="2" fillId="8" borderId="3" xfId="2" applyFont="1" applyFill="1" applyBorder="1" applyAlignment="1">
      <alignment horizontal="center"/>
    </xf>
    <xf numFmtId="0" fontId="2" fillId="8" borderId="7" xfId="2" applyFont="1" applyFill="1" applyBorder="1" applyAlignment="1">
      <alignment horizontal="center"/>
    </xf>
    <xf numFmtId="0" fontId="34" fillId="0" borderId="0" xfId="0" applyFont="1" applyBorder="1" applyAlignment="1">
      <alignment horizontal="center"/>
    </xf>
    <xf numFmtId="0" fontId="47" fillId="0" borderId="0" xfId="0" applyFont="1" applyAlignment="1">
      <alignment horizontal="center" vertical="center"/>
    </xf>
    <xf numFmtId="49" fontId="0" fillId="0" borderId="0" xfId="0" applyNumberFormat="1"/>
    <xf numFmtId="1" fontId="34" fillId="0" borderId="0" xfId="0" applyNumberFormat="1" applyFont="1" applyBorder="1" applyAlignment="1">
      <alignment horizontal="left"/>
    </xf>
    <xf numFmtId="1" fontId="34" fillId="0" borderId="0" xfId="0" applyNumberFormat="1" applyFont="1" applyBorder="1"/>
    <xf numFmtId="1" fontId="34" fillId="0" borderId="0" xfId="0" applyNumberFormat="1" applyFont="1" applyBorder="1" applyAlignment="1">
      <alignment vertical="center"/>
    </xf>
    <xf numFmtId="1" fontId="33" fillId="0" borderId="0" xfId="0" applyNumberFormat="1" applyFont="1" applyBorder="1" applyAlignment="1">
      <alignment horizontal="left"/>
    </xf>
    <xf numFmtId="1" fontId="35" fillId="0" borderId="0" xfId="0" applyNumberFormat="1" applyFont="1" applyBorder="1" applyAlignment="1"/>
    <xf numFmtId="1" fontId="33" fillId="0" borderId="0" xfId="0" applyNumberFormat="1" applyFont="1" applyBorder="1"/>
    <xf numFmtId="1" fontId="34" fillId="0" borderId="0" xfId="0" applyNumberFormat="1" applyFont="1"/>
    <xf numFmtId="1" fontId="35" fillId="0" borderId="0" xfId="0" applyNumberFormat="1" applyFont="1" applyBorder="1" applyAlignment="1">
      <alignment horizontal="center"/>
    </xf>
    <xf numFmtId="1" fontId="34" fillId="0" borderId="46" xfId="0" applyNumberFormat="1" applyFont="1" applyBorder="1"/>
    <xf numFmtId="49" fontId="35" fillId="0" borderId="0" xfId="0" applyNumberFormat="1" applyFont="1" applyBorder="1" applyAlignment="1">
      <alignment vertical="center"/>
    </xf>
    <xf numFmtId="0" fontId="34" fillId="0" borderId="93" xfId="0" applyNumberFormat="1" applyFont="1" applyBorder="1"/>
    <xf numFmtId="0" fontId="0" fillId="0" borderId="0" xfId="0" applyNumberFormat="1"/>
    <xf numFmtId="0" fontId="48" fillId="0" borderId="93" xfId="0" applyNumberFormat="1" applyFont="1" applyBorder="1" applyAlignment="1">
      <alignment horizontal="center" vertical="center"/>
    </xf>
    <xf numFmtId="0" fontId="34" fillId="0" borderId="0" xfId="0" applyNumberFormat="1" applyFont="1"/>
    <xf numFmtId="0" fontId="34" fillId="0" borderId="75" xfId="0" applyNumberFormat="1" applyFont="1" applyBorder="1"/>
    <xf numFmtId="0" fontId="36" fillId="0" borderId="0" xfId="0" applyNumberFormat="1" applyFont="1" applyAlignment="1">
      <alignment vertical="top"/>
    </xf>
    <xf numFmtId="0" fontId="53" fillId="0" borderId="0" xfId="0" applyNumberFormat="1" applyFont="1" applyAlignment="1">
      <alignment vertical="center"/>
    </xf>
    <xf numFmtId="0" fontId="47" fillId="0" borderId="0" xfId="0" applyNumberFormat="1" applyFont="1" applyAlignment="1">
      <alignment vertical="center"/>
    </xf>
    <xf numFmtId="0" fontId="34" fillId="0" borderId="46" xfId="0" applyNumberFormat="1" applyFont="1" applyBorder="1"/>
    <xf numFmtId="0" fontId="34" fillId="0" borderId="0" xfId="0" applyNumberFormat="1" applyFont="1" applyBorder="1"/>
    <xf numFmtId="0" fontId="18" fillId="0" borderId="0" xfId="0" applyNumberFormat="1" applyFont="1" applyBorder="1" applyAlignment="1">
      <alignment vertical="top"/>
    </xf>
    <xf numFmtId="0" fontId="53" fillId="0" borderId="0" xfId="0" quotePrefix="1" applyNumberFormat="1" applyFont="1" applyAlignment="1">
      <alignment vertical="center"/>
    </xf>
    <xf numFmtId="0" fontId="47" fillId="0" borderId="0" xfId="0" applyNumberFormat="1" applyFont="1" applyAlignment="1">
      <alignment horizontal="left" vertical="center"/>
    </xf>
    <xf numFmtId="0" fontId="35" fillId="0" borderId="0" xfId="0" applyNumberFormat="1" applyFont="1" applyBorder="1" applyAlignment="1">
      <alignment horizontal="center" vertical="center"/>
    </xf>
    <xf numFmtId="0" fontId="45" fillId="0" borderId="111" xfId="0" applyNumberFormat="1" applyFont="1" applyBorder="1" applyAlignment="1"/>
    <xf numFmtId="0" fontId="32" fillId="0" borderId="0" xfId="0" applyNumberFormat="1" applyFont="1" applyAlignment="1">
      <alignment vertical="top"/>
    </xf>
    <xf numFmtId="0" fontId="34" fillId="0" borderId="0" xfId="0" applyNumberFormat="1" applyFont="1" applyBorder="1" applyAlignment="1">
      <alignment horizontal="center"/>
    </xf>
    <xf numFmtId="0" fontId="51" fillId="0" borderId="0" xfId="0" applyNumberFormat="1" applyFont="1"/>
    <xf numFmtId="0" fontId="2" fillId="0" borderId="146" xfId="0" applyFont="1" applyBorder="1" applyAlignment="1">
      <alignment horizontal="center" vertical="center" wrapText="1"/>
    </xf>
    <xf numFmtId="0" fontId="2" fillId="0" borderId="120" xfId="0" applyFont="1" applyBorder="1" applyAlignment="1">
      <alignment horizontal="center" vertical="center" wrapText="1"/>
    </xf>
    <xf numFmtId="0" fontId="2" fillId="11" borderId="123" xfId="0" applyFont="1" applyFill="1" applyBorder="1" applyAlignment="1">
      <alignment horizontal="center" vertical="center" wrapText="1"/>
    </xf>
    <xf numFmtId="0" fontId="0" fillId="0" borderId="9" xfId="0" applyBorder="1"/>
    <xf numFmtId="0" fontId="2" fillId="11" borderId="96" xfId="0" applyFont="1" applyFill="1" applyBorder="1" applyAlignment="1">
      <alignment horizontal="center" vertical="center" wrapText="1"/>
    </xf>
    <xf numFmtId="0" fontId="2" fillId="11" borderId="100" xfId="0" applyFont="1" applyFill="1" applyBorder="1" applyAlignment="1">
      <alignment horizontal="center" vertical="center" wrapText="1"/>
    </xf>
    <xf numFmtId="0" fontId="2" fillId="13" borderId="9" xfId="0" applyFont="1" applyFill="1" applyBorder="1" applyAlignment="1">
      <alignment horizontal="center" vertical="center"/>
    </xf>
    <xf numFmtId="0" fontId="2" fillId="4" borderId="18" xfId="0" applyFont="1" applyFill="1" applyBorder="1" applyAlignment="1">
      <alignment horizontal="center" vertical="center"/>
    </xf>
    <xf numFmtId="0" fontId="9" fillId="13" borderId="9" xfId="0" applyFont="1" applyFill="1" applyBorder="1" applyAlignment="1">
      <alignment horizontal="center" vertical="center" wrapText="1"/>
    </xf>
    <xf numFmtId="0" fontId="2" fillId="0" borderId="8" xfId="0" applyFont="1" applyBorder="1" applyAlignment="1">
      <alignment horizontal="center" vertical="center" wrapText="1"/>
    </xf>
    <xf numFmtId="0" fontId="0" fillId="13" borderId="9" xfId="0" applyFill="1" applyBorder="1" applyAlignment="1">
      <alignment horizontal="center" vertical="center"/>
    </xf>
    <xf numFmtId="0" fontId="12" fillId="13" borderId="12" xfId="0" applyFont="1" applyFill="1" applyBorder="1" applyAlignment="1">
      <alignment vertical="center"/>
    </xf>
    <xf numFmtId="0" fontId="4" fillId="0" borderId="14" xfId="0" applyFont="1" applyBorder="1" applyAlignment="1">
      <alignment vertical="center"/>
    </xf>
    <xf numFmtId="0" fontId="4" fillId="0" borderId="15" xfId="0" applyFont="1" applyBorder="1" applyAlignment="1">
      <alignment vertical="center"/>
    </xf>
    <xf numFmtId="0" fontId="2" fillId="0" borderId="0" xfId="0" applyFont="1" applyBorder="1" applyAlignment="1">
      <alignment vertical="center"/>
    </xf>
    <xf numFmtId="0" fontId="2" fillId="0" borderId="80" xfId="0" applyFont="1" applyBorder="1" applyAlignment="1">
      <alignment horizontal="center" vertical="center"/>
    </xf>
    <xf numFmtId="0" fontId="2" fillId="0" borderId="147" xfId="0" applyFont="1" applyBorder="1" applyAlignment="1">
      <alignment horizontal="center" vertical="center"/>
    </xf>
    <xf numFmtId="0" fontId="2" fillId="0" borderId="148" xfId="0" applyFont="1" applyBorder="1" applyAlignment="1">
      <alignment horizontal="center" vertical="center"/>
    </xf>
    <xf numFmtId="0" fontId="2" fillId="7" borderId="1" xfId="2" applyFont="1" applyFill="1" applyBorder="1" applyAlignment="1">
      <alignment horizontal="center"/>
    </xf>
    <xf numFmtId="0" fontId="2" fillId="7" borderId="2" xfId="2" applyFont="1" applyFill="1" applyBorder="1" applyAlignment="1">
      <alignment horizontal="center"/>
    </xf>
    <xf numFmtId="0" fontId="2" fillId="7" borderId="3" xfId="2" applyFont="1" applyFill="1" applyBorder="1" applyAlignment="1">
      <alignment horizontal="center"/>
    </xf>
    <xf numFmtId="0" fontId="24" fillId="0" borderId="0" xfId="0" applyFont="1" applyAlignment="1"/>
    <xf numFmtId="0" fontId="59" fillId="0" borderId="0" xfId="0" applyFont="1" applyAlignment="1">
      <alignment horizontal="left" vertical="center"/>
    </xf>
    <xf numFmtId="0" fontId="59" fillId="0" borderId="0" xfId="0" applyFont="1" applyAlignment="1"/>
    <xf numFmtId="0" fontId="0" fillId="0" borderId="93" xfId="0" applyBorder="1"/>
    <xf numFmtId="0" fontId="0" fillId="0" borderId="97" xfId="0" applyBorder="1"/>
    <xf numFmtId="0" fontId="59" fillId="0" borderId="0" xfId="0" applyFont="1" applyAlignment="1">
      <alignment horizontal="center" vertical="center"/>
    </xf>
    <xf numFmtId="0" fontId="59" fillId="0" borderId="0" xfId="0" applyFont="1" applyAlignment="1">
      <alignment vertical="center"/>
    </xf>
    <xf numFmtId="0" fontId="24" fillId="0" borderId="0" xfId="0" quotePrefix="1" applyFont="1"/>
    <xf numFmtId="0" fontId="0" fillId="0" borderId="97" xfId="0" applyBorder="1" applyAlignment="1">
      <alignment vertical="top"/>
    </xf>
    <xf numFmtId="0" fontId="0" fillId="0" borderId="0" xfId="0" applyBorder="1" applyAlignment="1">
      <alignment vertical="top"/>
    </xf>
    <xf numFmtId="0" fontId="0" fillId="0" borderId="93" xfId="0" applyBorder="1" applyAlignment="1">
      <alignment vertical="top"/>
    </xf>
    <xf numFmtId="0" fontId="24" fillId="0" borderId="97" xfId="0" applyFont="1" applyBorder="1" applyAlignment="1">
      <alignment vertical="top" wrapText="1"/>
    </xf>
    <xf numFmtId="0" fontId="24" fillId="0" borderId="0" xfId="0" applyFont="1" applyBorder="1" applyAlignment="1">
      <alignment vertical="top" wrapText="1"/>
    </xf>
    <xf numFmtId="0" fontId="24" fillId="0" borderId="93" xfId="0" applyFont="1" applyBorder="1" applyAlignment="1">
      <alignment vertical="top" wrapText="1"/>
    </xf>
    <xf numFmtId="0" fontId="2" fillId="0" borderId="12" xfId="0" applyNumberFormat="1" applyFont="1" applyFill="1" applyBorder="1" applyAlignment="1">
      <alignment horizontal="center" vertical="center"/>
    </xf>
    <xf numFmtId="0" fontId="2" fillId="0" borderId="117" xfId="0" applyFont="1" applyBorder="1" applyAlignment="1">
      <alignment horizontal="center" vertical="center" wrapText="1"/>
    </xf>
    <xf numFmtId="0" fontId="0" fillId="0" borderId="122" xfId="0" applyBorder="1"/>
    <xf numFmtId="0" fontId="2" fillId="8" borderId="132" xfId="2" applyFont="1" applyFill="1" applyBorder="1" applyAlignment="1">
      <alignment horizontal="center"/>
    </xf>
    <xf numFmtId="0" fontId="2" fillId="8" borderId="19" xfId="2" applyFont="1" applyFill="1" applyBorder="1" applyAlignment="1">
      <alignment horizontal="center"/>
    </xf>
    <xf numFmtId="0" fontId="2" fillId="8" borderId="72" xfId="2" applyFont="1" applyFill="1" applyBorder="1" applyAlignment="1">
      <alignment horizontal="center"/>
    </xf>
    <xf numFmtId="0" fontId="2" fillId="8" borderId="25" xfId="2" applyFont="1" applyFill="1" applyBorder="1" applyAlignment="1">
      <alignment horizontal="center"/>
    </xf>
    <xf numFmtId="0" fontId="2" fillId="8" borderId="16" xfId="2" applyFont="1" applyFill="1" applyBorder="1" applyAlignment="1">
      <alignment horizontal="center"/>
    </xf>
    <xf numFmtId="0" fontId="2" fillId="8" borderId="29" xfId="2" applyFont="1" applyFill="1" applyBorder="1" applyAlignment="1">
      <alignment horizontal="center"/>
    </xf>
    <xf numFmtId="0" fontId="2" fillId="8" borderId="71" xfId="2" applyFont="1" applyFill="1" applyBorder="1" applyAlignment="1">
      <alignment horizontal="center"/>
    </xf>
    <xf numFmtId="0" fontId="2" fillId="0" borderId="9" xfId="0" applyFont="1" applyBorder="1" applyAlignment="1">
      <alignment horizontal="center" vertical="center"/>
    </xf>
    <xf numFmtId="0" fontId="2" fillId="0" borderId="0" xfId="0" applyFont="1" applyAlignment="1">
      <alignment horizontal="left" vertical="top"/>
    </xf>
    <xf numFmtId="0" fontId="24" fillId="8" borderId="0" xfId="0" applyFont="1" applyFill="1"/>
    <xf numFmtId="1" fontId="24" fillId="8" borderId="0" xfId="0" applyNumberFormat="1" applyFont="1" applyFill="1"/>
    <xf numFmtId="1" fontId="2" fillId="3" borderId="10" xfId="0" applyNumberFormat="1" applyFont="1" applyFill="1" applyBorder="1" applyAlignment="1">
      <alignment horizontal="center"/>
    </xf>
    <xf numFmtId="0" fontId="2" fillId="3" borderId="10" xfId="0" applyFont="1" applyFill="1" applyBorder="1" applyAlignment="1">
      <alignment horizontal="center"/>
    </xf>
    <xf numFmtId="1" fontId="2" fillId="3" borderId="69" xfId="0" applyNumberFormat="1" applyFont="1" applyFill="1" applyBorder="1" applyAlignment="1">
      <alignment horizontal="center"/>
    </xf>
    <xf numFmtId="1" fontId="2" fillId="3" borderId="149" xfId="0" applyNumberFormat="1" applyFont="1" applyFill="1" applyBorder="1" applyAlignment="1">
      <alignment horizontal="center"/>
    </xf>
    <xf numFmtId="1" fontId="2" fillId="3" borderId="6" xfId="0" applyNumberFormat="1" applyFont="1" applyFill="1" applyBorder="1" applyAlignment="1">
      <alignment horizontal="center"/>
    </xf>
    <xf numFmtId="0" fontId="2" fillId="3" borderId="6" xfId="0" applyFont="1" applyFill="1" applyBorder="1" applyAlignment="1">
      <alignment horizontal="center"/>
    </xf>
    <xf numFmtId="1" fontId="2" fillId="3" borderId="46" xfId="0" applyNumberFormat="1" applyFont="1" applyFill="1" applyBorder="1" applyAlignment="1">
      <alignment horizontal="center"/>
    </xf>
    <xf numFmtId="1" fontId="2" fillId="3" borderId="148" xfId="0" applyNumberFormat="1" applyFont="1" applyFill="1" applyBorder="1" applyAlignment="1">
      <alignment horizontal="center"/>
    </xf>
    <xf numFmtId="0" fontId="2" fillId="3" borderId="148" xfId="0" applyFont="1" applyFill="1" applyBorder="1" applyAlignment="1">
      <alignment horizontal="center"/>
    </xf>
    <xf numFmtId="1" fontId="2" fillId="3" borderId="115" xfId="0" applyNumberFormat="1" applyFont="1" applyFill="1" applyBorder="1" applyAlignment="1">
      <alignment horizontal="center"/>
    </xf>
    <xf numFmtId="1" fontId="60" fillId="0" borderId="60" xfId="0" applyNumberFormat="1" applyFont="1" applyFill="1" applyBorder="1" applyAlignment="1" applyProtection="1">
      <alignment horizontal="center" vertical="center" wrapText="1"/>
    </xf>
    <xf numFmtId="1" fontId="60" fillId="0" borderId="61" xfId="0" applyNumberFormat="1" applyFont="1" applyFill="1" applyBorder="1" applyAlignment="1" applyProtection="1">
      <alignment horizontal="center" vertical="center" wrapText="1"/>
    </xf>
    <xf numFmtId="1" fontId="60" fillId="0" borderId="62" xfId="0" applyNumberFormat="1" applyFont="1" applyFill="1" applyBorder="1" applyAlignment="1" applyProtection="1">
      <alignment horizontal="center" vertical="center" wrapText="1"/>
    </xf>
    <xf numFmtId="0" fontId="60" fillId="0" borderId="61" xfId="0" applyFont="1" applyFill="1" applyBorder="1" applyAlignment="1" applyProtection="1">
      <alignment horizontal="center" vertical="center" wrapText="1"/>
    </xf>
    <xf numFmtId="0" fontId="60" fillId="0" borderId="62" xfId="0" applyFont="1" applyFill="1" applyBorder="1" applyAlignment="1" applyProtection="1">
      <alignment horizontal="center" vertical="center" wrapText="1"/>
    </xf>
    <xf numFmtId="1" fontId="60" fillId="0" borderId="63" xfId="0" applyNumberFormat="1" applyFont="1" applyFill="1" applyBorder="1" applyAlignment="1" applyProtection="1">
      <alignment horizontal="center" vertical="center" wrapText="1"/>
    </xf>
    <xf numFmtId="1" fontId="60" fillId="0" borderId="57" xfId="0" applyNumberFormat="1" applyFont="1" applyFill="1" applyBorder="1" applyAlignment="1" applyProtection="1">
      <alignment horizontal="center" vertical="center" wrapText="1"/>
    </xf>
    <xf numFmtId="0" fontId="60" fillId="0" borderId="57" xfId="0" applyFont="1" applyFill="1" applyBorder="1" applyAlignment="1" applyProtection="1">
      <alignment horizontal="center" vertical="center" wrapText="1"/>
    </xf>
    <xf numFmtId="1" fontId="60" fillId="0" borderId="58" xfId="0" applyNumberFormat="1" applyFont="1" applyFill="1" applyBorder="1" applyAlignment="1" applyProtection="1">
      <alignment horizontal="center" vertical="center" wrapText="1"/>
    </xf>
    <xf numFmtId="1" fontId="12" fillId="0" borderId="4" xfId="0" applyNumberFormat="1" applyFont="1" applyBorder="1" applyAlignment="1">
      <alignment horizontal="center" vertical="center" wrapText="1"/>
    </xf>
    <xf numFmtId="1" fontId="12" fillId="0" borderId="5" xfId="0" applyNumberFormat="1" applyFont="1" applyBorder="1" applyAlignment="1">
      <alignment horizontal="center" vertical="center" wrapText="1"/>
    </xf>
    <xf numFmtId="0" fontId="25" fillId="0" borderId="0" xfId="2" applyProtection="1">
      <protection locked="0"/>
    </xf>
    <xf numFmtId="0" fontId="0" fillId="0" borderId="0" xfId="0" applyProtection="1">
      <protection locked="0"/>
    </xf>
    <xf numFmtId="0" fontId="4" fillId="0" borderId="65" xfId="2" applyFont="1" applyBorder="1" applyAlignment="1" applyProtection="1">
      <alignment horizontal="center"/>
      <protection locked="0"/>
    </xf>
    <xf numFmtId="0" fontId="4" fillId="0" borderId="82" xfId="2" applyFont="1" applyBorder="1" applyAlignment="1" applyProtection="1">
      <alignment horizontal="center"/>
      <protection locked="0"/>
    </xf>
    <xf numFmtId="0" fontId="4" fillId="0" borderId="81" xfId="2" applyFont="1" applyBorder="1" applyAlignment="1" applyProtection="1">
      <alignment horizontal="center"/>
      <protection locked="0"/>
    </xf>
    <xf numFmtId="0" fontId="4" fillId="0" borderId="72" xfId="2" applyFont="1" applyBorder="1" applyAlignment="1" applyProtection="1">
      <alignment horizontal="center"/>
      <protection locked="0"/>
    </xf>
    <xf numFmtId="0" fontId="4" fillId="0" borderId="132" xfId="2" applyNumberFormat="1" applyFont="1" applyBorder="1" applyAlignment="1" applyProtection="1">
      <alignment horizontal="center"/>
      <protection locked="0"/>
    </xf>
    <xf numFmtId="0" fontId="4" fillId="0" borderId="16" xfId="2" applyNumberFormat="1" applyFont="1" applyBorder="1" applyAlignment="1" applyProtection="1">
      <alignment horizontal="center"/>
      <protection locked="0"/>
    </xf>
    <xf numFmtId="0" fontId="4" fillId="0" borderId="17" xfId="2" applyNumberFormat="1" applyFont="1" applyBorder="1" applyAlignment="1" applyProtection="1">
      <alignment horizontal="center"/>
      <protection locked="0"/>
    </xf>
    <xf numFmtId="0" fontId="4" fillId="0" borderId="48" xfId="2" applyNumberFormat="1" applyFont="1" applyBorder="1" applyAlignment="1" applyProtection="1">
      <alignment horizontal="center"/>
      <protection locked="0"/>
    </xf>
    <xf numFmtId="0" fontId="4" fillId="0" borderId="19" xfId="2" applyNumberFormat="1" applyFont="1" applyBorder="1" applyAlignment="1" applyProtection="1">
      <alignment horizontal="center"/>
      <protection locked="0"/>
    </xf>
    <xf numFmtId="0" fontId="4" fillId="0" borderId="30" xfId="2" applyNumberFormat="1" applyFont="1" applyBorder="1" applyAlignment="1" applyProtection="1">
      <alignment horizontal="center"/>
      <protection locked="0"/>
    </xf>
    <xf numFmtId="0" fontId="4" fillId="0" borderId="135" xfId="2" applyNumberFormat="1" applyFont="1" applyBorder="1" applyAlignment="1" applyProtection="1">
      <alignment horizontal="center"/>
      <protection locked="0"/>
    </xf>
    <xf numFmtId="0" fontId="4" fillId="0" borderId="64" xfId="2" applyNumberFormat="1" applyFont="1" applyBorder="1" applyAlignment="1" applyProtection="1">
      <alignment horizontal="center"/>
      <protection locked="0"/>
    </xf>
    <xf numFmtId="0" fontId="4" fillId="0" borderId="136" xfId="2" applyNumberFormat="1" applyFont="1" applyBorder="1" applyAlignment="1" applyProtection="1">
      <alignment horizontal="center"/>
      <protection locked="0"/>
    </xf>
    <xf numFmtId="0" fontId="4" fillId="0" borderId="66" xfId="2" applyNumberFormat="1" applyFont="1" applyBorder="1" applyAlignment="1" applyProtection="1">
      <alignment horizontal="center"/>
      <protection locked="0"/>
    </xf>
    <xf numFmtId="0" fontId="0" fillId="0" borderId="15" xfId="0" applyBorder="1" applyProtection="1">
      <protection locked="0"/>
    </xf>
    <xf numFmtId="0" fontId="0" fillId="0" borderId="0" xfId="0" applyBorder="1" applyProtection="1">
      <protection locked="0"/>
    </xf>
    <xf numFmtId="0" fontId="1" fillId="0" borderId="10" xfId="0" applyFont="1" applyBorder="1" applyAlignment="1" applyProtection="1">
      <alignment horizontal="center" wrapText="1"/>
    </xf>
    <xf numFmtId="0" fontId="1" fillId="0" borderId="12" xfId="0" applyFont="1" applyBorder="1" applyAlignment="1" applyProtection="1">
      <alignment horizontal="center" wrapText="1"/>
    </xf>
    <xf numFmtId="0" fontId="30" fillId="2" borderId="10" xfId="0" applyFont="1" applyFill="1" applyBorder="1" applyAlignment="1" applyProtection="1">
      <alignment horizontal="center" vertical="center" wrapText="1"/>
    </xf>
    <xf numFmtId="0" fontId="12" fillId="0" borderId="10" xfId="2" applyFont="1" applyBorder="1" applyAlignment="1" applyProtection="1">
      <alignment horizontal="center"/>
    </xf>
    <xf numFmtId="0" fontId="12" fillId="0" borderId="12" xfId="2" applyFont="1" applyBorder="1" applyAlignment="1" applyProtection="1">
      <alignment horizontal="center"/>
    </xf>
    <xf numFmtId="0" fontId="2" fillId="0" borderId="1" xfId="2" applyFont="1" applyBorder="1" applyAlignment="1" applyProtection="1">
      <alignment horizontal="center" vertical="center"/>
    </xf>
    <xf numFmtId="0" fontId="2" fillId="0" borderId="11" xfId="2" applyFont="1" applyBorder="1" applyAlignment="1" applyProtection="1">
      <alignment horizontal="center" vertical="center"/>
    </xf>
    <xf numFmtId="0" fontId="2" fillId="0" borderId="9" xfId="2" applyFont="1" applyBorder="1" applyAlignment="1" applyProtection="1">
      <alignment horizontal="center" vertical="center" wrapText="1"/>
    </xf>
    <xf numFmtId="0" fontId="2" fillId="0" borderId="10" xfId="2" applyFont="1" applyBorder="1" applyAlignment="1" applyProtection="1">
      <alignment horizontal="center" vertical="center"/>
    </xf>
    <xf numFmtId="0" fontId="2" fillId="0" borderId="7" xfId="2" applyFont="1" applyBorder="1" applyAlignment="1" applyProtection="1">
      <alignment horizontal="center" vertical="center"/>
    </xf>
    <xf numFmtId="0" fontId="0" fillId="0" borderId="0" xfId="0" applyProtection="1"/>
    <xf numFmtId="0" fontId="1" fillId="2" borderId="6" xfId="0" applyFont="1" applyFill="1" applyBorder="1" applyAlignment="1" applyProtection="1">
      <alignment horizontal="center" vertical="center" wrapText="1"/>
    </xf>
    <xf numFmtId="0" fontId="4" fillId="0" borderId="14" xfId="0" applyFont="1" applyBorder="1" applyAlignment="1" applyProtection="1">
      <alignment vertical="center"/>
    </xf>
    <xf numFmtId="0" fontId="4" fillId="0" borderId="15" xfId="0" applyFont="1" applyBorder="1" applyAlignment="1" applyProtection="1">
      <alignment vertical="center"/>
    </xf>
    <xf numFmtId="0" fontId="27" fillId="0" borderId="0" xfId="2" applyFont="1" applyBorder="1" applyAlignment="1" applyProtection="1">
      <alignment horizontal="center"/>
    </xf>
    <xf numFmtId="0" fontId="1" fillId="0" borderId="6" xfId="0" applyFont="1" applyBorder="1" applyAlignment="1" applyProtection="1">
      <alignment horizontal="center" wrapText="1"/>
    </xf>
    <xf numFmtId="0" fontId="1" fillId="2" borderId="10" xfId="0" applyFont="1" applyFill="1" applyBorder="1" applyAlignment="1" applyProtection="1">
      <alignment horizontal="center" vertical="center" wrapText="1"/>
    </xf>
    <xf numFmtId="0" fontId="1" fillId="2" borderId="9" xfId="0" applyFont="1" applyFill="1" applyBorder="1" applyAlignment="1" applyProtection="1">
      <alignment horizontal="center" vertical="center" wrapText="1"/>
    </xf>
    <xf numFmtId="0" fontId="2" fillId="0" borderId="1" xfId="2" applyFont="1" applyBorder="1" applyAlignment="1" applyProtection="1">
      <alignment horizontal="center"/>
    </xf>
    <xf numFmtId="0" fontId="2" fillId="0" borderId="8" xfId="2" applyFont="1" applyBorder="1" applyAlignment="1" applyProtection="1">
      <alignment horizontal="center"/>
    </xf>
    <xf numFmtId="0" fontId="2" fillId="0" borderId="11" xfId="2" applyFont="1" applyBorder="1" applyAlignment="1" applyProtection="1">
      <alignment horizontal="center"/>
    </xf>
    <xf numFmtId="0" fontId="4" fillId="0" borderId="133" xfId="2" applyNumberFormat="1" applyFont="1" applyBorder="1" applyAlignment="1" applyProtection="1">
      <alignment horizontal="center"/>
    </xf>
    <xf numFmtId="0" fontId="4" fillId="0" borderId="49" xfId="2" applyNumberFormat="1" applyFont="1" applyBorder="1" applyAlignment="1" applyProtection="1">
      <alignment horizontal="center"/>
    </xf>
    <xf numFmtId="0" fontId="4" fillId="0" borderId="134" xfId="2" applyNumberFormat="1" applyFont="1" applyBorder="1" applyAlignment="1" applyProtection="1">
      <alignment horizontal="center"/>
    </xf>
    <xf numFmtId="0" fontId="2" fillId="0" borderId="80" xfId="2" applyNumberFormat="1" applyFont="1" applyBorder="1" applyAlignment="1" applyProtection="1">
      <alignment horizontal="center" vertical="center"/>
    </xf>
    <xf numFmtId="0" fontId="2" fillId="0" borderId="9" xfId="2" applyFont="1" applyBorder="1" applyAlignment="1" applyProtection="1">
      <alignment horizontal="center"/>
    </xf>
    <xf numFmtId="0" fontId="4" fillId="0" borderId="137" xfId="2" applyNumberFormat="1" applyFont="1" applyBorder="1" applyAlignment="1" applyProtection="1">
      <alignment horizontal="center"/>
    </xf>
    <xf numFmtId="0" fontId="4" fillId="0" borderId="68" xfId="2" applyNumberFormat="1" applyFont="1" applyBorder="1" applyAlignment="1" applyProtection="1">
      <alignment horizontal="center"/>
    </xf>
    <xf numFmtId="0" fontId="25" fillId="0" borderId="0" xfId="2" applyProtection="1"/>
    <xf numFmtId="0" fontId="4" fillId="0" borderId="129" xfId="2" applyNumberFormat="1" applyFont="1" applyBorder="1" applyAlignment="1" applyProtection="1">
      <alignment horizontal="center"/>
    </xf>
    <xf numFmtId="0" fontId="4" fillId="0" borderId="56" xfId="2" applyNumberFormat="1" applyFont="1" applyBorder="1" applyAlignment="1" applyProtection="1">
      <alignment horizontal="center"/>
    </xf>
    <xf numFmtId="0" fontId="4" fillId="0" borderId="57" xfId="2" applyNumberFormat="1" applyFont="1" applyBorder="1" applyAlignment="1" applyProtection="1">
      <alignment horizontal="center"/>
    </xf>
    <xf numFmtId="0" fontId="4" fillId="0" borderId="58" xfId="2" applyNumberFormat="1" applyFont="1" applyBorder="1" applyAlignment="1" applyProtection="1">
      <alignment horizontal="center"/>
    </xf>
    <xf numFmtId="0" fontId="0" fillId="0" borderId="15" xfId="0" applyBorder="1" applyProtection="1"/>
    <xf numFmtId="0" fontId="0" fillId="0" borderId="0" xfId="0" applyBorder="1" applyProtection="1"/>
    <xf numFmtId="0" fontId="4" fillId="0" borderId="76" xfId="2" applyNumberFormat="1" applyFont="1" applyBorder="1" applyAlignment="1" applyProtection="1">
      <alignment horizontal="center"/>
      <protection locked="0"/>
    </xf>
    <xf numFmtId="0" fontId="4" fillId="0" borderId="53" xfId="2" applyNumberFormat="1" applyFont="1" applyBorder="1" applyAlignment="1" applyProtection="1">
      <alignment horizontal="center"/>
      <protection locked="0"/>
    </xf>
    <xf numFmtId="0" fontId="4" fillId="0" borderId="54" xfId="2" applyNumberFormat="1" applyFont="1" applyBorder="1" applyAlignment="1" applyProtection="1">
      <alignment horizontal="center"/>
      <protection locked="0"/>
    </xf>
    <xf numFmtId="0" fontId="4" fillId="0" borderId="55" xfId="2" applyNumberFormat="1" applyFont="1" applyBorder="1" applyAlignment="1" applyProtection="1">
      <alignment horizontal="center"/>
      <protection locked="0"/>
    </xf>
    <xf numFmtId="0" fontId="4" fillId="0" borderId="29" xfId="2" applyNumberFormat="1" applyFont="1" applyBorder="1" applyAlignment="1" applyProtection="1">
      <alignment horizontal="center"/>
      <protection locked="0"/>
    </xf>
    <xf numFmtId="0" fontId="4" fillId="0" borderId="85" xfId="2" applyNumberFormat="1" applyFont="1" applyBorder="1" applyAlignment="1" applyProtection="1">
      <alignment horizontal="center"/>
      <protection locked="0"/>
    </xf>
    <xf numFmtId="0" fontId="4" fillId="0" borderId="61" xfId="2" applyNumberFormat="1" applyFont="1" applyBorder="1" applyAlignment="1" applyProtection="1">
      <alignment horizontal="center"/>
      <protection locked="0"/>
    </xf>
    <xf numFmtId="0" fontId="4" fillId="0" borderId="62" xfId="2" applyNumberFormat="1" applyFont="1" applyBorder="1" applyAlignment="1" applyProtection="1">
      <alignment horizontal="center"/>
      <protection locked="0"/>
    </xf>
    <xf numFmtId="0" fontId="2" fillId="0" borderId="25" xfId="0" applyFont="1" applyFill="1" applyBorder="1" applyAlignment="1" applyProtection="1">
      <alignment horizontal="center"/>
      <protection locked="0"/>
    </xf>
    <xf numFmtId="0" fontId="2" fillId="0" borderId="44" xfId="0" applyFont="1" applyFill="1" applyBorder="1" applyAlignment="1" applyProtection="1">
      <alignment horizontal="center"/>
      <protection locked="0"/>
    </xf>
    <xf numFmtId="0" fontId="2" fillId="0" borderId="70" xfId="0" applyFont="1" applyFill="1" applyBorder="1" applyAlignment="1" applyProtection="1">
      <alignment horizontal="center"/>
      <protection locked="0"/>
    </xf>
    <xf numFmtId="0" fontId="2" fillId="0" borderId="28" xfId="0" applyFont="1" applyFill="1" applyBorder="1" applyAlignment="1" applyProtection="1">
      <alignment horizontal="center"/>
      <protection locked="0"/>
    </xf>
    <xf numFmtId="0" fontId="2" fillId="0" borderId="19" xfId="0" applyFont="1" applyFill="1" applyBorder="1" applyAlignment="1" applyProtection="1">
      <alignment horizontal="center"/>
      <protection locked="0"/>
    </xf>
    <xf numFmtId="0" fontId="2" fillId="0" borderId="29" xfId="0" applyFont="1" applyFill="1" applyBorder="1" applyAlignment="1" applyProtection="1">
      <alignment horizontal="center"/>
      <protection locked="0"/>
    </xf>
    <xf numFmtId="0" fontId="2" fillId="0" borderId="32" xfId="0" applyFont="1" applyFill="1" applyBorder="1" applyAlignment="1" applyProtection="1">
      <alignment horizontal="center"/>
      <protection locked="0"/>
    </xf>
    <xf numFmtId="0" fontId="2" fillId="0" borderId="33" xfId="0" applyFont="1" applyFill="1" applyBorder="1" applyAlignment="1" applyProtection="1">
      <alignment horizontal="center"/>
      <protection locked="0"/>
    </xf>
    <xf numFmtId="0" fontId="2" fillId="0" borderId="71" xfId="0" applyFont="1" applyFill="1" applyBorder="1" applyAlignment="1" applyProtection="1">
      <alignment horizontal="center"/>
      <protection locked="0"/>
    </xf>
    <xf numFmtId="0" fontId="2" fillId="12" borderId="28" xfId="0" applyFont="1" applyFill="1" applyBorder="1" applyAlignment="1" applyProtection="1">
      <alignment horizontal="center"/>
      <protection locked="0"/>
    </xf>
    <xf numFmtId="0" fontId="2" fillId="12" borderId="19" xfId="0" applyFont="1" applyFill="1" applyBorder="1" applyAlignment="1" applyProtection="1">
      <alignment horizontal="center"/>
      <protection locked="0"/>
    </xf>
    <xf numFmtId="0" fontId="2" fillId="12" borderId="29" xfId="0" applyFont="1" applyFill="1" applyBorder="1" applyAlignment="1" applyProtection="1">
      <alignment horizontal="center"/>
      <protection locked="0"/>
    </xf>
    <xf numFmtId="0" fontId="2" fillId="2" borderId="1" xfId="0" applyFont="1" applyFill="1" applyBorder="1" applyAlignment="1" applyProtection="1">
      <alignment horizontal="center"/>
    </xf>
    <xf numFmtId="0" fontId="2" fillId="2" borderId="11" xfId="0" applyFont="1" applyFill="1" applyBorder="1" applyAlignment="1" applyProtection="1">
      <alignment horizontal="center"/>
    </xf>
    <xf numFmtId="0" fontId="2" fillId="2" borderId="13" xfId="0" applyFont="1" applyFill="1" applyBorder="1" applyAlignment="1" applyProtection="1">
      <alignment horizontal="center"/>
    </xf>
    <xf numFmtId="0" fontId="2" fillId="12" borderId="28" xfId="0" applyFont="1" applyFill="1" applyBorder="1" applyAlignment="1" applyProtection="1">
      <alignment horizontal="center"/>
    </xf>
    <xf numFmtId="0" fontId="2" fillId="12" borderId="19" xfId="0" applyFont="1" applyFill="1" applyBorder="1" applyAlignment="1" applyProtection="1">
      <alignment horizontal="center"/>
    </xf>
    <xf numFmtId="0" fontId="2" fillId="12" borderId="29" xfId="0" applyFont="1" applyFill="1" applyBorder="1" applyAlignment="1" applyProtection="1">
      <alignment horizontal="center"/>
    </xf>
    <xf numFmtId="0" fontId="2" fillId="0" borderId="132" xfId="0" applyFont="1" applyFill="1" applyBorder="1" applyAlignment="1" applyProtection="1">
      <alignment horizontal="center"/>
      <protection locked="0"/>
    </xf>
    <xf numFmtId="0" fontId="2" fillId="0" borderId="48" xfId="0" applyFont="1" applyFill="1" applyBorder="1" applyAlignment="1" applyProtection="1">
      <alignment horizontal="center"/>
      <protection locked="0"/>
    </xf>
    <xf numFmtId="0" fontId="2" fillId="0" borderId="133" xfId="0" applyFont="1" applyFill="1" applyBorder="1" applyAlignment="1" applyProtection="1">
      <alignment horizontal="center"/>
      <protection locked="0"/>
    </xf>
    <xf numFmtId="0" fontId="26" fillId="0" borderId="0" xfId="2" applyFont="1" applyAlignment="1" applyProtection="1">
      <alignment horizontal="center"/>
    </xf>
    <xf numFmtId="0" fontId="27" fillId="0" borderId="8" xfId="2" applyFont="1" applyBorder="1" applyAlignment="1" applyProtection="1">
      <alignment horizontal="center"/>
    </xf>
    <xf numFmtId="0" fontId="27" fillId="0" borderId="7" xfId="2" applyFont="1" applyBorder="1" applyAlignment="1" applyProtection="1">
      <alignment horizontal="center"/>
    </xf>
    <xf numFmtId="0" fontId="27" fillId="0" borderId="13" xfId="2" applyFont="1" applyBorder="1" applyAlignment="1" applyProtection="1">
      <alignment horizontal="center"/>
    </xf>
    <xf numFmtId="0" fontId="7" fillId="0" borderId="14" xfId="2" applyFont="1" applyBorder="1" applyAlignment="1" applyProtection="1">
      <alignment horizontal="left" vertical="top" wrapText="1"/>
    </xf>
    <xf numFmtId="0" fontId="7" fillId="0" borderId="107" xfId="2" applyFont="1" applyBorder="1" applyAlignment="1" applyProtection="1">
      <alignment horizontal="left" vertical="top" wrapText="1"/>
    </xf>
    <xf numFmtId="0" fontId="7" fillId="0" borderId="18" xfId="2" applyFont="1" applyBorder="1" applyAlignment="1" applyProtection="1">
      <alignment horizontal="left" vertical="top" wrapText="1"/>
    </xf>
    <xf numFmtId="0" fontId="7" fillId="0" borderId="75" xfId="2" applyFont="1" applyBorder="1" applyAlignment="1" applyProtection="1">
      <alignment horizontal="left" vertical="top" wrapText="1"/>
    </xf>
    <xf numFmtId="0" fontId="7" fillId="0" borderId="69" xfId="2" applyFont="1" applyBorder="1" applyAlignment="1" applyProtection="1">
      <alignment horizontal="left" vertical="top" wrapText="1"/>
    </xf>
    <xf numFmtId="0" fontId="7" fillId="0" borderId="89" xfId="2" applyFont="1" applyBorder="1" applyAlignment="1" applyProtection="1">
      <alignment horizontal="left" vertical="top" wrapText="1"/>
    </xf>
    <xf numFmtId="0" fontId="7" fillId="0" borderId="15" xfId="2" applyFont="1" applyBorder="1" applyAlignment="1" applyProtection="1">
      <alignment horizontal="left" vertical="top" wrapText="1"/>
    </xf>
    <xf numFmtId="0" fontId="7" fillId="0" borderId="0" xfId="2" applyFont="1" applyBorder="1" applyAlignment="1" applyProtection="1">
      <alignment horizontal="left" vertical="top" wrapText="1"/>
    </xf>
    <xf numFmtId="0" fontId="7" fillId="0" borderId="46" xfId="2" applyFont="1" applyBorder="1" applyAlignment="1" applyProtection="1">
      <alignment horizontal="left" vertical="top" wrapText="1"/>
    </xf>
    <xf numFmtId="0" fontId="12" fillId="0" borderId="10" xfId="2" applyFont="1" applyBorder="1" applyAlignment="1" applyProtection="1">
      <alignment horizontal="center" vertical="center" wrapText="1"/>
    </xf>
    <xf numFmtId="0" fontId="12" fillId="0" borderId="12" xfId="2" applyFont="1" applyBorder="1" applyAlignment="1" applyProtection="1">
      <alignment horizontal="center" vertical="center" wrapText="1"/>
    </xf>
    <xf numFmtId="0" fontId="12" fillId="0" borderId="6" xfId="2" applyFont="1" applyBorder="1" applyAlignment="1" applyProtection="1">
      <alignment horizontal="center" vertical="center" wrapText="1"/>
    </xf>
    <xf numFmtId="0" fontId="5" fillId="10" borderId="14" xfId="0" applyFont="1" applyFill="1" applyBorder="1" applyAlignment="1" applyProtection="1">
      <alignment horizontal="center" vertical="center" wrapText="1"/>
    </xf>
    <xf numFmtId="0" fontId="5" fillId="10" borderId="107" xfId="0" applyFont="1" applyFill="1" applyBorder="1" applyAlignment="1" applyProtection="1">
      <alignment horizontal="center" vertical="center" wrapText="1"/>
    </xf>
    <xf numFmtId="0" fontId="5" fillId="10" borderId="69" xfId="0" applyFont="1" applyFill="1" applyBorder="1" applyAlignment="1" applyProtection="1">
      <alignment horizontal="center" vertical="center" wrapText="1"/>
    </xf>
    <xf numFmtId="0" fontId="5" fillId="10" borderId="89" xfId="0" applyFont="1" applyFill="1" applyBorder="1" applyAlignment="1" applyProtection="1">
      <alignment horizontal="center" vertical="center" wrapText="1"/>
    </xf>
    <xf numFmtId="0" fontId="28" fillId="0" borderId="14" xfId="2" applyFont="1" applyBorder="1" applyAlignment="1" applyProtection="1">
      <alignment horizontal="center" vertical="center" wrapText="1"/>
    </xf>
    <xf numFmtId="0" fontId="28" fillId="0" borderId="15" xfId="2" applyFont="1" applyBorder="1" applyAlignment="1" applyProtection="1">
      <alignment horizontal="center" vertical="center" wrapText="1"/>
    </xf>
    <xf numFmtId="0" fontId="28" fillId="0" borderId="107" xfId="2" applyFont="1" applyBorder="1" applyAlignment="1" applyProtection="1">
      <alignment horizontal="center" vertical="center" wrapText="1"/>
    </xf>
    <xf numFmtId="0" fontId="28" fillId="0" borderId="69" xfId="2" applyFont="1" applyBorder="1" applyAlignment="1" applyProtection="1">
      <alignment horizontal="center" vertical="center" wrapText="1"/>
    </xf>
    <xf numFmtId="0" fontId="28" fillId="0" borderId="46" xfId="2" applyFont="1" applyBorder="1" applyAlignment="1" applyProtection="1">
      <alignment horizontal="center" vertical="center" wrapText="1"/>
    </xf>
    <xf numFmtId="0" fontId="28" fillId="0" borderId="89" xfId="2" applyFont="1" applyBorder="1" applyAlignment="1" applyProtection="1">
      <alignment horizontal="center" vertical="center" wrapText="1"/>
    </xf>
    <xf numFmtId="0" fontId="28" fillId="0" borderId="8" xfId="2" applyFont="1" applyBorder="1" applyAlignment="1" applyProtection="1">
      <alignment horizontal="center" vertical="center" wrapText="1"/>
    </xf>
    <xf numFmtId="0" fontId="28" fillId="0" borderId="13" xfId="2" applyFont="1" applyBorder="1" applyAlignment="1" applyProtection="1">
      <alignment horizontal="center" vertical="center" wrapText="1"/>
    </xf>
    <xf numFmtId="0" fontId="2" fillId="0" borderId="8" xfId="2" applyFont="1" applyBorder="1" applyAlignment="1" applyProtection="1">
      <alignment horizontal="center" vertical="center"/>
    </xf>
    <xf numFmtId="0" fontId="2" fillId="0" borderId="13" xfId="2" applyFont="1" applyBorder="1" applyAlignment="1" applyProtection="1">
      <alignment horizontal="center" vertical="center"/>
    </xf>
    <xf numFmtId="0" fontId="4" fillId="0" borderId="113" xfId="2" applyNumberFormat="1" applyFont="1" applyBorder="1" applyAlignment="1" applyProtection="1">
      <alignment horizontal="center"/>
    </xf>
    <xf numFmtId="0" fontId="4" fillId="0" borderId="109" xfId="2" applyNumberFormat="1" applyFont="1" applyBorder="1" applyAlignment="1" applyProtection="1">
      <alignment horizontal="center"/>
    </xf>
    <xf numFmtId="0" fontId="4" fillId="0" borderId="114" xfId="2" applyNumberFormat="1" applyFont="1" applyBorder="1" applyAlignment="1" applyProtection="1">
      <alignment horizontal="center"/>
    </xf>
    <xf numFmtId="0" fontId="4" fillId="0" borderId="115" xfId="2" applyNumberFormat="1" applyFont="1" applyBorder="1" applyAlignment="1" applyProtection="1">
      <alignment horizontal="center"/>
    </xf>
    <xf numFmtId="0" fontId="2" fillId="0" borderId="14" xfId="2" applyFont="1" applyBorder="1" applyAlignment="1" applyProtection="1">
      <alignment horizontal="center" vertical="center" wrapText="1"/>
    </xf>
    <xf numFmtId="0" fontId="2" fillId="0" borderId="15" xfId="2" applyFont="1" applyBorder="1" applyAlignment="1" applyProtection="1">
      <alignment horizontal="center" vertical="center" wrapText="1"/>
    </xf>
    <xf numFmtId="0" fontId="2" fillId="0" borderId="69" xfId="2" applyFont="1" applyBorder="1" applyAlignment="1" applyProtection="1">
      <alignment horizontal="center" vertical="center" wrapText="1"/>
    </xf>
    <xf numFmtId="0" fontId="2" fillId="0" borderId="46" xfId="2" applyFont="1" applyBorder="1" applyAlignment="1" applyProtection="1">
      <alignment horizontal="center" vertical="center" wrapText="1"/>
    </xf>
    <xf numFmtId="0" fontId="9" fillId="0" borderId="10" xfId="0" applyFont="1" applyBorder="1" applyAlignment="1" applyProtection="1">
      <alignment horizontal="center" vertical="center"/>
    </xf>
    <xf numFmtId="0" fontId="9" fillId="0" borderId="6" xfId="0" applyFont="1" applyBorder="1" applyAlignment="1" applyProtection="1">
      <alignment horizontal="center" vertical="center"/>
    </xf>
    <xf numFmtId="0" fontId="56" fillId="0" borderId="14" xfId="0" applyFont="1" applyBorder="1" applyAlignment="1" applyProtection="1">
      <alignment horizontal="center" vertical="center"/>
      <protection locked="0"/>
    </xf>
    <xf numFmtId="0" fontId="56" fillId="0" borderId="107" xfId="0" applyFont="1" applyBorder="1" applyAlignment="1" applyProtection="1">
      <alignment horizontal="center" vertical="center"/>
      <protection locked="0"/>
    </xf>
    <xf numFmtId="0" fontId="56" fillId="0" borderId="69" xfId="0" applyFont="1" applyBorder="1" applyAlignment="1" applyProtection="1">
      <alignment horizontal="center" vertical="center"/>
      <protection locked="0"/>
    </xf>
    <xf numFmtId="0" fontId="56" fillId="0" borderId="89" xfId="0" applyFont="1" applyBorder="1" applyAlignment="1" applyProtection="1">
      <alignment horizontal="center" vertical="center"/>
      <protection locked="0"/>
    </xf>
    <xf numFmtId="0" fontId="29" fillId="9" borderId="14" xfId="0" applyFont="1" applyFill="1" applyBorder="1" applyAlignment="1" applyProtection="1">
      <alignment horizontal="center" vertical="center"/>
    </xf>
    <xf numFmtId="0" fontId="29" fillId="9" borderId="15" xfId="0" applyFont="1" applyFill="1" applyBorder="1" applyAlignment="1" applyProtection="1">
      <alignment horizontal="center" vertical="center"/>
    </xf>
    <xf numFmtId="0" fontId="29" fillId="9" borderId="107" xfId="0" applyFont="1" applyFill="1" applyBorder="1" applyAlignment="1" applyProtection="1">
      <alignment horizontal="center" vertical="center"/>
    </xf>
    <xf numFmtId="0" fontId="29" fillId="9" borderId="69" xfId="0" applyFont="1" applyFill="1" applyBorder="1" applyAlignment="1" applyProtection="1">
      <alignment horizontal="center" vertical="center"/>
    </xf>
    <xf numFmtId="0" fontId="29" fillId="9" borderId="46" xfId="0" applyFont="1" applyFill="1" applyBorder="1" applyAlignment="1" applyProtection="1">
      <alignment horizontal="center" vertical="center"/>
    </xf>
    <xf numFmtId="0" fontId="29" fillId="9" borderId="89" xfId="0" applyFont="1" applyFill="1" applyBorder="1" applyAlignment="1" applyProtection="1">
      <alignment horizontal="center" vertical="center"/>
    </xf>
    <xf numFmtId="0" fontId="2" fillId="12" borderId="8" xfId="0" applyFont="1" applyFill="1" applyBorder="1" applyAlignment="1" applyProtection="1">
      <alignment horizontal="center" vertical="center" wrapText="1"/>
    </xf>
    <xf numFmtId="0" fontId="2" fillId="12" borderId="13" xfId="0" applyFont="1" applyFill="1" applyBorder="1" applyAlignment="1" applyProtection="1">
      <alignment horizontal="center" vertical="center" wrapText="1"/>
    </xf>
    <xf numFmtId="0" fontId="56" fillId="0" borderId="8" xfId="0" applyFont="1" applyBorder="1" applyAlignment="1" applyProtection="1">
      <alignment horizontal="center" vertical="center"/>
      <protection locked="0"/>
    </xf>
    <xf numFmtId="0" fontId="56" fillId="0" borderId="13" xfId="0" applyFont="1" applyBorder="1" applyAlignment="1" applyProtection="1">
      <alignment horizontal="center" vertical="center"/>
      <protection locked="0"/>
    </xf>
    <xf numFmtId="0" fontId="2" fillId="12" borderId="8" xfId="0" applyFont="1" applyFill="1" applyBorder="1" applyAlignment="1" applyProtection="1">
      <alignment horizontal="center" vertical="center" wrapText="1"/>
      <protection locked="0"/>
    </xf>
    <xf numFmtId="0" fontId="2" fillId="12" borderId="13" xfId="0" applyFont="1" applyFill="1" applyBorder="1" applyAlignment="1" applyProtection="1">
      <alignment horizontal="center" vertical="center" wrapText="1"/>
      <protection locked="0"/>
    </xf>
    <xf numFmtId="0" fontId="2" fillId="12" borderId="8" xfId="0" applyFont="1" applyFill="1" applyBorder="1" applyAlignment="1">
      <alignment horizontal="center" vertical="center" wrapText="1"/>
    </xf>
    <xf numFmtId="0" fontId="2" fillId="12" borderId="13" xfId="0" applyFont="1" applyFill="1" applyBorder="1" applyAlignment="1">
      <alignment horizontal="center" vertical="center" wrapText="1"/>
    </xf>
    <xf numFmtId="0" fontId="28" fillId="0" borderId="14" xfId="2" applyFont="1" applyBorder="1" applyAlignment="1">
      <alignment horizontal="center" vertical="center" wrapText="1"/>
    </xf>
    <xf numFmtId="0" fontId="28" fillId="0" borderId="107" xfId="2" applyFont="1" applyBorder="1" applyAlignment="1">
      <alignment horizontal="center" vertical="center" wrapText="1"/>
    </xf>
    <xf numFmtId="0" fontId="28" fillId="0" borderId="69" xfId="2" applyFont="1" applyBorder="1" applyAlignment="1">
      <alignment horizontal="center" vertical="center" wrapText="1"/>
    </xf>
    <xf numFmtId="0" fontId="28" fillId="0" borderId="89" xfId="2" applyFont="1" applyBorder="1" applyAlignment="1">
      <alignment horizontal="center" vertical="center" wrapText="1"/>
    </xf>
    <xf numFmtId="0" fontId="27" fillId="0" borderId="8" xfId="2" applyFont="1" applyBorder="1" applyAlignment="1">
      <alignment horizontal="center"/>
    </xf>
    <xf numFmtId="0" fontId="27" fillId="0" borderId="7" xfId="2" applyFont="1" applyBorder="1" applyAlignment="1">
      <alignment horizontal="center"/>
    </xf>
    <xf numFmtId="0" fontId="27" fillId="0" borderId="13" xfId="2" applyFont="1" applyBorder="1" applyAlignment="1">
      <alignment horizontal="center"/>
    </xf>
    <xf numFmtId="0" fontId="28" fillId="0" borderId="15" xfId="2" applyFont="1" applyBorder="1" applyAlignment="1">
      <alignment horizontal="center" vertical="center" wrapText="1"/>
    </xf>
    <xf numFmtId="0" fontId="28" fillId="0" borderId="46" xfId="2" applyFont="1" applyBorder="1" applyAlignment="1">
      <alignment horizontal="center" vertical="center" wrapText="1"/>
    </xf>
    <xf numFmtId="0" fontId="28" fillId="0" borderId="8" xfId="2" applyFont="1" applyBorder="1" applyAlignment="1">
      <alignment horizontal="center" vertical="center" wrapText="1"/>
    </xf>
    <xf numFmtId="0" fontId="28" fillId="0" borderId="13" xfId="2" applyFont="1" applyBorder="1" applyAlignment="1">
      <alignment horizontal="center" vertical="center" wrapText="1"/>
    </xf>
    <xf numFmtId="0" fontId="26" fillId="0" borderId="0" xfId="2" applyFont="1" applyAlignment="1">
      <alignment horizontal="center"/>
    </xf>
    <xf numFmtId="0" fontId="12" fillId="0" borderId="10" xfId="2" applyFont="1" applyBorder="1" applyAlignment="1">
      <alignment horizontal="center" vertical="center" wrapText="1"/>
    </xf>
    <xf numFmtId="0" fontId="12" fillId="0" borderId="12" xfId="2" applyFont="1" applyBorder="1" applyAlignment="1">
      <alignment horizontal="center" vertical="center" wrapText="1"/>
    </xf>
    <xf numFmtId="0" fontId="7" fillId="0" borderId="14" xfId="2" applyFont="1" applyBorder="1" applyAlignment="1">
      <alignment horizontal="left" vertical="top" wrapText="1"/>
    </xf>
    <xf numFmtId="0" fontId="7" fillId="0" borderId="107" xfId="2" applyFont="1" applyBorder="1" applyAlignment="1">
      <alignment horizontal="left" vertical="top" wrapText="1"/>
    </xf>
    <xf numFmtId="0" fontId="7" fillId="0" borderId="18" xfId="2" applyFont="1" applyBorder="1" applyAlignment="1">
      <alignment horizontal="left" vertical="top" wrapText="1"/>
    </xf>
    <xf numFmtId="0" fontId="7" fillId="0" borderId="75" xfId="2" applyFont="1" applyBorder="1" applyAlignment="1">
      <alignment horizontal="left" vertical="top" wrapText="1"/>
    </xf>
    <xf numFmtId="0" fontId="7" fillId="0" borderId="69" xfId="2" applyFont="1" applyBorder="1" applyAlignment="1">
      <alignment horizontal="left" vertical="top" wrapText="1"/>
    </xf>
    <xf numFmtId="0" fontId="7" fillId="0" borderId="89" xfId="2" applyFont="1" applyBorder="1" applyAlignment="1">
      <alignment horizontal="left" vertical="top" wrapText="1"/>
    </xf>
    <xf numFmtId="0" fontId="2" fillId="0" borderId="8" xfId="2" applyFont="1" applyBorder="1" applyAlignment="1">
      <alignment horizontal="center" vertical="center"/>
    </xf>
    <xf numFmtId="0" fontId="2" fillId="0" borderId="13" xfId="2" applyFont="1" applyBorder="1" applyAlignment="1">
      <alignment horizontal="center" vertical="center"/>
    </xf>
    <xf numFmtId="0" fontId="4" fillId="0" borderId="113" xfId="2" applyNumberFormat="1" applyFont="1" applyBorder="1" applyAlignment="1">
      <alignment horizontal="center"/>
    </xf>
    <xf numFmtId="0" fontId="4" fillId="0" borderId="109" xfId="2" applyNumberFormat="1" applyFont="1" applyBorder="1" applyAlignment="1">
      <alignment horizontal="center"/>
    </xf>
    <xf numFmtId="0" fontId="4" fillId="0" borderId="114" xfId="2" applyNumberFormat="1" applyFont="1" applyBorder="1" applyAlignment="1">
      <alignment horizontal="center"/>
    </xf>
    <xf numFmtId="0" fontId="4" fillId="0" borderId="115" xfId="2" applyNumberFormat="1" applyFont="1" applyBorder="1" applyAlignment="1">
      <alignment horizontal="center"/>
    </xf>
    <xf numFmtId="0" fontId="2" fillId="0" borderId="14" xfId="2" applyFont="1" applyBorder="1" applyAlignment="1">
      <alignment horizontal="center" vertical="center" wrapText="1"/>
    </xf>
    <xf numFmtId="0" fontId="2" fillId="0" borderId="15" xfId="2" applyFont="1" applyBorder="1" applyAlignment="1">
      <alignment horizontal="center" vertical="center" wrapText="1"/>
    </xf>
    <xf numFmtId="0" fontId="2" fillId="0" borderId="69" xfId="2" applyFont="1" applyBorder="1" applyAlignment="1">
      <alignment horizontal="center" vertical="center" wrapText="1"/>
    </xf>
    <xf numFmtId="0" fontId="2" fillId="0" borderId="46" xfId="2" applyFont="1" applyBorder="1" applyAlignment="1">
      <alignment horizontal="center" vertical="center" wrapText="1"/>
    </xf>
    <xf numFmtId="0" fontId="12" fillId="0" borderId="6" xfId="2" applyFont="1" applyBorder="1" applyAlignment="1">
      <alignment horizontal="center" vertical="center" wrapText="1"/>
    </xf>
    <xf numFmtId="0" fontId="7" fillId="0" borderId="15" xfId="2" applyFont="1" applyBorder="1" applyAlignment="1">
      <alignment horizontal="left" vertical="top" wrapText="1"/>
    </xf>
    <xf numFmtId="0" fontId="7" fillId="0" borderId="0" xfId="2" applyFont="1" applyBorder="1" applyAlignment="1">
      <alignment horizontal="left" vertical="top" wrapText="1"/>
    </xf>
    <xf numFmtId="0" fontId="7" fillId="0" borderId="46" xfId="2" applyFont="1" applyBorder="1" applyAlignment="1">
      <alignment horizontal="left" vertical="top" wrapText="1"/>
    </xf>
    <xf numFmtId="0" fontId="9" fillId="0" borderId="10" xfId="0" applyFont="1" applyBorder="1" applyAlignment="1">
      <alignment horizontal="center" vertical="center"/>
    </xf>
    <xf numFmtId="0" fontId="9" fillId="0" borderId="6" xfId="0" applyFont="1" applyBorder="1" applyAlignment="1">
      <alignment horizontal="center" vertical="center"/>
    </xf>
    <xf numFmtId="0" fontId="29" fillId="9" borderId="14" xfId="0" applyFont="1" applyFill="1" applyBorder="1" applyAlignment="1">
      <alignment horizontal="center" vertical="center"/>
    </xf>
    <xf numFmtId="0" fontId="29" fillId="9" borderId="15" xfId="0" applyFont="1" applyFill="1" applyBorder="1" applyAlignment="1">
      <alignment horizontal="center" vertical="center"/>
    </xf>
    <xf numFmtId="0" fontId="29" fillId="9" borderId="107" xfId="0" applyFont="1" applyFill="1" applyBorder="1" applyAlignment="1">
      <alignment horizontal="center" vertical="center"/>
    </xf>
    <xf numFmtId="0" fontId="29" fillId="9" borderId="69" xfId="0" applyFont="1" applyFill="1" applyBorder="1" applyAlignment="1">
      <alignment horizontal="center" vertical="center"/>
    </xf>
    <xf numFmtId="0" fontId="29" fillId="9" borderId="46" xfId="0" applyFont="1" applyFill="1" applyBorder="1" applyAlignment="1">
      <alignment horizontal="center" vertical="center"/>
    </xf>
    <xf numFmtId="0" fontId="29" fillId="9" borderId="89" xfId="0" applyFont="1" applyFill="1" applyBorder="1" applyAlignment="1">
      <alignment horizontal="center" vertical="center"/>
    </xf>
    <xf numFmtId="0" fontId="5" fillId="10" borderId="14" xfId="0" applyFont="1" applyFill="1" applyBorder="1" applyAlignment="1">
      <alignment horizontal="center" vertical="center" wrapText="1"/>
    </xf>
    <xf numFmtId="0" fontId="5" fillId="10" borderId="107" xfId="0" applyFont="1" applyFill="1" applyBorder="1" applyAlignment="1">
      <alignment horizontal="center" vertical="center" wrapText="1"/>
    </xf>
    <xf numFmtId="0" fontId="5" fillId="10" borderId="69" xfId="0" applyFont="1" applyFill="1" applyBorder="1" applyAlignment="1">
      <alignment horizontal="center" vertical="center" wrapText="1"/>
    </xf>
    <xf numFmtId="0" fontId="5" fillId="10" borderId="89" xfId="0" applyFont="1" applyFill="1" applyBorder="1" applyAlignment="1">
      <alignment horizontal="center" vertical="center" wrapText="1"/>
    </xf>
    <xf numFmtId="0" fontId="2" fillId="0" borderId="9" xfId="0" applyFont="1" applyBorder="1" applyAlignment="1">
      <alignment horizontal="center" vertical="center"/>
    </xf>
    <xf numFmtId="0" fontId="2" fillId="0" borderId="10" xfId="0" applyFont="1" applyBorder="1" applyAlignment="1">
      <alignment horizontal="center" vertical="center"/>
    </xf>
    <xf numFmtId="0" fontId="2" fillId="0" borderId="6" xfId="0" applyFont="1" applyBorder="1" applyAlignment="1">
      <alignment horizontal="center" vertical="center"/>
    </xf>
    <xf numFmtId="0" fontId="2" fillId="0" borderId="12" xfId="0" applyFont="1" applyBorder="1" applyAlignment="1">
      <alignment horizontal="center" vertical="center"/>
    </xf>
    <xf numFmtId="0" fontId="2" fillId="0" borderId="10" xfId="0" applyNumberFormat="1" applyFont="1" applyFill="1" applyBorder="1" applyAlignment="1">
      <alignment horizontal="center"/>
    </xf>
    <xf numFmtId="0" fontId="2" fillId="0" borderId="6" xfId="0" applyNumberFormat="1" applyFont="1" applyFill="1" applyBorder="1" applyAlignment="1">
      <alignment horizontal="center"/>
    </xf>
    <xf numFmtId="0" fontId="2" fillId="0" borderId="12" xfId="0" applyNumberFormat="1" applyFont="1" applyFill="1" applyBorder="1" applyAlignment="1">
      <alignment horizontal="center"/>
    </xf>
    <xf numFmtId="0" fontId="12" fillId="0" borderId="106" xfId="0" applyFont="1" applyBorder="1" applyAlignment="1">
      <alignment horizontal="center" vertical="center"/>
    </xf>
    <xf numFmtId="0" fontId="2" fillId="2" borderId="10" xfId="0" applyFont="1" applyFill="1" applyBorder="1" applyAlignment="1">
      <alignment horizontal="center" vertical="center" wrapText="1"/>
    </xf>
    <xf numFmtId="0" fontId="2" fillId="2" borderId="6" xfId="0" applyFont="1" applyFill="1" applyBorder="1" applyAlignment="1">
      <alignment horizontal="center" vertical="center" wrapText="1"/>
    </xf>
    <xf numFmtId="0" fontId="2" fillId="2" borderId="12" xfId="0" applyFont="1" applyFill="1" applyBorder="1" applyAlignment="1">
      <alignment horizontal="center" vertical="center" wrapText="1"/>
    </xf>
    <xf numFmtId="0" fontId="5" fillId="0" borderId="57" xfId="0" applyFont="1" applyBorder="1" applyAlignment="1">
      <alignment horizontal="center" vertical="center" wrapText="1"/>
    </xf>
    <xf numFmtId="0" fontId="5" fillId="0" borderId="58" xfId="0" applyFont="1" applyBorder="1" applyAlignment="1">
      <alignment horizontal="center" vertical="center" wrapText="1"/>
    </xf>
    <xf numFmtId="0" fontId="5" fillId="0" borderId="56" xfId="0" applyFont="1" applyBorder="1" applyAlignment="1">
      <alignment horizontal="center" vertical="center"/>
    </xf>
    <xf numFmtId="0" fontId="5" fillId="0" borderId="57" xfId="0" applyFont="1" applyBorder="1" applyAlignment="1">
      <alignment horizontal="center" vertical="center"/>
    </xf>
    <xf numFmtId="0" fontId="20" fillId="6" borderId="10" xfId="0" applyFont="1" applyFill="1" applyBorder="1" applyAlignment="1">
      <alignment horizontal="center"/>
    </xf>
    <xf numFmtId="0" fontId="20" fillId="6" borderId="6" xfId="0" applyFont="1" applyFill="1" applyBorder="1" applyAlignment="1">
      <alignment horizontal="center"/>
    </xf>
    <xf numFmtId="0" fontId="20" fillId="6" borderId="12" xfId="0" applyFont="1" applyFill="1" applyBorder="1" applyAlignment="1">
      <alignment horizontal="center"/>
    </xf>
    <xf numFmtId="0" fontId="2" fillId="12" borderId="10" xfId="0" applyFont="1" applyFill="1" applyBorder="1" applyAlignment="1">
      <alignment horizontal="center" vertical="center"/>
    </xf>
    <xf numFmtId="0" fontId="2" fillId="12" borderId="6" xfId="0" applyFont="1" applyFill="1" applyBorder="1" applyAlignment="1">
      <alignment horizontal="center" vertical="center"/>
    </xf>
    <xf numFmtId="0" fontId="2" fillId="12" borderId="12" xfId="0" applyFont="1" applyFill="1" applyBorder="1" applyAlignment="1">
      <alignment horizontal="center" vertical="center"/>
    </xf>
    <xf numFmtId="0" fontId="2" fillId="2" borderId="69" xfId="0" applyFont="1" applyFill="1" applyBorder="1" applyAlignment="1">
      <alignment horizontal="center" vertical="center" wrapText="1"/>
    </xf>
    <xf numFmtId="0" fontId="2" fillId="2" borderId="46" xfId="0" applyFont="1" applyFill="1" applyBorder="1" applyAlignment="1">
      <alignment horizontal="center" vertical="center" wrapText="1"/>
    </xf>
    <xf numFmtId="0" fontId="2" fillId="2" borderId="89" xfId="0" applyFont="1" applyFill="1" applyBorder="1" applyAlignment="1">
      <alignment horizontal="center" vertical="center" wrapText="1"/>
    </xf>
    <xf numFmtId="0" fontId="2" fillId="12" borderId="9" xfId="0" applyFont="1" applyFill="1" applyBorder="1" applyAlignment="1">
      <alignment horizontal="center" vertical="center"/>
    </xf>
    <xf numFmtId="0" fontId="5" fillId="0" borderId="61" xfId="0" applyFont="1" applyBorder="1" applyAlignment="1">
      <alignment horizontal="center" vertical="center" wrapText="1"/>
    </xf>
    <xf numFmtId="0" fontId="5" fillId="0" borderId="62" xfId="0" applyFont="1" applyBorder="1" applyAlignment="1">
      <alignment horizontal="center" vertical="center" wrapText="1"/>
    </xf>
    <xf numFmtId="0" fontId="5" fillId="0" borderId="85" xfId="0" applyFont="1" applyBorder="1" applyAlignment="1">
      <alignment horizontal="center" vertical="center" wrapText="1"/>
    </xf>
    <xf numFmtId="0" fontId="12" fillId="2" borderId="7" xfId="0" applyFont="1" applyFill="1" applyBorder="1" applyAlignment="1">
      <alignment horizontal="center"/>
    </xf>
    <xf numFmtId="0" fontId="12" fillId="2" borderId="13" xfId="0" applyFont="1" applyFill="1" applyBorder="1" applyAlignment="1">
      <alignment horizontal="center"/>
    </xf>
    <xf numFmtId="0" fontId="20" fillId="6" borderId="10" xfId="0" applyFont="1" applyFill="1" applyBorder="1" applyAlignment="1">
      <alignment horizontal="center" vertical="center"/>
    </xf>
    <xf numFmtId="0" fontId="20" fillId="6" borderId="6" xfId="0" applyFont="1" applyFill="1" applyBorder="1" applyAlignment="1">
      <alignment horizontal="center" vertical="center"/>
    </xf>
    <xf numFmtId="0" fontId="20" fillId="6" borderId="12" xfId="0" applyFont="1" applyFill="1" applyBorder="1" applyAlignment="1">
      <alignment horizontal="center" vertical="center"/>
    </xf>
    <xf numFmtId="0" fontId="22" fillId="6" borderId="10" xfId="0" applyFont="1" applyFill="1" applyBorder="1" applyAlignment="1">
      <alignment horizontal="center"/>
    </xf>
    <xf numFmtId="0" fontId="22" fillId="6" borderId="6" xfId="0" applyFont="1" applyFill="1" applyBorder="1" applyAlignment="1">
      <alignment horizontal="center"/>
    </xf>
    <xf numFmtId="0" fontId="22" fillId="6" borderId="12" xfId="0" applyFont="1" applyFill="1" applyBorder="1" applyAlignment="1">
      <alignment horizontal="center"/>
    </xf>
    <xf numFmtId="0" fontId="5" fillId="0" borderId="61" xfId="0" applyFont="1" applyBorder="1" applyAlignment="1">
      <alignment horizontal="center" vertical="center"/>
    </xf>
    <xf numFmtId="0" fontId="5" fillId="0" borderId="127" xfId="0" applyFont="1" applyBorder="1" applyAlignment="1">
      <alignment horizontal="center" vertical="center"/>
    </xf>
    <xf numFmtId="0" fontId="5" fillId="0" borderId="106" xfId="0" applyFont="1" applyBorder="1" applyAlignment="1">
      <alignment horizontal="center" vertical="center"/>
    </xf>
    <xf numFmtId="0" fontId="5" fillId="0" borderId="87" xfId="0" applyFont="1" applyBorder="1" applyAlignment="1">
      <alignment horizontal="center" vertical="center"/>
    </xf>
    <xf numFmtId="0" fontId="12" fillId="0" borderId="127" xfId="0" applyFont="1" applyBorder="1" applyAlignment="1">
      <alignment horizontal="center" vertical="center"/>
    </xf>
    <xf numFmtId="0" fontId="12" fillId="0" borderId="105" xfId="0" applyFont="1" applyBorder="1" applyAlignment="1">
      <alignment horizontal="center" vertical="center"/>
    </xf>
    <xf numFmtId="0" fontId="2" fillId="18" borderId="10" xfId="0" applyFont="1" applyFill="1" applyBorder="1" applyAlignment="1">
      <alignment horizontal="center" vertical="center"/>
    </xf>
    <xf numFmtId="0" fontId="2" fillId="18" borderId="6" xfId="0" applyFont="1" applyFill="1" applyBorder="1" applyAlignment="1">
      <alignment horizontal="center" vertical="center"/>
    </xf>
    <xf numFmtId="0" fontId="2" fillId="18" borderId="12" xfId="0" applyFont="1" applyFill="1" applyBorder="1" applyAlignment="1">
      <alignment horizontal="center" vertical="center"/>
    </xf>
    <xf numFmtId="0" fontId="5" fillId="0" borderId="106" xfId="0" applyFont="1" applyBorder="1" applyAlignment="1">
      <alignment horizontal="center" vertical="center" wrapText="1"/>
    </xf>
    <xf numFmtId="0" fontId="12" fillId="0" borderId="10" xfId="0" applyFont="1" applyBorder="1" applyAlignment="1">
      <alignment horizontal="center" vertical="center"/>
    </xf>
    <xf numFmtId="0" fontId="12" fillId="0" borderId="6" xfId="0" applyFont="1" applyBorder="1" applyAlignment="1">
      <alignment horizontal="center" vertical="center"/>
    </xf>
    <xf numFmtId="0" fontId="12" fillId="0" borderId="12" xfId="0" applyFont="1" applyBorder="1" applyAlignment="1">
      <alignment horizontal="center" vertical="center"/>
    </xf>
    <xf numFmtId="0" fontId="12" fillId="0" borderId="14" xfId="0" applyFont="1" applyBorder="1" applyAlignment="1">
      <alignment horizontal="left" vertical="top" wrapText="1"/>
    </xf>
    <xf numFmtId="0" fontId="12" fillId="0" borderId="15" xfId="0" applyFont="1" applyBorder="1" applyAlignment="1">
      <alignment horizontal="left" vertical="top" wrapText="1"/>
    </xf>
    <xf numFmtId="0" fontId="12" fillId="0" borderId="107" xfId="0" applyFont="1" applyBorder="1" applyAlignment="1">
      <alignment horizontal="left" vertical="top" wrapText="1"/>
    </xf>
    <xf numFmtId="0" fontId="12" fillId="0" borderId="18" xfId="0" applyFont="1" applyBorder="1" applyAlignment="1">
      <alignment horizontal="left" vertical="top" wrapText="1"/>
    </xf>
    <xf numFmtId="0" fontId="12" fillId="0" borderId="0" xfId="0" applyFont="1" applyBorder="1" applyAlignment="1">
      <alignment horizontal="left" vertical="top" wrapText="1"/>
    </xf>
    <xf numFmtId="0" fontId="12" fillId="0" borderId="75" xfId="0" applyFont="1" applyBorder="1" applyAlignment="1">
      <alignment horizontal="left" vertical="top" wrapText="1"/>
    </xf>
    <xf numFmtId="0" fontId="12" fillId="0" borderId="69" xfId="0" applyFont="1" applyBorder="1" applyAlignment="1">
      <alignment horizontal="left" vertical="top" wrapText="1"/>
    </xf>
    <xf numFmtId="0" fontId="12" fillId="0" borderId="46" xfId="0" applyFont="1" applyBorder="1" applyAlignment="1">
      <alignment horizontal="left" vertical="top" wrapText="1"/>
    </xf>
    <xf numFmtId="0" fontId="12" fillId="0" borderId="89" xfId="0" applyFont="1" applyBorder="1" applyAlignment="1">
      <alignment horizontal="left" vertical="top" wrapText="1"/>
    </xf>
    <xf numFmtId="0" fontId="12" fillId="0" borderId="10" xfId="0" applyFont="1" applyBorder="1" applyAlignment="1">
      <alignment horizontal="center" vertical="center" wrapText="1"/>
    </xf>
    <xf numFmtId="0" fontId="12" fillId="0" borderId="6" xfId="0" applyFont="1" applyBorder="1" applyAlignment="1">
      <alignment horizontal="center" vertical="center" wrapText="1"/>
    </xf>
    <xf numFmtId="0" fontId="12" fillId="0" borderId="12" xfId="0" applyFont="1" applyBorder="1" applyAlignment="1">
      <alignment horizontal="center" vertical="center" wrapText="1"/>
    </xf>
    <xf numFmtId="0" fontId="0" fillId="0" borderId="8" xfId="0" applyBorder="1" applyAlignment="1">
      <alignment horizontal="center"/>
    </xf>
    <xf numFmtId="0" fontId="0" fillId="0" borderId="7" xfId="0" applyBorder="1" applyAlignment="1">
      <alignment horizontal="center"/>
    </xf>
    <xf numFmtId="0" fontId="0" fillId="0" borderId="13" xfId="0" applyBorder="1" applyAlignment="1">
      <alignment horizontal="center"/>
    </xf>
    <xf numFmtId="0" fontId="23" fillId="6" borderId="69" xfId="0" applyFont="1" applyFill="1" applyBorder="1" applyAlignment="1">
      <alignment horizontal="center"/>
    </xf>
    <xf numFmtId="0" fontId="23" fillId="6" borderId="46" xfId="0" applyFont="1" applyFill="1" applyBorder="1" applyAlignment="1">
      <alignment horizontal="center"/>
    </xf>
    <xf numFmtId="0" fontId="23" fillId="6" borderId="89" xfId="0" applyFont="1" applyFill="1" applyBorder="1" applyAlignment="1">
      <alignment horizontal="center"/>
    </xf>
    <xf numFmtId="0" fontId="23" fillId="6" borderId="10" xfId="0" applyFont="1" applyFill="1" applyBorder="1" applyAlignment="1">
      <alignment horizontal="center"/>
    </xf>
    <xf numFmtId="0" fontId="23" fillId="6" borderId="6" xfId="0" applyFont="1" applyFill="1" applyBorder="1" applyAlignment="1">
      <alignment horizontal="center"/>
    </xf>
    <xf numFmtId="0" fontId="23" fillId="6" borderId="12" xfId="0" applyFont="1" applyFill="1" applyBorder="1" applyAlignment="1">
      <alignment horizontal="center"/>
    </xf>
    <xf numFmtId="0" fontId="12" fillId="2" borderId="8" xfId="0" applyFont="1" applyFill="1" applyBorder="1" applyAlignment="1">
      <alignment horizontal="center"/>
    </xf>
    <xf numFmtId="0" fontId="2" fillId="2" borderId="6" xfId="0" applyFont="1" applyFill="1" applyBorder="1" applyAlignment="1">
      <alignment horizontal="center"/>
    </xf>
    <xf numFmtId="0" fontId="2" fillId="2" borderId="12" xfId="0" applyFont="1" applyFill="1" applyBorder="1" applyAlignment="1">
      <alignment horizontal="center"/>
    </xf>
    <xf numFmtId="0" fontId="2" fillId="2" borderId="10" xfId="0" applyFont="1" applyFill="1" applyBorder="1" applyAlignment="1">
      <alignment horizontal="center"/>
    </xf>
    <xf numFmtId="0" fontId="2" fillId="0" borderId="10" xfId="0" applyNumberFormat="1" applyFont="1" applyFill="1" applyBorder="1" applyAlignment="1">
      <alignment horizontal="center" vertical="center"/>
    </xf>
    <xf numFmtId="0" fontId="2" fillId="0" borderId="6" xfId="0" applyNumberFormat="1" applyFont="1" applyFill="1" applyBorder="1" applyAlignment="1">
      <alignment horizontal="center" vertical="center"/>
    </xf>
    <xf numFmtId="0" fontId="2" fillId="0" borderId="12" xfId="0" applyNumberFormat="1" applyFont="1" applyFill="1" applyBorder="1" applyAlignment="1">
      <alignment horizontal="center" vertical="center"/>
    </xf>
    <xf numFmtId="0" fontId="0" fillId="0" borderId="10" xfId="0" applyBorder="1" applyAlignment="1">
      <alignment horizontal="center"/>
    </xf>
    <xf numFmtId="0" fontId="0" fillId="0" borderId="6" xfId="0" applyBorder="1" applyAlignment="1">
      <alignment horizontal="center"/>
    </xf>
    <xf numFmtId="0" fontId="0" fillId="0" borderId="12" xfId="0" applyBorder="1" applyAlignment="1">
      <alignment horizontal="center"/>
    </xf>
    <xf numFmtId="0" fontId="2" fillId="2" borderId="8" xfId="0" applyFont="1" applyFill="1" applyBorder="1" applyAlignment="1">
      <alignment horizontal="center" vertical="center" wrapText="1"/>
    </xf>
    <xf numFmtId="0" fontId="2" fillId="2" borderId="13" xfId="0" applyFont="1" applyFill="1" applyBorder="1" applyAlignment="1">
      <alignment horizontal="center" vertical="center" wrapText="1"/>
    </xf>
    <xf numFmtId="0" fontId="55" fillId="0" borderId="10" xfId="0" applyFont="1" applyBorder="1" applyAlignment="1">
      <alignment horizontal="center" vertical="center"/>
    </xf>
    <xf numFmtId="0" fontId="55" fillId="0" borderId="6" xfId="0" applyFont="1" applyBorder="1" applyAlignment="1">
      <alignment horizontal="center" vertical="center"/>
    </xf>
    <xf numFmtId="0" fontId="55" fillId="0" borderId="12" xfId="0" applyFont="1" applyBorder="1" applyAlignment="1">
      <alignment horizontal="center" vertical="center"/>
    </xf>
    <xf numFmtId="0" fontId="2" fillId="12" borderId="10" xfId="0" applyNumberFormat="1" applyFont="1" applyFill="1" applyBorder="1" applyAlignment="1">
      <alignment horizontal="center" vertical="center"/>
    </xf>
    <xf numFmtId="0" fontId="2" fillId="12" borderId="6" xfId="0" applyNumberFormat="1" applyFont="1" applyFill="1" applyBorder="1" applyAlignment="1">
      <alignment horizontal="center" vertical="center"/>
    </xf>
    <xf numFmtId="0" fontId="2" fillId="12" borderId="12" xfId="0" applyNumberFormat="1" applyFont="1" applyFill="1" applyBorder="1" applyAlignment="1">
      <alignment horizontal="center" vertical="center"/>
    </xf>
    <xf numFmtId="49" fontId="1" fillId="2" borderId="107" xfId="0" applyNumberFormat="1" applyFont="1" applyFill="1" applyBorder="1" applyAlignment="1">
      <alignment horizontal="center" vertical="center" wrapText="1"/>
    </xf>
    <xf numFmtId="49" fontId="1" fillId="2" borderId="89" xfId="0" applyNumberFormat="1" applyFont="1" applyFill="1" applyBorder="1" applyAlignment="1">
      <alignment horizontal="center" vertical="center" wrapText="1"/>
    </xf>
    <xf numFmtId="49" fontId="1" fillId="2" borderId="14" xfId="0" applyNumberFormat="1" applyFont="1" applyFill="1" applyBorder="1" applyAlignment="1">
      <alignment horizontal="center" vertical="center"/>
    </xf>
    <xf numFmtId="49" fontId="1" fillId="2" borderId="69" xfId="0" applyNumberFormat="1" applyFont="1" applyFill="1" applyBorder="1" applyAlignment="1">
      <alignment horizontal="center" vertical="center"/>
    </xf>
    <xf numFmtId="49" fontId="1" fillId="2" borderId="8" xfId="0" applyNumberFormat="1" applyFont="1" applyFill="1" applyBorder="1" applyAlignment="1">
      <alignment horizontal="center" vertical="center"/>
    </xf>
    <xf numFmtId="49" fontId="1" fillId="2" borderId="13" xfId="0" applyNumberFormat="1" applyFont="1" applyFill="1" applyBorder="1" applyAlignment="1">
      <alignment horizontal="center" vertical="center"/>
    </xf>
    <xf numFmtId="0" fontId="12" fillId="17" borderId="106" xfId="0" applyFont="1" applyFill="1" applyBorder="1" applyAlignment="1">
      <alignment horizontal="center" vertical="center"/>
    </xf>
    <xf numFmtId="0" fontId="5" fillId="8" borderId="85" xfId="0" applyFont="1" applyFill="1" applyBorder="1" applyAlignment="1">
      <alignment horizontal="center" vertical="center" wrapText="1"/>
    </xf>
    <xf numFmtId="0" fontId="5" fillId="8" borderId="61" xfId="0" applyFont="1" applyFill="1" applyBorder="1" applyAlignment="1">
      <alignment horizontal="center" vertical="center" wrapText="1"/>
    </xf>
    <xf numFmtId="0" fontId="12" fillId="8" borderId="127" xfId="0" applyFont="1" applyFill="1" applyBorder="1" applyAlignment="1">
      <alignment horizontal="center" vertical="center"/>
    </xf>
    <xf numFmtId="0" fontId="12" fillId="8" borderId="106" xfId="0" applyFont="1" applyFill="1" applyBorder="1" applyAlignment="1">
      <alignment horizontal="center" vertical="center"/>
    </xf>
    <xf numFmtId="0" fontId="12" fillId="8" borderId="105" xfId="0" applyFont="1" applyFill="1" applyBorder="1" applyAlignment="1">
      <alignment horizontal="center" vertical="center"/>
    </xf>
    <xf numFmtId="0" fontId="12" fillId="11" borderId="98" xfId="0" applyFont="1" applyFill="1" applyBorder="1" applyAlignment="1">
      <alignment horizontal="center" vertical="center"/>
    </xf>
    <xf numFmtId="0" fontId="12" fillId="11" borderId="21" xfId="0" applyFont="1" applyFill="1" applyBorder="1" applyAlignment="1">
      <alignment horizontal="center" vertical="center"/>
    </xf>
    <xf numFmtId="0" fontId="12" fillId="11" borderId="94" xfId="0" applyFont="1" applyFill="1" applyBorder="1" applyAlignment="1">
      <alignment horizontal="center" vertical="center"/>
    </xf>
    <xf numFmtId="0" fontId="12" fillId="11" borderId="123" xfId="0" applyFont="1" applyFill="1" applyBorder="1" applyAlignment="1">
      <alignment horizontal="center" vertical="center"/>
    </xf>
    <xf numFmtId="0" fontId="12" fillId="11" borderId="20" xfId="0" applyFont="1" applyFill="1" applyBorder="1" applyAlignment="1">
      <alignment horizontal="center" vertical="center"/>
    </xf>
    <xf numFmtId="0" fontId="12" fillId="11" borderId="126" xfId="0" applyFont="1" applyFill="1" applyBorder="1" applyAlignment="1">
      <alignment horizontal="center" vertical="center"/>
    </xf>
    <xf numFmtId="0" fontId="5" fillId="0" borderId="85" xfId="0" applyFont="1" applyBorder="1" applyAlignment="1">
      <alignment horizontal="center" vertical="center"/>
    </xf>
    <xf numFmtId="0" fontId="12" fillId="11" borderId="127" xfId="0" applyFont="1" applyFill="1" applyBorder="1" applyAlignment="1">
      <alignment horizontal="center" vertical="center"/>
    </xf>
    <xf numFmtId="0" fontId="12" fillId="11" borderId="106" xfId="0" applyFont="1" applyFill="1" applyBorder="1" applyAlignment="1">
      <alignment horizontal="center" vertical="center"/>
    </xf>
    <xf numFmtId="0" fontId="12" fillId="11" borderId="105" xfId="0" applyFont="1" applyFill="1" applyBorder="1" applyAlignment="1">
      <alignment horizontal="center" vertical="center"/>
    </xf>
    <xf numFmtId="0" fontId="5" fillId="0" borderId="56" xfId="0" applyFont="1" applyBorder="1" applyAlignment="1">
      <alignment horizontal="center" vertical="center" wrapText="1"/>
    </xf>
    <xf numFmtId="0" fontId="12" fillId="11" borderId="116" xfId="0" applyFont="1" applyFill="1" applyBorder="1" applyAlignment="1">
      <alignment horizontal="center" vertical="center"/>
    </xf>
    <xf numFmtId="0" fontId="12" fillId="11" borderId="103" xfId="0" applyFont="1" applyFill="1" applyBorder="1" applyAlignment="1">
      <alignment horizontal="center" vertical="center"/>
    </xf>
    <xf numFmtId="0" fontId="5" fillId="0" borderId="118" xfId="0" applyFont="1" applyBorder="1" applyAlignment="1">
      <alignment horizontal="center" vertical="center" wrapText="1"/>
    </xf>
    <xf numFmtId="0" fontId="0" fillId="0" borderId="120" xfId="0" applyBorder="1" applyAlignment="1">
      <alignment horizontal="center"/>
    </xf>
    <xf numFmtId="0" fontId="0" fillId="0" borderId="119" xfId="0" applyBorder="1" applyAlignment="1">
      <alignment horizontal="center"/>
    </xf>
    <xf numFmtId="0" fontId="0" fillId="0" borderId="75" xfId="0" applyBorder="1" applyAlignment="1">
      <alignment horizontal="center"/>
    </xf>
    <xf numFmtId="0" fontId="0" fillId="0" borderId="89" xfId="0" applyBorder="1" applyAlignment="1">
      <alignment horizontal="center"/>
    </xf>
    <xf numFmtId="0" fontId="12" fillId="2" borderId="107" xfId="0" applyFont="1" applyFill="1" applyBorder="1" applyAlignment="1">
      <alignment horizontal="center"/>
    </xf>
    <xf numFmtId="0" fontId="12" fillId="2" borderId="75" xfId="0" applyFont="1" applyFill="1" applyBorder="1" applyAlignment="1">
      <alignment horizontal="center"/>
    </xf>
    <xf numFmtId="0" fontId="12" fillId="2" borderId="89" xfId="0" applyFont="1" applyFill="1" applyBorder="1" applyAlignment="1">
      <alignment horizontal="center"/>
    </xf>
    <xf numFmtId="0" fontId="12" fillId="11" borderId="10" xfId="0" applyFont="1" applyFill="1" applyBorder="1" applyAlignment="1">
      <alignment horizontal="center" vertical="center"/>
    </xf>
    <xf numFmtId="0" fontId="12" fillId="11" borderId="6" xfId="0" applyFont="1" applyFill="1" applyBorder="1" applyAlignment="1">
      <alignment horizontal="center" vertical="center"/>
    </xf>
    <xf numFmtId="0" fontId="12" fillId="11" borderId="12" xfId="0" applyFont="1" applyFill="1" applyBorder="1" applyAlignment="1">
      <alignment horizontal="center" vertical="center"/>
    </xf>
    <xf numFmtId="0" fontId="57" fillId="11" borderId="69" xfId="0" applyFont="1" applyFill="1" applyBorder="1" applyAlignment="1">
      <alignment horizontal="center" vertical="center"/>
    </xf>
    <xf numFmtId="0" fontId="57" fillId="11" borderId="89" xfId="0" applyFont="1" applyFill="1" applyBorder="1" applyAlignment="1">
      <alignment horizontal="center" vertical="center"/>
    </xf>
    <xf numFmtId="0" fontId="9" fillId="2" borderId="8" xfId="0" applyFont="1" applyFill="1" applyBorder="1" applyAlignment="1">
      <alignment horizontal="center" vertical="center" wrapText="1"/>
    </xf>
    <xf numFmtId="0" fontId="9" fillId="2" borderId="7" xfId="0" applyFont="1" applyFill="1" applyBorder="1" applyAlignment="1">
      <alignment horizontal="center" vertical="center" wrapText="1"/>
    </xf>
    <xf numFmtId="0" fontId="9" fillId="2" borderId="13" xfId="0" applyFont="1" applyFill="1" applyBorder="1" applyAlignment="1">
      <alignment horizontal="center" vertical="center" wrapText="1"/>
    </xf>
    <xf numFmtId="49" fontId="9" fillId="2" borderId="8" xfId="0" applyNumberFormat="1" applyFont="1" applyFill="1" applyBorder="1" applyAlignment="1">
      <alignment horizontal="center" vertical="center" wrapText="1"/>
    </xf>
    <xf numFmtId="49" fontId="9" fillId="2" borderId="7" xfId="0" applyNumberFormat="1" applyFont="1" applyFill="1" applyBorder="1" applyAlignment="1">
      <alignment horizontal="center" vertical="center" wrapText="1"/>
    </xf>
    <xf numFmtId="49" fontId="9" fillId="2" borderId="13" xfId="0" applyNumberFormat="1" applyFont="1" applyFill="1" applyBorder="1" applyAlignment="1">
      <alignment horizontal="center" vertical="center" wrapText="1"/>
    </xf>
    <xf numFmtId="0" fontId="12" fillId="0" borderId="76" xfId="0" applyFont="1" applyFill="1" applyBorder="1" applyAlignment="1" applyProtection="1">
      <alignment horizontal="center"/>
    </xf>
    <xf numFmtId="0" fontId="12" fillId="0" borderId="79" xfId="0" applyFont="1" applyFill="1" applyBorder="1" applyAlignment="1" applyProtection="1">
      <alignment horizontal="center"/>
    </xf>
    <xf numFmtId="0" fontId="10" fillId="5" borderId="46" xfId="0" applyFont="1" applyFill="1" applyBorder="1" applyAlignment="1" applyProtection="1">
      <alignment horizontal="right"/>
    </xf>
    <xf numFmtId="0" fontId="10" fillId="5" borderId="74" xfId="0" applyFont="1" applyFill="1" applyBorder="1" applyAlignment="1" applyProtection="1">
      <alignment horizontal="right"/>
    </xf>
    <xf numFmtId="0" fontId="11" fillId="0" borderId="99" xfId="0" applyFont="1" applyFill="1" applyBorder="1" applyAlignment="1" applyProtection="1">
      <alignment horizontal="center" vertical="center" wrapText="1"/>
      <protection locked="0"/>
    </xf>
    <xf numFmtId="0" fontId="11" fillId="0" borderId="100" xfId="0" applyFont="1" applyFill="1" applyBorder="1" applyAlignment="1" applyProtection="1">
      <alignment horizontal="center" vertical="center" wrapText="1"/>
      <protection locked="0"/>
    </xf>
    <xf numFmtId="0" fontId="11" fillId="0" borderId="109" xfId="0" applyFont="1" applyFill="1" applyBorder="1" applyAlignment="1" applyProtection="1">
      <alignment horizontal="center" vertical="center" wrapText="1"/>
      <protection locked="0"/>
    </xf>
    <xf numFmtId="0" fontId="11" fillId="0" borderId="102" xfId="0" applyFont="1" applyFill="1" applyBorder="1" applyAlignment="1" applyProtection="1">
      <alignment horizontal="center" vertical="center" wrapText="1"/>
      <protection locked="0"/>
    </xf>
    <xf numFmtId="0" fontId="11" fillId="0" borderId="101" xfId="0" applyFont="1" applyFill="1" applyBorder="1" applyAlignment="1" applyProtection="1">
      <alignment horizontal="center" vertical="center" wrapText="1"/>
      <protection locked="0"/>
    </xf>
    <xf numFmtId="0" fontId="12" fillId="0" borderId="10" xfId="0" applyFont="1" applyBorder="1" applyAlignment="1">
      <alignment horizontal="center" vertical="top" wrapText="1"/>
    </xf>
    <xf numFmtId="0" fontId="12" fillId="0" borderId="12" xfId="0" applyFont="1" applyBorder="1" applyAlignment="1">
      <alignment horizontal="center" vertical="top" wrapText="1"/>
    </xf>
    <xf numFmtId="0" fontId="10" fillId="5" borderId="0" xfId="0" applyFont="1" applyFill="1" applyBorder="1" applyAlignment="1" applyProtection="1">
      <alignment horizontal="right"/>
    </xf>
    <xf numFmtId="0" fontId="0" fillId="0" borderId="0" xfId="0" applyBorder="1" applyAlignment="1" applyProtection="1">
      <alignment horizontal="right"/>
    </xf>
    <xf numFmtId="0" fontId="11" fillId="0" borderId="76" xfId="0" applyFont="1" applyFill="1" applyBorder="1" applyAlignment="1" applyProtection="1">
      <alignment horizontal="center"/>
      <protection locked="0"/>
    </xf>
    <xf numFmtId="0" fontId="11" fillId="0" borderId="79" xfId="0" applyFont="1" applyFill="1" applyBorder="1" applyAlignment="1" applyProtection="1">
      <alignment horizontal="center"/>
      <protection locked="0"/>
    </xf>
    <xf numFmtId="0" fontId="10" fillId="5" borderId="128" xfId="0" applyFont="1" applyFill="1" applyBorder="1" applyAlignment="1" applyProtection="1">
      <alignment horizontal="right"/>
    </xf>
    <xf numFmtId="0" fontId="10" fillId="5" borderId="36" xfId="0" applyFont="1" applyFill="1" applyBorder="1" applyAlignment="1" applyProtection="1">
      <alignment horizontal="right"/>
    </xf>
    <xf numFmtId="15" fontId="12" fillId="0" borderId="76" xfId="0" quotePrefix="1" applyNumberFormat="1" applyFont="1" applyFill="1" applyBorder="1" applyAlignment="1" applyProtection="1">
      <alignment horizontal="center" vertical="center"/>
    </xf>
    <xf numFmtId="15" fontId="12" fillId="0" borderId="82" xfId="0" quotePrefix="1" applyNumberFormat="1" applyFont="1" applyFill="1" applyBorder="1" applyAlignment="1" applyProtection="1">
      <alignment horizontal="center" vertical="center"/>
    </xf>
    <xf numFmtId="0" fontId="2" fillId="0" borderId="14" xfId="0" applyFont="1" applyBorder="1" applyAlignment="1">
      <alignment horizontal="left" vertical="top" wrapText="1"/>
    </xf>
    <xf numFmtId="0" fontId="2" fillId="0" borderId="107" xfId="0" applyFont="1" applyBorder="1" applyAlignment="1">
      <alignment horizontal="left" vertical="top" wrapText="1"/>
    </xf>
    <xf numFmtId="0" fontId="2" fillId="0" borderId="69" xfId="0" applyFont="1" applyBorder="1" applyAlignment="1">
      <alignment horizontal="left" vertical="top" wrapText="1"/>
    </xf>
    <xf numFmtId="0" fontId="2" fillId="0" borderId="89" xfId="0" applyFont="1" applyBorder="1" applyAlignment="1">
      <alignment horizontal="left" vertical="top" wrapText="1"/>
    </xf>
    <xf numFmtId="0" fontId="13" fillId="0" borderId="8" xfId="0" applyFont="1" applyFill="1" applyBorder="1" applyAlignment="1" applyProtection="1">
      <alignment horizontal="center" vertical="center" wrapText="1"/>
    </xf>
    <xf numFmtId="0" fontId="13" fillId="0" borderId="7" xfId="0" applyFont="1" applyFill="1" applyBorder="1" applyAlignment="1" applyProtection="1">
      <alignment horizontal="center" vertical="center" wrapText="1"/>
    </xf>
    <xf numFmtId="0" fontId="13" fillId="0" borderId="13" xfId="0" applyFont="1" applyFill="1" applyBorder="1" applyAlignment="1" applyProtection="1">
      <alignment horizontal="center" vertical="center" wrapText="1"/>
    </xf>
    <xf numFmtId="0" fontId="8" fillId="0" borderId="14" xfId="0" applyFont="1" applyBorder="1" applyAlignment="1">
      <alignment horizontal="center"/>
    </xf>
    <xf numFmtId="0" fontId="8" fillId="0" borderId="15" xfId="0" applyFont="1" applyBorder="1" applyAlignment="1">
      <alignment horizontal="center"/>
    </xf>
    <xf numFmtId="0" fontId="8" fillId="0" borderId="107" xfId="0" applyFont="1" applyBorder="1" applyAlignment="1">
      <alignment horizontal="center"/>
    </xf>
    <xf numFmtId="0" fontId="8" fillId="0" borderId="18" xfId="0" applyFont="1" applyBorder="1" applyAlignment="1">
      <alignment horizontal="center"/>
    </xf>
    <xf numFmtId="0" fontId="8" fillId="0" borderId="0" xfId="0" applyFont="1" applyBorder="1" applyAlignment="1">
      <alignment horizontal="center"/>
    </xf>
    <xf numFmtId="0" fontId="8" fillId="0" borderId="75" xfId="0" applyFont="1" applyBorder="1" applyAlignment="1">
      <alignment horizontal="center"/>
    </xf>
    <xf numFmtId="0" fontId="8" fillId="0" borderId="69" xfId="0" applyFont="1" applyBorder="1" applyAlignment="1">
      <alignment horizontal="center"/>
    </xf>
    <xf numFmtId="0" fontId="8" fillId="0" borderId="46" xfId="0" applyFont="1" applyBorder="1" applyAlignment="1">
      <alignment horizontal="center"/>
    </xf>
    <xf numFmtId="0" fontId="8" fillId="0" borderId="89" xfId="0" applyFont="1" applyBorder="1" applyAlignment="1">
      <alignment horizontal="center"/>
    </xf>
    <xf numFmtId="0" fontId="10" fillId="8" borderId="71" xfId="0" applyFont="1" applyFill="1" applyBorder="1" applyAlignment="1" applyProtection="1">
      <alignment horizontal="center" vertical="center"/>
    </xf>
    <xf numFmtId="0" fontId="10" fillId="8" borderId="73" xfId="0" applyFont="1" applyFill="1" applyBorder="1" applyAlignment="1" applyProtection="1">
      <alignment horizontal="center" vertical="center"/>
    </xf>
    <xf numFmtId="49" fontId="10" fillId="8" borderId="129" xfId="0" applyNumberFormat="1" applyFont="1" applyFill="1" applyBorder="1" applyAlignment="1" applyProtection="1">
      <alignment horizontal="center" vertical="center"/>
    </xf>
    <xf numFmtId="49" fontId="10" fillId="8" borderId="130" xfId="0" applyNumberFormat="1" applyFont="1" applyFill="1" applyBorder="1" applyAlignment="1" applyProtection="1">
      <alignment horizontal="center" vertical="center"/>
    </xf>
    <xf numFmtId="0" fontId="10" fillId="5" borderId="86" xfId="0" applyFont="1" applyFill="1" applyBorder="1" applyAlignment="1" applyProtection="1">
      <alignment horizontal="right"/>
    </xf>
    <xf numFmtId="0" fontId="10" fillId="5" borderId="52" xfId="0" applyFont="1" applyFill="1" applyBorder="1" applyAlignment="1" applyProtection="1">
      <alignment horizontal="right"/>
    </xf>
    <xf numFmtId="0" fontId="10" fillId="5" borderId="15" xfId="0" applyFont="1" applyFill="1" applyBorder="1" applyAlignment="1" applyProtection="1">
      <alignment horizontal="right"/>
    </xf>
    <xf numFmtId="0" fontId="19" fillId="5" borderId="0" xfId="0" applyFont="1" applyFill="1" applyBorder="1" applyAlignment="1" applyProtection="1">
      <alignment horizontal="right"/>
    </xf>
    <xf numFmtId="0" fontId="19" fillId="5" borderId="36" xfId="0" applyFont="1" applyFill="1" applyBorder="1" applyAlignment="1" applyProtection="1">
      <alignment horizontal="right"/>
    </xf>
    <xf numFmtId="0" fontId="20" fillId="6" borderId="14" xfId="0" applyFont="1" applyFill="1" applyBorder="1" applyAlignment="1">
      <alignment horizontal="center"/>
    </xf>
    <xf numFmtId="0" fontId="20" fillId="6" borderId="15" xfId="0" applyFont="1" applyFill="1" applyBorder="1" applyAlignment="1">
      <alignment horizontal="center"/>
    </xf>
    <xf numFmtId="0" fontId="20" fillId="6" borderId="107" xfId="0" applyFont="1" applyFill="1" applyBorder="1" applyAlignment="1">
      <alignment horizontal="center"/>
    </xf>
    <xf numFmtId="0" fontId="20" fillId="6" borderId="69" xfId="0" applyFont="1" applyFill="1" applyBorder="1" applyAlignment="1">
      <alignment horizontal="center"/>
    </xf>
    <xf numFmtId="0" fontId="20" fillId="6" borderId="46" xfId="0" applyFont="1" applyFill="1" applyBorder="1" applyAlignment="1">
      <alignment horizontal="center"/>
    </xf>
    <xf numFmtId="0" fontId="20" fillId="6" borderId="89" xfId="0" applyFont="1" applyFill="1" applyBorder="1" applyAlignment="1">
      <alignment horizontal="center"/>
    </xf>
    <xf numFmtId="0" fontId="20" fillId="6" borderId="10" xfId="0" applyFont="1" applyFill="1" applyBorder="1" applyAlignment="1">
      <alignment horizontal="center" wrapText="1"/>
    </xf>
    <xf numFmtId="0" fontId="21" fillId="6" borderId="6" xfId="0" applyFont="1" applyFill="1" applyBorder="1" applyAlignment="1">
      <alignment horizontal="center" wrapText="1"/>
    </xf>
    <xf numFmtId="0" fontId="21" fillId="6" borderId="12" xfId="0" applyFont="1" applyFill="1" applyBorder="1" applyAlignment="1">
      <alignment horizontal="center" wrapText="1"/>
    </xf>
    <xf numFmtId="0" fontId="2" fillId="13" borderId="10" xfId="0" applyFont="1" applyFill="1" applyBorder="1" applyAlignment="1">
      <alignment horizontal="center" vertical="center"/>
    </xf>
    <xf numFmtId="0" fontId="2" fillId="13" borderId="6" xfId="0" applyFont="1" applyFill="1" applyBorder="1" applyAlignment="1">
      <alignment horizontal="center" vertical="center"/>
    </xf>
    <xf numFmtId="0" fontId="2" fillId="13" borderId="12" xfId="0" applyFont="1" applyFill="1" applyBorder="1" applyAlignment="1">
      <alignment horizontal="center" vertical="center"/>
    </xf>
    <xf numFmtId="0" fontId="2" fillId="13" borderId="10" xfId="0" applyFont="1" applyFill="1" applyBorder="1" applyAlignment="1">
      <alignment horizontal="center" vertical="center" wrapText="1"/>
    </xf>
    <xf numFmtId="0" fontId="2" fillId="13" borderId="12" xfId="0" applyFont="1" applyFill="1" applyBorder="1" applyAlignment="1">
      <alignment horizontal="center" vertical="center" wrapText="1"/>
    </xf>
    <xf numFmtId="0" fontId="9" fillId="13" borderId="10" xfId="0" applyFont="1" applyFill="1" applyBorder="1" applyAlignment="1">
      <alignment horizontal="center" vertical="center"/>
    </xf>
    <xf numFmtId="0" fontId="9" fillId="13" borderId="6" xfId="0" applyFont="1" applyFill="1" applyBorder="1" applyAlignment="1">
      <alignment horizontal="center" vertical="center"/>
    </xf>
    <xf numFmtId="0" fontId="9" fillId="13" borderId="12" xfId="0" applyFont="1" applyFill="1" applyBorder="1" applyAlignment="1">
      <alignment horizontal="center" vertical="center"/>
    </xf>
    <xf numFmtId="0" fontId="12" fillId="13" borderId="10" xfId="0" applyFont="1" applyFill="1" applyBorder="1" applyAlignment="1">
      <alignment horizontal="center" vertical="center"/>
    </xf>
    <xf numFmtId="0" fontId="12" fillId="13" borderId="6" xfId="0" applyFont="1" applyFill="1" applyBorder="1" applyAlignment="1">
      <alignment horizontal="center" vertical="center"/>
    </xf>
    <xf numFmtId="0" fontId="12" fillId="13" borderId="12" xfId="0" applyFont="1" applyFill="1" applyBorder="1" applyAlignment="1">
      <alignment horizontal="center" vertical="center"/>
    </xf>
    <xf numFmtId="0" fontId="20" fillId="6" borderId="6" xfId="0" applyFont="1" applyFill="1" applyBorder="1" applyAlignment="1">
      <alignment horizontal="center" wrapText="1"/>
    </xf>
    <xf numFmtId="0" fontId="20" fillId="6" borderId="12" xfId="0" applyFont="1" applyFill="1" applyBorder="1" applyAlignment="1">
      <alignment horizontal="center" wrapText="1"/>
    </xf>
    <xf numFmtId="0" fontId="56" fillId="0" borderId="14" xfId="2" applyFont="1" applyBorder="1" applyAlignment="1">
      <alignment horizontal="left" vertical="top" wrapText="1"/>
    </xf>
    <xf numFmtId="0" fontId="56" fillId="0" borderId="107" xfId="2" applyFont="1" applyBorder="1" applyAlignment="1">
      <alignment horizontal="left" vertical="top" wrapText="1"/>
    </xf>
    <xf numFmtId="0" fontId="56" fillId="0" borderId="18" xfId="2" applyFont="1" applyBorder="1" applyAlignment="1">
      <alignment horizontal="left" vertical="top" wrapText="1"/>
    </xf>
    <xf numFmtId="0" fontId="56" fillId="0" borderId="75" xfId="2" applyFont="1" applyBorder="1" applyAlignment="1">
      <alignment horizontal="left" vertical="top" wrapText="1"/>
    </xf>
    <xf numFmtId="0" fontId="56" fillId="0" borderId="69" xfId="2" applyFont="1" applyBorder="1" applyAlignment="1">
      <alignment horizontal="left" vertical="top" wrapText="1"/>
    </xf>
    <xf numFmtId="0" fontId="56" fillId="0" borderId="89" xfId="2" applyFont="1" applyBorder="1" applyAlignment="1">
      <alignment horizontal="left" vertical="top" wrapText="1"/>
    </xf>
    <xf numFmtId="0" fontId="56" fillId="0" borderId="15" xfId="2" applyFont="1" applyBorder="1" applyAlignment="1">
      <alignment horizontal="left" vertical="top" wrapText="1"/>
    </xf>
    <xf numFmtId="0" fontId="56" fillId="0" borderId="0" xfId="2" applyFont="1" applyBorder="1" applyAlignment="1">
      <alignment horizontal="left" vertical="top" wrapText="1"/>
    </xf>
    <xf numFmtId="0" fontId="56" fillId="0" borderId="46" xfId="2" applyFont="1" applyBorder="1" applyAlignment="1">
      <alignment horizontal="left" vertical="top" wrapText="1"/>
    </xf>
    <xf numFmtId="0" fontId="1" fillId="0" borderId="8" xfId="0" applyFont="1" applyBorder="1" applyAlignment="1">
      <alignment horizontal="center"/>
    </xf>
    <xf numFmtId="0" fontId="1" fillId="0" borderId="7" xfId="0" applyFont="1" applyBorder="1" applyAlignment="1">
      <alignment horizontal="center"/>
    </xf>
    <xf numFmtId="0" fontId="1" fillId="0" borderId="13" xfId="0" applyFont="1" applyBorder="1" applyAlignment="1">
      <alignment horizontal="center"/>
    </xf>
    <xf numFmtId="0" fontId="20" fillId="6" borderId="14" xfId="2" applyFont="1" applyFill="1" applyBorder="1" applyAlignment="1">
      <alignment horizontal="center" vertical="center"/>
    </xf>
    <xf numFmtId="0" fontId="20" fillId="6" borderId="15" xfId="2" applyFont="1" applyFill="1" applyBorder="1" applyAlignment="1">
      <alignment horizontal="center" vertical="center"/>
    </xf>
    <xf numFmtId="0" fontId="20" fillId="6" borderId="107" xfId="2" applyFont="1" applyFill="1" applyBorder="1" applyAlignment="1">
      <alignment horizontal="center" vertical="center"/>
    </xf>
    <xf numFmtId="0" fontId="20" fillId="6" borderId="69" xfId="2" applyFont="1" applyFill="1" applyBorder="1" applyAlignment="1">
      <alignment horizontal="center" vertical="center"/>
    </xf>
    <xf numFmtId="0" fontId="20" fillId="6" borderId="46" xfId="2" applyFont="1" applyFill="1" applyBorder="1" applyAlignment="1">
      <alignment horizontal="center" vertical="center"/>
    </xf>
    <xf numFmtId="0" fontId="20" fillId="6" borderId="89" xfId="2" applyFont="1" applyFill="1" applyBorder="1" applyAlignment="1">
      <alignment horizontal="center" vertical="center"/>
    </xf>
    <xf numFmtId="0" fontId="20" fillId="6" borderId="10" xfId="2" applyFont="1" applyFill="1" applyBorder="1" applyAlignment="1">
      <alignment horizontal="center" vertical="center" wrapText="1"/>
    </xf>
    <xf numFmtId="0" fontId="20" fillId="6" borderId="6" xfId="2" applyFont="1" applyFill="1" applyBorder="1" applyAlignment="1">
      <alignment horizontal="center" vertical="center" wrapText="1"/>
    </xf>
    <xf numFmtId="0" fontId="20" fillId="6" borderId="12" xfId="2" applyFont="1" applyFill="1" applyBorder="1" applyAlignment="1">
      <alignment horizontal="center" vertical="center" wrapText="1"/>
    </xf>
    <xf numFmtId="0" fontId="12" fillId="16" borderId="46" xfId="2" applyFont="1" applyFill="1" applyBorder="1" applyAlignment="1">
      <alignment horizontal="center" vertical="center"/>
    </xf>
    <xf numFmtId="0" fontId="41" fillId="0" borderId="0" xfId="0" applyFont="1" applyAlignment="1">
      <alignment horizontal="left" vertical="top"/>
    </xf>
    <xf numFmtId="0" fontId="34" fillId="0" borderId="104" xfId="0" applyFont="1" applyBorder="1" applyAlignment="1">
      <alignment horizontal="center"/>
    </xf>
    <xf numFmtId="0" fontId="34" fillId="0" borderId="106" xfId="0" applyFont="1" applyBorder="1" applyAlignment="1">
      <alignment horizontal="center"/>
    </xf>
    <xf numFmtId="0" fontId="34" fillId="0" borderId="108" xfId="0" applyFont="1" applyBorder="1" applyAlignment="1">
      <alignment horizontal="center"/>
    </xf>
    <xf numFmtId="1" fontId="34" fillId="0" borderId="104" xfId="0" applyNumberFormat="1" applyFont="1" applyBorder="1" applyAlignment="1" applyProtection="1">
      <alignment horizontal="center"/>
      <protection locked="0"/>
    </xf>
    <xf numFmtId="0" fontId="34" fillId="0" borderId="106" xfId="0" applyFont="1" applyBorder="1" applyAlignment="1" applyProtection="1">
      <alignment horizontal="center"/>
      <protection locked="0"/>
    </xf>
    <xf numFmtId="0" fontId="34" fillId="0" borderId="108" xfId="0" applyFont="1" applyBorder="1" applyAlignment="1" applyProtection="1">
      <alignment horizontal="center"/>
      <protection locked="0"/>
    </xf>
    <xf numFmtId="1" fontId="34" fillId="0" borderId="104" xfId="0" applyNumberFormat="1" applyFont="1" applyBorder="1" applyAlignment="1">
      <alignment horizontal="center"/>
    </xf>
    <xf numFmtId="0" fontId="33" fillId="0" borderId="0" xfId="0" applyFont="1" applyBorder="1" applyAlignment="1">
      <alignment horizontal="center" vertical="center"/>
    </xf>
    <xf numFmtId="0" fontId="34" fillId="0" borderId="104" xfId="0" applyFont="1" applyBorder="1" applyAlignment="1" applyProtection="1">
      <alignment horizontal="center"/>
      <protection locked="0"/>
    </xf>
    <xf numFmtId="0" fontId="33" fillId="0" borderId="0" xfId="0" applyFont="1" applyBorder="1" applyAlignment="1">
      <alignment horizontal="left" vertical="center"/>
    </xf>
    <xf numFmtId="0" fontId="41" fillId="0" borderId="96" xfId="0" applyFont="1" applyBorder="1" applyAlignment="1">
      <alignment horizontal="left" vertical="top" wrapText="1"/>
    </xf>
    <xf numFmtId="0" fontId="41" fillId="0" borderId="95" xfId="0" applyFont="1" applyBorder="1" applyAlignment="1">
      <alignment horizontal="left" vertical="top" wrapText="1"/>
    </xf>
    <xf numFmtId="0" fontId="41" fillId="0" borderId="97" xfId="0" applyFont="1" applyBorder="1" applyAlignment="1">
      <alignment horizontal="left" vertical="top" wrapText="1"/>
    </xf>
    <xf numFmtId="0" fontId="41" fillId="0" borderId="0" xfId="0" applyFont="1" applyBorder="1" applyAlignment="1">
      <alignment horizontal="left" vertical="top" wrapText="1"/>
    </xf>
    <xf numFmtId="0" fontId="33" fillId="0" borderId="0" xfId="0" applyFont="1" applyAlignment="1">
      <alignment horizontal="center"/>
    </xf>
    <xf numFmtId="0" fontId="41" fillId="0" borderId="95" xfId="0" applyFont="1" applyBorder="1" applyAlignment="1">
      <alignment horizontal="left" wrapText="1"/>
    </xf>
    <xf numFmtId="0" fontId="41" fillId="0" borderId="21" xfId="0" applyFont="1" applyBorder="1" applyAlignment="1">
      <alignment horizontal="left" wrapText="1"/>
    </xf>
    <xf numFmtId="0" fontId="33" fillId="0" borderId="96" xfId="0" applyFont="1" applyBorder="1" applyAlignment="1">
      <alignment horizontal="left" vertical="center"/>
    </xf>
    <xf numFmtId="0" fontId="33" fillId="0" borderId="95" xfId="0" applyFont="1" applyBorder="1" applyAlignment="1">
      <alignment horizontal="left" vertical="center"/>
    </xf>
    <xf numFmtId="0" fontId="33" fillId="0" borderId="92" xfId="0" applyFont="1" applyBorder="1" applyAlignment="1">
      <alignment horizontal="left" vertical="center"/>
    </xf>
    <xf numFmtId="0" fontId="33" fillId="0" borderId="98" xfId="0" applyFont="1" applyBorder="1" applyAlignment="1">
      <alignment horizontal="left" vertical="center"/>
    </xf>
    <xf numFmtId="0" fontId="33" fillId="0" borderId="21" xfId="0" applyFont="1" applyBorder="1" applyAlignment="1">
      <alignment horizontal="left" vertical="center"/>
    </xf>
    <xf numFmtId="0" fontId="33" fillId="0" borderId="94" xfId="0" applyFont="1" applyBorder="1" applyAlignment="1">
      <alignment horizontal="left" vertical="center"/>
    </xf>
    <xf numFmtId="0" fontId="33" fillId="0" borderId="0" xfId="0" applyFont="1" applyAlignment="1">
      <alignment horizontal="left"/>
    </xf>
    <xf numFmtId="0" fontId="35" fillId="0" borderId="0" xfId="0" applyFont="1" applyAlignment="1">
      <alignment horizontal="center"/>
    </xf>
    <xf numFmtId="0" fontId="41" fillId="0" borderId="98" xfId="0" applyFont="1" applyBorder="1" applyAlignment="1">
      <alignment horizontal="left" vertical="top" wrapText="1"/>
    </xf>
    <xf numFmtId="0" fontId="41" fillId="0" borderId="21" xfId="0" applyFont="1" applyBorder="1" applyAlignment="1">
      <alignment horizontal="left" vertical="top" wrapText="1"/>
    </xf>
    <xf numFmtId="49" fontId="33" fillId="0" borderId="0" xfId="0" applyNumberFormat="1" applyFont="1" applyAlignment="1">
      <alignment horizontal="left"/>
    </xf>
    <xf numFmtId="0" fontId="32" fillId="0" borderId="0" xfId="0" applyFont="1" applyAlignment="1">
      <alignment horizontal="left" vertical="top"/>
    </xf>
    <xf numFmtId="0" fontId="34" fillId="0" borderId="0" xfId="0" applyFont="1" applyBorder="1" applyAlignment="1">
      <alignment horizontal="center"/>
    </xf>
    <xf numFmtId="0" fontId="41" fillId="0" borderId="0" xfId="0" applyFont="1" applyBorder="1" applyAlignment="1">
      <alignment horizontal="left" vertical="top"/>
    </xf>
    <xf numFmtId="0" fontId="44" fillId="0" borderId="0" xfId="0" applyFont="1" applyBorder="1" applyAlignment="1">
      <alignment horizontal="left" vertical="center"/>
    </xf>
    <xf numFmtId="0" fontId="44" fillId="0" borderId="0" xfId="0" applyFont="1" applyBorder="1" applyAlignment="1">
      <alignment horizontal="center" vertical="center"/>
    </xf>
    <xf numFmtId="0" fontId="40" fillId="0" borderId="10" xfId="0" applyFont="1" applyBorder="1" applyAlignment="1">
      <alignment horizontal="center" vertical="center"/>
    </xf>
    <xf numFmtId="0" fontId="40" fillId="0" borderId="12" xfId="0" applyFont="1" applyBorder="1" applyAlignment="1">
      <alignment horizontal="center" vertical="center"/>
    </xf>
    <xf numFmtId="0" fontId="39" fillId="0" borderId="0" xfId="0" applyFont="1" applyAlignment="1">
      <alignment horizontal="center"/>
    </xf>
    <xf numFmtId="0" fontId="31" fillId="0" borderId="95" xfId="0" applyFont="1" applyBorder="1" applyAlignment="1">
      <alignment horizontal="center"/>
    </xf>
    <xf numFmtId="0" fontId="24" fillId="0" borderId="0" xfId="0" applyFont="1" applyAlignment="1">
      <alignment vertical="top"/>
    </xf>
    <xf numFmtId="0" fontId="0" fillId="0" borderId="0" xfId="0" applyAlignment="1">
      <alignment vertical="top"/>
    </xf>
    <xf numFmtId="0" fontId="0" fillId="0" borderId="46" xfId="0" applyBorder="1" applyAlignment="1">
      <alignment vertical="top"/>
    </xf>
    <xf numFmtId="1" fontId="35" fillId="0" borderId="96" xfId="0" applyNumberFormat="1" applyFont="1" applyBorder="1" applyAlignment="1">
      <alignment horizontal="center" vertical="center"/>
    </xf>
    <xf numFmtId="1" fontId="35" fillId="0" borderId="95" xfId="0" applyNumberFormat="1" applyFont="1" applyBorder="1" applyAlignment="1">
      <alignment horizontal="center" vertical="center"/>
    </xf>
    <xf numFmtId="1" fontId="35" fillId="0" borderId="92" xfId="0" applyNumberFormat="1" applyFont="1" applyBorder="1" applyAlignment="1">
      <alignment horizontal="center" vertical="center"/>
    </xf>
    <xf numFmtId="1" fontId="35" fillId="0" borderId="98" xfId="0" applyNumberFormat="1" applyFont="1" applyBorder="1" applyAlignment="1">
      <alignment horizontal="center" vertical="center"/>
    </xf>
    <xf numFmtId="1" fontId="35" fillId="0" borderId="21" xfId="0" applyNumberFormat="1" applyFont="1" applyBorder="1" applyAlignment="1">
      <alignment horizontal="center" vertical="center"/>
    </xf>
    <xf numFmtId="1" fontId="35" fillId="0" borderId="94" xfId="0" applyNumberFormat="1" applyFont="1" applyBorder="1" applyAlignment="1">
      <alignment horizontal="center" vertical="center"/>
    </xf>
    <xf numFmtId="0" fontId="48" fillId="0" borderId="0" xfId="0" applyFont="1" applyBorder="1" applyAlignment="1">
      <alignment horizontal="center" vertical="center"/>
    </xf>
    <xf numFmtId="1" fontId="48" fillId="0" borderId="110" xfId="0" applyNumberFormat="1" applyFont="1" applyBorder="1" applyAlignment="1">
      <alignment horizontal="center" vertical="center"/>
    </xf>
    <xf numFmtId="0" fontId="35" fillId="0" borderId="96" xfId="0" applyFont="1" applyBorder="1" applyAlignment="1">
      <alignment horizontal="center" vertical="center"/>
    </xf>
    <xf numFmtId="0" fontId="35" fillId="0" borderId="95" xfId="0" applyFont="1" applyBorder="1" applyAlignment="1">
      <alignment horizontal="center" vertical="center"/>
    </xf>
    <xf numFmtId="0" fontId="35" fillId="0" borderId="92" xfId="0" applyFont="1" applyBorder="1" applyAlignment="1">
      <alignment horizontal="center" vertical="center"/>
    </xf>
    <xf numFmtId="0" fontId="35" fillId="0" borderId="98" xfId="0" applyFont="1" applyBorder="1" applyAlignment="1">
      <alignment horizontal="center" vertical="center"/>
    </xf>
    <xf numFmtId="0" fontId="35" fillId="0" borderId="21" xfId="0" applyFont="1" applyBorder="1" applyAlignment="1">
      <alignment horizontal="center" vertical="center"/>
    </xf>
    <xf numFmtId="0" fontId="35" fillId="0" borderId="94" xfId="0" applyFont="1" applyBorder="1" applyAlignment="1">
      <alignment horizontal="center" vertical="center"/>
    </xf>
    <xf numFmtId="0" fontId="51" fillId="0" borderId="0" xfId="0" applyFont="1" applyAlignment="1">
      <alignment horizontal="center"/>
    </xf>
    <xf numFmtId="0" fontId="50" fillId="0" borderId="93" xfId="0" applyFont="1" applyBorder="1" applyAlignment="1">
      <alignment horizontal="center" vertical="center"/>
    </xf>
    <xf numFmtId="0" fontId="49" fillId="0" borderId="93" xfId="0" applyFont="1" applyBorder="1" applyAlignment="1">
      <alignment horizontal="center" vertical="center"/>
    </xf>
    <xf numFmtId="1" fontId="35" fillId="0" borderId="96" xfId="0" applyNumberFormat="1" applyFont="1" applyBorder="1" applyAlignment="1">
      <alignment horizontal="center"/>
    </xf>
    <xf numFmtId="0" fontId="35" fillId="0" borderId="92" xfId="0" applyNumberFormat="1" applyFont="1" applyBorder="1" applyAlignment="1">
      <alignment horizontal="center"/>
    </xf>
    <xf numFmtId="0" fontId="35" fillId="0" borderId="98" xfId="0" applyNumberFormat="1" applyFont="1" applyBorder="1" applyAlignment="1">
      <alignment horizontal="center"/>
    </xf>
    <xf numFmtId="0" fontId="35" fillId="0" borderId="94" xfId="0" applyNumberFormat="1" applyFont="1" applyBorder="1" applyAlignment="1">
      <alignment horizontal="center"/>
    </xf>
    <xf numFmtId="0" fontId="50" fillId="0" borderId="97" xfId="0" applyFont="1" applyBorder="1" applyAlignment="1">
      <alignment horizontal="center" vertical="center"/>
    </xf>
    <xf numFmtId="0" fontId="50" fillId="0" borderId="0" xfId="0" applyFont="1" applyBorder="1" applyAlignment="1">
      <alignment horizontal="center" vertical="center"/>
    </xf>
    <xf numFmtId="0" fontId="34" fillId="0" borderId="0" xfId="0" applyFont="1" applyAlignment="1">
      <alignment horizontal="left" vertical="top"/>
    </xf>
    <xf numFmtId="0" fontId="47" fillId="0" borderId="0" xfId="0" applyFont="1" applyAlignment="1">
      <alignment horizontal="left" vertical="center"/>
    </xf>
    <xf numFmtId="0" fontId="42" fillId="0" borderId="0" xfId="0" applyFont="1" applyBorder="1" applyAlignment="1">
      <alignment horizontal="center" vertical="top"/>
    </xf>
    <xf numFmtId="49" fontId="45" fillId="0" borderId="112" xfId="0" applyNumberFormat="1" applyFont="1" applyBorder="1" applyAlignment="1">
      <alignment horizontal="center"/>
    </xf>
    <xf numFmtId="0" fontId="34" fillId="0" borderId="0" xfId="0" applyFont="1" applyAlignment="1">
      <alignment horizontal="left" vertical="center" wrapText="1"/>
    </xf>
    <xf numFmtId="0" fontId="47" fillId="0" borderId="0" xfId="0" applyFont="1" applyAlignment="1">
      <alignment horizontal="left"/>
    </xf>
    <xf numFmtId="0" fontId="34" fillId="0" borderId="0" xfId="0" applyFont="1" applyAlignment="1">
      <alignment horizontal="left"/>
    </xf>
    <xf numFmtId="0" fontId="42" fillId="0" borderId="0" xfId="0" applyFont="1" applyAlignment="1">
      <alignment horizontal="center"/>
    </xf>
    <xf numFmtId="49" fontId="33" fillId="0" borderId="95" xfId="0" applyNumberFormat="1" applyFont="1" applyBorder="1" applyAlignment="1">
      <alignment horizontal="left"/>
    </xf>
    <xf numFmtId="49" fontId="34" fillId="0" borderId="0" xfId="0" applyNumberFormat="1" applyFont="1" applyBorder="1" applyAlignment="1">
      <alignment horizontal="left"/>
    </xf>
    <xf numFmtId="49" fontId="35" fillId="0" borderId="112" xfId="0" applyNumberFormat="1" applyFont="1" applyBorder="1" applyAlignment="1">
      <alignment horizontal="center"/>
    </xf>
    <xf numFmtId="49" fontId="45" fillId="0" borderId="21" xfId="0" applyNumberFormat="1" applyFont="1" applyBorder="1" applyAlignment="1">
      <alignment horizontal="center"/>
    </xf>
    <xf numFmtId="49" fontId="54" fillId="0" borderId="111" xfId="0" applyNumberFormat="1" applyFont="1" applyBorder="1" applyAlignment="1">
      <alignment horizontal="right"/>
    </xf>
    <xf numFmtId="0" fontId="35" fillId="0" borderId="0" xfId="0" applyFont="1" applyAlignment="1">
      <alignment horizontal="left"/>
    </xf>
    <xf numFmtId="0" fontId="33" fillId="0" borderId="21" xfId="0" applyFont="1" applyBorder="1" applyAlignment="1">
      <alignment horizontal="left"/>
    </xf>
    <xf numFmtId="0" fontId="24" fillId="0" borderId="95" xfId="0" applyFont="1" applyBorder="1" applyAlignment="1">
      <alignment horizontal="center"/>
    </xf>
    <xf numFmtId="0" fontId="0" fillId="0" borderId="95" xfId="0" applyBorder="1" applyAlignment="1">
      <alignment horizontal="center"/>
    </xf>
    <xf numFmtId="0" fontId="1" fillId="0" borderId="0" xfId="0" applyFont="1" applyAlignment="1">
      <alignment horizontal="left"/>
    </xf>
    <xf numFmtId="0" fontId="38" fillId="0" borderId="0" xfId="0" applyFont="1" applyAlignment="1">
      <alignment horizontal="left"/>
    </xf>
    <xf numFmtId="0" fontId="47" fillId="0" borderId="0" xfId="0" applyFont="1" applyAlignment="1">
      <alignment horizontal="center" vertical="center"/>
    </xf>
    <xf numFmtId="49" fontId="45" fillId="0" borderId="111" xfId="0" applyNumberFormat="1" applyFont="1" applyBorder="1" applyAlignment="1">
      <alignment horizontal="center"/>
    </xf>
    <xf numFmtId="0" fontId="33" fillId="0" borderId="0" xfId="0" applyFont="1" applyAlignment="1">
      <alignment horizontal="center" vertical="center"/>
    </xf>
    <xf numFmtId="0" fontId="24" fillId="0" borderId="0" xfId="0" applyFont="1" applyAlignment="1">
      <alignment horizontal="left" vertical="top"/>
    </xf>
    <xf numFmtId="1" fontId="35" fillId="0" borderId="97" xfId="0" applyNumberFormat="1" applyFont="1" applyBorder="1" applyAlignment="1">
      <alignment horizontal="center" vertical="center"/>
    </xf>
    <xf numFmtId="1" fontId="35" fillId="0" borderId="0" xfId="0" applyNumberFormat="1" applyFont="1" applyBorder="1" applyAlignment="1">
      <alignment horizontal="center" vertical="center"/>
    </xf>
    <xf numFmtId="1" fontId="35" fillId="0" borderId="93" xfId="0" applyNumberFormat="1" applyFont="1" applyBorder="1" applyAlignment="1">
      <alignment horizontal="center" vertical="center"/>
    </xf>
    <xf numFmtId="0" fontId="35" fillId="0" borderId="96" xfId="0" applyNumberFormat="1" applyFont="1" applyBorder="1" applyAlignment="1">
      <alignment horizontal="center" vertical="center"/>
    </xf>
    <xf numFmtId="0" fontId="35" fillId="0" borderId="95" xfId="0" applyNumberFormat="1" applyFont="1" applyBorder="1" applyAlignment="1">
      <alignment horizontal="center" vertical="center"/>
    </xf>
    <xf numFmtId="0" fontId="35" fillId="0" borderId="92" xfId="0" applyNumberFormat="1" applyFont="1" applyBorder="1" applyAlignment="1">
      <alignment horizontal="center" vertical="center"/>
    </xf>
    <xf numFmtId="0" fontId="35" fillId="0" borderId="98" xfId="0" applyNumberFormat="1" applyFont="1" applyBorder="1" applyAlignment="1">
      <alignment horizontal="center" vertical="center"/>
    </xf>
    <xf numFmtId="0" fontId="35" fillId="0" borderId="21" xfId="0" applyNumberFormat="1" applyFont="1" applyBorder="1" applyAlignment="1">
      <alignment horizontal="center" vertical="center"/>
    </xf>
    <xf numFmtId="0" fontId="35" fillId="0" borderId="94" xfId="0" applyNumberFormat="1" applyFont="1" applyBorder="1" applyAlignment="1">
      <alignment horizontal="center" vertical="center"/>
    </xf>
    <xf numFmtId="0" fontId="24" fillId="0" borderId="0" xfId="0" applyFont="1" applyAlignment="1">
      <alignment horizontal="left" vertical="top" wrapText="1"/>
    </xf>
    <xf numFmtId="49" fontId="45" fillId="0" borderId="0" xfId="0" applyNumberFormat="1" applyFont="1" applyBorder="1" applyAlignment="1">
      <alignment horizontal="center"/>
    </xf>
    <xf numFmtId="0" fontId="0" fillId="0" borderId="104" xfId="0" applyBorder="1" applyAlignment="1">
      <alignment horizontal="center"/>
    </xf>
    <xf numFmtId="0" fontId="0" fillId="0" borderId="106" xfId="0" applyBorder="1" applyAlignment="1">
      <alignment horizontal="center"/>
    </xf>
    <xf numFmtId="0" fontId="0" fillId="0" borderId="108" xfId="0" applyBorder="1" applyAlignment="1">
      <alignment horizontal="center"/>
    </xf>
    <xf numFmtId="0" fontId="24" fillId="0" borderId="21" xfId="0" applyFont="1" applyBorder="1" applyAlignment="1">
      <alignment horizontal="left" vertical="center"/>
    </xf>
    <xf numFmtId="0" fontId="0" fillId="0" borderId="21" xfId="0" applyBorder="1" applyAlignment="1">
      <alignment horizontal="left" vertical="center"/>
    </xf>
    <xf numFmtId="0" fontId="24" fillId="0" borderId="0" xfId="0" applyFont="1" applyBorder="1" applyAlignment="1">
      <alignment horizontal="left" vertical="center"/>
    </xf>
    <xf numFmtId="0" fontId="24" fillId="0" borderId="0" xfId="0" applyFont="1" applyAlignment="1">
      <alignment horizontal="left" wrapText="1"/>
    </xf>
    <xf numFmtId="0" fontId="0" fillId="0" borderId="0" xfId="0" applyAlignment="1">
      <alignment horizontal="left"/>
    </xf>
    <xf numFmtId="0" fontId="47" fillId="0" borderId="0" xfId="0" applyFont="1" applyAlignment="1">
      <alignment horizontal="center"/>
    </xf>
    <xf numFmtId="0" fontId="40" fillId="0" borderId="14" xfId="0" applyFont="1" applyBorder="1" applyAlignment="1">
      <alignment horizontal="center" vertical="center"/>
    </xf>
    <xf numFmtId="0" fontId="40" fillId="0" borderId="107" xfId="0" applyFont="1" applyBorder="1" applyAlignment="1">
      <alignment horizontal="center" vertical="center"/>
    </xf>
    <xf numFmtId="0" fontId="40" fillId="0" borderId="69" xfId="0" applyFont="1" applyBorder="1" applyAlignment="1">
      <alignment horizontal="center" vertical="center"/>
    </xf>
    <xf numFmtId="0" fontId="40" fillId="0" borderId="89" xfId="0" applyFont="1" applyBorder="1" applyAlignment="1">
      <alignment horizontal="center" vertical="center"/>
    </xf>
    <xf numFmtId="0" fontId="48" fillId="0" borderId="0" xfId="0" applyNumberFormat="1" applyFont="1" applyBorder="1" applyAlignment="1">
      <alignment horizontal="center" vertical="center"/>
    </xf>
    <xf numFmtId="0" fontId="48" fillId="0" borderId="110" xfId="0" applyNumberFormat="1" applyFont="1" applyBorder="1" applyAlignment="1">
      <alignment horizontal="center" vertical="center"/>
    </xf>
    <xf numFmtId="0" fontId="47" fillId="0" borderId="0" xfId="0" applyNumberFormat="1" applyFont="1" applyAlignment="1">
      <alignment horizontal="center" vertical="center"/>
    </xf>
    <xf numFmtId="0" fontId="35" fillId="0" borderId="97" xfId="0" applyNumberFormat="1" applyFont="1" applyBorder="1" applyAlignment="1">
      <alignment horizontal="center" vertical="center"/>
    </xf>
    <xf numFmtId="0" fontId="35" fillId="0" borderId="0" xfId="0" applyNumberFormat="1" applyFont="1" applyBorder="1" applyAlignment="1">
      <alignment horizontal="center" vertical="center"/>
    </xf>
    <xf numFmtId="0" fontId="35" fillId="0" borderId="93" xfId="0" applyNumberFormat="1" applyFont="1" applyBorder="1" applyAlignment="1">
      <alignment horizontal="center" vertical="center"/>
    </xf>
    <xf numFmtId="0" fontId="45" fillId="0" borderId="112" xfId="0" applyNumberFormat="1" applyFont="1" applyBorder="1" applyAlignment="1">
      <alignment horizontal="center"/>
    </xf>
    <xf numFmtId="0" fontId="33" fillId="0" borderId="0" xfId="0" applyNumberFormat="1" applyFont="1" applyAlignment="1">
      <alignment horizontal="center" vertical="center"/>
    </xf>
    <xf numFmtId="0" fontId="45" fillId="0" borderId="111" xfId="0" applyNumberFormat="1" applyFont="1" applyBorder="1" applyAlignment="1">
      <alignment horizontal="center"/>
    </xf>
    <xf numFmtId="0" fontId="35" fillId="0" borderId="96" xfId="0" applyNumberFormat="1" applyFont="1" applyBorder="1" applyAlignment="1">
      <alignment horizontal="center"/>
    </xf>
    <xf numFmtId="0" fontId="35" fillId="0" borderId="95" xfId="0" applyNumberFormat="1" applyFont="1" applyBorder="1" applyAlignment="1">
      <alignment horizontal="center"/>
    </xf>
    <xf numFmtId="0" fontId="35" fillId="0" borderId="21" xfId="0" applyNumberFormat="1" applyFont="1" applyBorder="1" applyAlignment="1">
      <alignment horizontal="center"/>
    </xf>
    <xf numFmtId="0" fontId="24" fillId="0" borderId="0" xfId="0" applyFont="1" applyBorder="1" applyAlignment="1">
      <alignment horizontal="left"/>
    </xf>
    <xf numFmtId="0" fontId="0" fillId="0" borderId="0" xfId="0" applyBorder="1" applyAlignment="1">
      <alignment horizontal="left"/>
    </xf>
    <xf numFmtId="0" fontId="0" fillId="0" borderId="93" xfId="0" applyBorder="1" applyAlignment="1">
      <alignment horizontal="left"/>
    </xf>
    <xf numFmtId="0" fontId="24" fillId="0" borderId="97" xfId="0" applyFont="1" applyBorder="1" applyAlignment="1">
      <alignment horizontal="left"/>
    </xf>
    <xf numFmtId="1" fontId="0" fillId="0" borderId="97" xfId="0" applyNumberFormat="1" applyBorder="1" applyAlignment="1">
      <alignment horizontal="center"/>
    </xf>
    <xf numFmtId="0" fontId="0" fillId="0" borderId="0" xfId="0" applyBorder="1" applyAlignment="1">
      <alignment horizontal="center"/>
    </xf>
    <xf numFmtId="0" fontId="0" fillId="0" borderId="93" xfId="0" applyBorder="1" applyAlignment="1">
      <alignment horizontal="center"/>
    </xf>
    <xf numFmtId="0" fontId="24" fillId="0" borderId="0" xfId="0" applyFont="1" applyAlignment="1">
      <alignment horizontal="left" vertical="center"/>
    </xf>
    <xf numFmtId="0" fontId="59" fillId="0" borderId="0" xfId="0" applyFont="1" applyBorder="1" applyAlignment="1">
      <alignment horizontal="center"/>
    </xf>
    <xf numFmtId="0" fontId="59" fillId="0" borderId="0" xfId="0" applyFont="1" applyAlignment="1">
      <alignment horizontal="center"/>
    </xf>
    <xf numFmtId="0" fontId="24" fillId="0" borderId="0" xfId="0" quotePrefix="1" applyFont="1" applyAlignment="1">
      <alignment horizontal="center"/>
    </xf>
    <xf numFmtId="0" fontId="0" fillId="0" borderId="0" xfId="0" applyAlignment="1">
      <alignment horizontal="center"/>
    </xf>
    <xf numFmtId="0" fontId="24" fillId="0" borderId="0" xfId="0" applyFont="1" applyAlignment="1">
      <alignment horizontal="center" vertical="center"/>
    </xf>
    <xf numFmtId="0" fontId="24" fillId="0" borderId="0" xfId="0" applyFont="1" applyAlignment="1">
      <alignment horizontal="center"/>
    </xf>
    <xf numFmtId="0" fontId="1" fillId="0" borderId="0" xfId="0" applyFont="1" applyAlignment="1">
      <alignment horizontal="center"/>
    </xf>
    <xf numFmtId="0" fontId="24" fillId="0" borderId="97" xfId="0" applyFont="1" applyBorder="1" applyAlignment="1">
      <alignment horizontal="left" vertical="top" wrapText="1"/>
    </xf>
    <xf numFmtId="0" fontId="24" fillId="0" borderId="0" xfId="0" applyFont="1" applyBorder="1" applyAlignment="1">
      <alignment horizontal="left" vertical="top" wrapText="1"/>
    </xf>
    <xf numFmtId="0" fontId="24" fillId="0" borderId="93" xfId="0" applyFont="1" applyBorder="1" applyAlignment="1">
      <alignment horizontal="left" vertical="top" wrapText="1"/>
    </xf>
    <xf numFmtId="0" fontId="59" fillId="0" borderId="0" xfId="0" applyFont="1" applyAlignment="1">
      <alignment horizontal="center" vertical="center"/>
    </xf>
  </cellXfs>
  <cellStyles count="3">
    <cellStyle name="Hyperlink" xfId="1" builtinId="8"/>
    <cellStyle name="Normal" xfId="0" builtinId="0"/>
    <cellStyle name="Normal 2" xfId="2"/>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54"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dr:twoCellAnchor>
    <xdr:from>
      <xdr:col>0</xdr:col>
      <xdr:colOff>830580</xdr:colOff>
      <xdr:row>9</xdr:row>
      <xdr:rowOff>388620</xdr:rowOff>
    </xdr:from>
    <xdr:to>
      <xdr:col>0</xdr:col>
      <xdr:colOff>1257300</xdr:colOff>
      <xdr:row>9</xdr:row>
      <xdr:rowOff>388620</xdr:rowOff>
    </xdr:to>
    <xdr:sp macro="" textlink="">
      <xdr:nvSpPr>
        <xdr:cNvPr id="23088" name="Line 2"/>
        <xdr:cNvSpPr>
          <a:spLocks noChangeShapeType="1"/>
        </xdr:cNvSpPr>
      </xdr:nvSpPr>
      <xdr:spPr bwMode="auto">
        <a:xfrm>
          <a:off x="830580" y="4069080"/>
          <a:ext cx="42672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0</xdr:col>
      <xdr:colOff>784860</xdr:colOff>
      <xdr:row>9</xdr:row>
      <xdr:rowOff>571500</xdr:rowOff>
    </xdr:from>
    <xdr:to>
      <xdr:col>0</xdr:col>
      <xdr:colOff>784860</xdr:colOff>
      <xdr:row>9</xdr:row>
      <xdr:rowOff>876300</xdr:rowOff>
    </xdr:to>
    <xdr:sp macro="" textlink="">
      <xdr:nvSpPr>
        <xdr:cNvPr id="23089" name="Line 3"/>
        <xdr:cNvSpPr>
          <a:spLocks noChangeShapeType="1"/>
        </xdr:cNvSpPr>
      </xdr:nvSpPr>
      <xdr:spPr bwMode="auto">
        <a:xfrm>
          <a:off x="784860" y="4251960"/>
          <a:ext cx="0" cy="1905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38.bin"/><Relationship Id="rId4" Type="http://schemas.openxmlformats.org/officeDocument/2006/relationships/comments" Target="../comments1.xml"/></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45.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46.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47.bin"/></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48.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49.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1" Type="http://schemas.openxmlformats.org/officeDocument/2006/relationships/printerSettings" Target="../printerSettings/printerSettings50.bin"/></Relationships>
</file>

<file path=xl/worksheets/_rels/sheet51.xml.rels><?xml version="1.0" encoding="UTF-8" standalone="yes"?>
<Relationships xmlns="http://schemas.openxmlformats.org/package/2006/relationships"><Relationship Id="rId1" Type="http://schemas.openxmlformats.org/officeDocument/2006/relationships/printerSettings" Target="../printerSettings/printerSettings51.bin"/></Relationships>
</file>

<file path=xl/worksheets/_rels/sheet52.xml.rels><?xml version="1.0" encoding="UTF-8" standalone="yes"?>
<Relationships xmlns="http://schemas.openxmlformats.org/package/2006/relationships"><Relationship Id="rId1" Type="http://schemas.openxmlformats.org/officeDocument/2006/relationships/printerSettings" Target="../printerSettings/printerSettings52.bin"/></Relationships>
</file>

<file path=xl/worksheets/_rels/sheet53.xml.rels><?xml version="1.0" encoding="UTF-8" standalone="yes"?>
<Relationships xmlns="http://schemas.openxmlformats.org/package/2006/relationships"><Relationship Id="rId1" Type="http://schemas.openxmlformats.org/officeDocument/2006/relationships/printerSettings" Target="../printerSettings/printerSettings5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E34"/>
  <sheetViews>
    <sheetView zoomScale="60" zoomScaleNormal="60" workbookViewId="0">
      <selection activeCell="J4" sqref="J4:K6"/>
    </sheetView>
  </sheetViews>
  <sheetFormatPr defaultColWidth="8.85546875" defaultRowHeight="12.75"/>
  <cols>
    <col min="1" max="1" width="17.7109375" style="503" bestFit="1" customWidth="1"/>
    <col min="2" max="11" width="14.42578125" style="503" customWidth="1"/>
    <col min="12" max="12" width="16" style="503" customWidth="1"/>
    <col min="13" max="21" width="14.42578125" style="503" customWidth="1"/>
    <col min="22" max="22" width="15.28515625" style="503" customWidth="1"/>
    <col min="23" max="30" width="14.42578125" style="503" customWidth="1"/>
    <col min="31" max="31" width="15.42578125" style="503" bestFit="1" customWidth="1"/>
    <col min="32" max="32" width="14.42578125" style="503" customWidth="1"/>
    <col min="33" max="16384" width="8.85546875" style="503"/>
  </cols>
  <sheetData>
    <row r="1" spans="1:31" s="502" customFormat="1" ht="45" customHeight="1">
      <c r="A1" s="584" t="s">
        <v>110</v>
      </c>
      <c r="B1" s="584"/>
      <c r="C1" s="584"/>
      <c r="D1" s="584"/>
      <c r="E1" s="584"/>
      <c r="F1" s="584"/>
      <c r="G1" s="584"/>
      <c r="H1" s="584"/>
      <c r="I1" s="584"/>
      <c r="J1" s="584"/>
      <c r="K1" s="584"/>
      <c r="L1" s="584"/>
      <c r="M1" s="584"/>
      <c r="N1" s="584"/>
      <c r="O1" s="584"/>
      <c r="P1" s="584"/>
      <c r="Q1" s="584"/>
      <c r="R1" s="584"/>
      <c r="S1" s="584"/>
      <c r="T1" s="584"/>
      <c r="U1" s="584"/>
      <c r="V1" s="584"/>
      <c r="W1" s="584"/>
      <c r="X1" s="584"/>
      <c r="Y1" s="584"/>
      <c r="Z1" s="584"/>
      <c r="AA1" s="584"/>
      <c r="AB1" s="584"/>
      <c r="AC1" s="584"/>
      <c r="AD1" s="584"/>
      <c r="AE1" s="584"/>
    </row>
    <row r="2" spans="1:31">
      <c r="A2" s="530"/>
      <c r="B2" s="530"/>
      <c r="C2" s="530"/>
      <c r="D2" s="530"/>
      <c r="E2" s="530"/>
      <c r="F2" s="530"/>
      <c r="G2" s="530"/>
      <c r="H2" s="530"/>
      <c r="I2" s="530"/>
      <c r="J2" s="530"/>
      <c r="K2" s="530"/>
      <c r="L2" s="530"/>
      <c r="M2" s="530"/>
      <c r="N2" s="530"/>
      <c r="O2" s="530"/>
      <c r="P2" s="530"/>
      <c r="Q2" s="530"/>
      <c r="R2" s="530"/>
      <c r="S2" s="530"/>
      <c r="T2" s="530"/>
      <c r="U2" s="530"/>
      <c r="V2" s="530"/>
      <c r="W2" s="530"/>
      <c r="X2" s="530"/>
      <c r="Y2" s="530"/>
      <c r="Z2" s="530"/>
      <c r="AA2" s="530"/>
      <c r="AB2" s="530"/>
      <c r="AC2" s="530"/>
      <c r="AD2" s="530"/>
      <c r="AE2" s="530"/>
    </row>
    <row r="3" spans="1:31" ht="13.5" thickBot="1">
      <c r="A3" s="530"/>
      <c r="B3" s="530"/>
      <c r="C3" s="530"/>
      <c r="D3" s="530"/>
      <c r="E3" s="530"/>
      <c r="F3" s="530"/>
      <c r="G3" s="530"/>
      <c r="H3" s="530"/>
      <c r="I3" s="530"/>
      <c r="J3" s="530"/>
      <c r="K3" s="530"/>
      <c r="L3" s="530"/>
      <c r="M3" s="530"/>
      <c r="N3" s="530"/>
      <c r="O3" s="530"/>
      <c r="P3" s="530"/>
      <c r="Q3" s="530"/>
      <c r="R3" s="530"/>
      <c r="S3" s="530"/>
      <c r="T3" s="530"/>
      <c r="U3" s="530"/>
      <c r="V3" s="530"/>
      <c r="W3" s="530"/>
      <c r="X3" s="530"/>
      <c r="Y3" s="530"/>
      <c r="Z3" s="530"/>
      <c r="AA3" s="530"/>
      <c r="AB3" s="530"/>
      <c r="AC3" s="530"/>
      <c r="AD3" s="530"/>
      <c r="AE3" s="530"/>
    </row>
    <row r="4" spans="1:31" ht="38.450000000000003" customHeight="1" thickTop="1" thickBot="1">
      <c r="A4" s="585"/>
      <c r="B4" s="588" t="s">
        <v>261</v>
      </c>
      <c r="C4" s="594"/>
      <c r="D4" s="588" t="s">
        <v>253</v>
      </c>
      <c r="E4" s="589"/>
      <c r="F4" s="588" t="s">
        <v>254</v>
      </c>
      <c r="G4" s="589"/>
      <c r="H4" s="594" t="s">
        <v>255</v>
      </c>
      <c r="I4" s="589"/>
      <c r="J4" s="588" t="s">
        <v>254</v>
      </c>
      <c r="K4" s="589"/>
      <c r="L4" s="585"/>
      <c r="M4" s="530"/>
      <c r="N4" s="628" t="s">
        <v>111</v>
      </c>
      <c r="O4" s="629"/>
      <c r="P4" s="629"/>
      <c r="Q4" s="630"/>
      <c r="R4" s="530"/>
      <c r="S4" s="585"/>
      <c r="T4" s="622" t="s">
        <v>103</v>
      </c>
      <c r="U4" s="623"/>
      <c r="V4" s="585"/>
      <c r="W4" s="530"/>
      <c r="X4" s="530"/>
      <c r="Y4" s="530"/>
      <c r="Z4" s="530"/>
      <c r="AA4" s="530"/>
      <c r="AB4" s="530"/>
      <c r="AC4" s="530"/>
      <c r="AD4" s="530"/>
      <c r="AE4" s="530"/>
    </row>
    <row r="5" spans="1:31" ht="38.450000000000003" customHeight="1" thickTop="1" thickBot="1">
      <c r="A5" s="586"/>
      <c r="B5" s="590"/>
      <c r="C5" s="595"/>
      <c r="D5" s="590"/>
      <c r="E5" s="591"/>
      <c r="F5" s="590"/>
      <c r="G5" s="591"/>
      <c r="H5" s="595"/>
      <c r="I5" s="591"/>
      <c r="J5" s="590"/>
      <c r="K5" s="591"/>
      <c r="L5" s="586"/>
      <c r="M5" s="530"/>
      <c r="N5" s="631"/>
      <c r="O5" s="632"/>
      <c r="P5" s="632"/>
      <c r="Q5" s="633"/>
      <c r="R5" s="530"/>
      <c r="S5" s="586"/>
      <c r="T5" s="618"/>
      <c r="U5" s="619"/>
      <c r="V5" s="586"/>
      <c r="W5" s="530"/>
      <c r="X5" s="530"/>
      <c r="Y5" s="530"/>
      <c r="Z5" s="530"/>
      <c r="AA5" s="530"/>
      <c r="AB5" s="530"/>
      <c r="AC5" s="530"/>
      <c r="AD5" s="530"/>
      <c r="AE5" s="530"/>
    </row>
    <row r="6" spans="1:31" ht="38.450000000000003" customHeight="1" thickTop="1" thickBot="1">
      <c r="A6" s="586"/>
      <c r="B6" s="592"/>
      <c r="C6" s="596"/>
      <c r="D6" s="592"/>
      <c r="E6" s="593"/>
      <c r="F6" s="592"/>
      <c r="G6" s="593"/>
      <c r="H6" s="596"/>
      <c r="I6" s="593"/>
      <c r="J6" s="592"/>
      <c r="K6" s="593"/>
      <c r="L6" s="586"/>
      <c r="M6" s="530"/>
      <c r="N6" s="600" t="s">
        <v>477</v>
      </c>
      <c r="O6" s="601"/>
      <c r="P6" s="600" t="s">
        <v>432</v>
      </c>
      <c r="Q6" s="601"/>
      <c r="R6" s="530"/>
      <c r="S6" s="586"/>
      <c r="T6" s="620"/>
      <c r="U6" s="621"/>
      <c r="V6" s="586"/>
      <c r="W6" s="530"/>
      <c r="X6" s="530"/>
      <c r="Y6" s="530"/>
      <c r="Z6" s="530"/>
      <c r="AA6" s="530"/>
      <c r="AB6" s="530"/>
      <c r="AC6" s="530"/>
      <c r="AD6" s="530"/>
      <c r="AE6" s="530"/>
    </row>
    <row r="7" spans="1:31" ht="30.6" customHeight="1" thickTop="1" thickBot="1">
      <c r="A7" s="586"/>
      <c r="B7" s="597" t="s">
        <v>256</v>
      </c>
      <c r="C7" s="598"/>
      <c r="D7" s="597" t="s">
        <v>257</v>
      </c>
      <c r="E7" s="598"/>
      <c r="F7" s="597" t="s">
        <v>258</v>
      </c>
      <c r="G7" s="598"/>
      <c r="H7" s="599" t="s">
        <v>259</v>
      </c>
      <c r="I7" s="598"/>
      <c r="J7" s="597" t="s">
        <v>260</v>
      </c>
      <c r="K7" s="598"/>
      <c r="L7" s="586"/>
      <c r="M7" s="530"/>
      <c r="N7" s="602"/>
      <c r="O7" s="603"/>
      <c r="P7" s="602"/>
      <c r="Q7" s="603"/>
      <c r="R7" s="530"/>
      <c r="S7" s="586"/>
      <c r="T7" s="521"/>
      <c r="U7" s="520"/>
      <c r="V7" s="586"/>
      <c r="W7" s="530"/>
      <c r="X7" s="530"/>
      <c r="Y7" s="530"/>
      <c r="Z7" s="530"/>
      <c r="AA7" s="530"/>
      <c r="AB7" s="530"/>
      <c r="AC7" s="530"/>
      <c r="AD7" s="530"/>
      <c r="AE7" s="530"/>
    </row>
    <row r="8" spans="1:31" ht="22.15" customHeight="1" thickTop="1" thickBot="1">
      <c r="A8" s="587"/>
      <c r="B8" s="523" t="s">
        <v>132</v>
      </c>
      <c r="C8" s="524" t="s">
        <v>133</v>
      </c>
      <c r="D8" s="523" t="s">
        <v>132</v>
      </c>
      <c r="E8" s="524" t="s">
        <v>133</v>
      </c>
      <c r="F8" s="523" t="s">
        <v>132</v>
      </c>
      <c r="G8" s="524" t="s">
        <v>133</v>
      </c>
      <c r="H8" s="523" t="s">
        <v>132</v>
      </c>
      <c r="I8" s="524" t="s">
        <v>133</v>
      </c>
      <c r="J8" s="523" t="s">
        <v>132</v>
      </c>
      <c r="K8" s="524" t="s">
        <v>133</v>
      </c>
      <c r="L8" s="587"/>
      <c r="M8" s="530"/>
      <c r="N8" s="624">
        <v>1422</v>
      </c>
      <c r="O8" s="625"/>
      <c r="P8" s="624">
        <v>718</v>
      </c>
      <c r="Q8" s="625"/>
      <c r="R8" s="530"/>
      <c r="S8" s="587"/>
      <c r="T8" s="531"/>
      <c r="U8" s="522"/>
      <c r="V8" s="587"/>
      <c r="W8" s="530"/>
      <c r="X8" s="530"/>
      <c r="Y8" s="530"/>
      <c r="Z8" s="530"/>
      <c r="AA8" s="530"/>
      <c r="AB8" s="530"/>
      <c r="AC8" s="530"/>
      <c r="AD8" s="530"/>
      <c r="AE8" s="530"/>
    </row>
    <row r="9" spans="1:31" ht="16.149999999999999" customHeight="1" thickTop="1" thickBot="1">
      <c r="A9" s="525" t="s">
        <v>449</v>
      </c>
      <c r="B9" s="504">
        <v>386</v>
      </c>
      <c r="C9" s="505">
        <v>286</v>
      </c>
      <c r="D9" s="504">
        <v>403</v>
      </c>
      <c r="E9" s="505">
        <v>263</v>
      </c>
      <c r="F9" s="504">
        <v>222</v>
      </c>
      <c r="G9" s="505">
        <v>434</v>
      </c>
      <c r="H9" s="504">
        <v>325</v>
      </c>
      <c r="I9" s="505">
        <v>300</v>
      </c>
      <c r="J9" s="504">
        <v>500</v>
      </c>
      <c r="K9" s="505">
        <v>155</v>
      </c>
      <c r="L9" s="525" t="str">
        <f>A9</f>
        <v>Mach Count</v>
      </c>
      <c r="M9" s="530"/>
      <c r="N9" s="626"/>
      <c r="O9" s="627"/>
      <c r="P9" s="626"/>
      <c r="Q9" s="627"/>
      <c r="R9" s="530"/>
      <c r="S9" s="612" t="s">
        <v>114</v>
      </c>
      <c r="T9" s="614"/>
      <c r="U9" s="616"/>
      <c r="V9" s="612" t="str">
        <f>S9</f>
        <v>Hand Count</v>
      </c>
      <c r="W9" s="530"/>
      <c r="X9" s="530"/>
      <c r="Y9" s="530"/>
      <c r="Z9" s="530"/>
      <c r="AA9" s="530"/>
      <c r="AB9" s="530"/>
      <c r="AC9" s="530"/>
      <c r="AD9" s="530"/>
      <c r="AE9" s="530"/>
    </row>
    <row r="10" spans="1:31" ht="15.6" customHeight="1" thickTop="1" thickBot="1">
      <c r="A10" s="526" t="s">
        <v>114</v>
      </c>
      <c r="B10" s="506"/>
      <c r="C10" s="507"/>
      <c r="D10" s="506"/>
      <c r="E10" s="507"/>
      <c r="F10" s="506"/>
      <c r="G10" s="507"/>
      <c r="H10" s="506"/>
      <c r="I10" s="507"/>
      <c r="J10" s="506"/>
      <c r="K10" s="507"/>
      <c r="L10" s="529" t="str">
        <f t="shared" ref="L10" si="0">A10</f>
        <v>Hand Count</v>
      </c>
      <c r="M10" s="530"/>
      <c r="N10" s="634" t="s">
        <v>540</v>
      </c>
      <c r="O10" s="636"/>
      <c r="P10" s="532"/>
      <c r="Q10" s="533"/>
      <c r="R10" s="530"/>
      <c r="S10" s="613"/>
      <c r="T10" s="615"/>
      <c r="U10" s="617"/>
      <c r="V10" s="613"/>
      <c r="W10" s="530"/>
      <c r="X10" s="530"/>
      <c r="Y10" s="530"/>
      <c r="Z10" s="530"/>
      <c r="AA10" s="530"/>
      <c r="AB10" s="530"/>
      <c r="AC10" s="530"/>
      <c r="AD10" s="530"/>
      <c r="AE10" s="530"/>
    </row>
    <row r="11" spans="1:31" ht="22.9" customHeight="1" thickTop="1" thickBot="1">
      <c r="A11" s="527" t="s">
        <v>2</v>
      </c>
      <c r="B11" s="528">
        <f>SUM(B9:B10)</f>
        <v>386</v>
      </c>
      <c r="C11" s="528">
        <f t="shared" ref="C11:K11" si="1">SUM(C9:C10)</f>
        <v>286</v>
      </c>
      <c r="D11" s="528">
        <f t="shared" si="1"/>
        <v>403</v>
      </c>
      <c r="E11" s="528">
        <f t="shared" si="1"/>
        <v>263</v>
      </c>
      <c r="F11" s="528">
        <f t="shared" si="1"/>
        <v>222</v>
      </c>
      <c r="G11" s="528">
        <f t="shared" si="1"/>
        <v>434</v>
      </c>
      <c r="H11" s="528">
        <f t="shared" si="1"/>
        <v>325</v>
      </c>
      <c r="I11" s="528">
        <f t="shared" si="1"/>
        <v>300</v>
      </c>
      <c r="J11" s="528">
        <f t="shared" si="1"/>
        <v>500</v>
      </c>
      <c r="K11" s="528">
        <f t="shared" si="1"/>
        <v>155</v>
      </c>
      <c r="L11" s="527" t="str">
        <f>A11</f>
        <v>TOTAL</v>
      </c>
      <c r="M11" s="530"/>
      <c r="N11" s="635"/>
      <c r="O11" s="637"/>
      <c r="P11" s="530"/>
      <c r="Q11" s="530"/>
      <c r="R11" s="530"/>
      <c r="S11" s="530"/>
      <c r="T11" s="530"/>
      <c r="U11" s="530"/>
      <c r="V11" s="530"/>
      <c r="W11" s="530"/>
      <c r="X11" s="530"/>
      <c r="Y11" s="530"/>
      <c r="Z11" s="530"/>
      <c r="AA11" s="530"/>
      <c r="AB11" s="530"/>
      <c r="AC11" s="530"/>
      <c r="AD11" s="530"/>
      <c r="AE11" s="530"/>
    </row>
    <row r="12" spans="1:31" ht="16.899999999999999" customHeight="1" thickTop="1" thickBot="1">
      <c r="A12" s="530"/>
      <c r="B12" s="530"/>
      <c r="C12" s="530"/>
      <c r="D12" s="530"/>
      <c r="E12" s="530"/>
      <c r="F12" s="530"/>
      <c r="G12" s="530"/>
      <c r="H12" s="530"/>
      <c r="I12" s="530"/>
      <c r="J12" s="530"/>
      <c r="K12" s="530"/>
      <c r="L12" s="530"/>
      <c r="M12" s="530"/>
      <c r="N12" s="530"/>
      <c r="O12" s="530"/>
      <c r="P12" s="530"/>
      <c r="Q12" s="530"/>
      <c r="R12" s="530"/>
      <c r="S12" s="530"/>
      <c r="T12" s="530"/>
      <c r="U12" s="530"/>
      <c r="V12" s="530"/>
      <c r="W12" s="530"/>
      <c r="X12" s="530"/>
      <c r="Y12" s="530"/>
      <c r="Z12" s="530"/>
      <c r="AA12" s="530"/>
      <c r="AB12" s="530"/>
      <c r="AC12" s="530"/>
      <c r="AD12" s="530"/>
      <c r="AE12" s="534"/>
    </row>
    <row r="13" spans="1:31" ht="24" customHeight="1" thickTop="1">
      <c r="A13" s="585"/>
      <c r="B13" s="604" t="s">
        <v>270</v>
      </c>
      <c r="C13" s="605"/>
      <c r="D13" s="605"/>
      <c r="E13" s="605"/>
      <c r="F13" s="605"/>
      <c r="G13" s="605"/>
      <c r="H13" s="606"/>
      <c r="I13" s="604" t="s">
        <v>271</v>
      </c>
      <c r="J13" s="605"/>
      <c r="K13" s="605"/>
      <c r="L13" s="605"/>
      <c r="M13" s="606"/>
      <c r="N13" s="604" t="s">
        <v>269</v>
      </c>
      <c r="O13" s="605"/>
      <c r="P13" s="605"/>
      <c r="Q13" s="605"/>
      <c r="R13" s="605"/>
      <c r="S13" s="606"/>
      <c r="T13" s="604" t="s">
        <v>272</v>
      </c>
      <c r="U13" s="605"/>
      <c r="V13" s="605"/>
      <c r="W13" s="606"/>
      <c r="X13" s="604" t="s">
        <v>277</v>
      </c>
      <c r="Y13" s="605"/>
      <c r="Z13" s="605"/>
      <c r="AA13" s="605"/>
      <c r="AB13" s="605"/>
      <c r="AC13" s="605"/>
      <c r="AD13" s="606"/>
      <c r="AE13" s="585"/>
    </row>
    <row r="14" spans="1:31" ht="24" customHeight="1" thickBot="1">
      <c r="A14" s="586"/>
      <c r="B14" s="607"/>
      <c r="C14" s="608"/>
      <c r="D14" s="608"/>
      <c r="E14" s="608"/>
      <c r="F14" s="608"/>
      <c r="G14" s="608"/>
      <c r="H14" s="609"/>
      <c r="I14" s="607"/>
      <c r="J14" s="608"/>
      <c r="K14" s="608"/>
      <c r="L14" s="608"/>
      <c r="M14" s="609"/>
      <c r="N14" s="607"/>
      <c r="O14" s="608"/>
      <c r="P14" s="608"/>
      <c r="Q14" s="608"/>
      <c r="R14" s="608"/>
      <c r="S14" s="609"/>
      <c r="T14" s="607"/>
      <c r="U14" s="608"/>
      <c r="V14" s="608"/>
      <c r="W14" s="609"/>
      <c r="X14" s="607"/>
      <c r="Y14" s="608"/>
      <c r="Z14" s="608"/>
      <c r="AA14" s="608"/>
      <c r="AB14" s="608"/>
      <c r="AC14" s="608"/>
      <c r="AD14" s="609"/>
      <c r="AE14" s="586"/>
    </row>
    <row r="15" spans="1:31" ht="40.9" customHeight="1" thickTop="1" thickBot="1">
      <c r="A15" s="586"/>
      <c r="B15" s="520" t="s">
        <v>334</v>
      </c>
      <c r="C15" s="535" t="s">
        <v>335</v>
      </c>
      <c r="D15" s="535" t="s">
        <v>263</v>
      </c>
      <c r="E15" s="535" t="s">
        <v>336</v>
      </c>
      <c r="F15" s="535" t="s">
        <v>337</v>
      </c>
      <c r="G15" s="535" t="s">
        <v>263</v>
      </c>
      <c r="H15" s="521" t="s">
        <v>338</v>
      </c>
      <c r="I15" s="520" t="s">
        <v>339</v>
      </c>
      <c r="J15" s="535" t="s">
        <v>340</v>
      </c>
      <c r="K15" s="535" t="s">
        <v>341</v>
      </c>
      <c r="L15" s="535" t="s">
        <v>263</v>
      </c>
      <c r="M15" s="521"/>
      <c r="N15" s="520" t="s">
        <v>362</v>
      </c>
      <c r="O15" s="535" t="s">
        <v>342</v>
      </c>
      <c r="P15" s="535"/>
      <c r="Q15" s="535"/>
      <c r="R15" s="535"/>
      <c r="S15" s="535"/>
      <c r="T15" s="520" t="s">
        <v>343</v>
      </c>
      <c r="U15" s="535" t="s">
        <v>344</v>
      </c>
      <c r="V15" s="535" t="s">
        <v>345</v>
      </c>
      <c r="W15" s="521" t="s">
        <v>263</v>
      </c>
      <c r="X15" s="520" t="s">
        <v>346</v>
      </c>
      <c r="Y15" s="535" t="s">
        <v>347</v>
      </c>
      <c r="Z15" s="535" t="s">
        <v>263</v>
      </c>
      <c r="AA15" s="535" t="s">
        <v>348</v>
      </c>
      <c r="AB15" s="535" t="s">
        <v>349</v>
      </c>
      <c r="AC15" s="535" t="s">
        <v>263</v>
      </c>
      <c r="AD15" s="521" t="s">
        <v>350</v>
      </c>
      <c r="AE15" s="586"/>
    </row>
    <row r="16" spans="1:31" ht="76.150000000000006" customHeight="1" thickTop="1" thickBot="1">
      <c r="A16" s="587"/>
      <c r="B16" s="536" t="s">
        <v>249</v>
      </c>
      <c r="C16" s="536" t="s">
        <v>249</v>
      </c>
      <c r="D16" s="536" t="s">
        <v>249</v>
      </c>
      <c r="E16" s="536" t="s">
        <v>250</v>
      </c>
      <c r="F16" s="536" t="s">
        <v>250</v>
      </c>
      <c r="G16" s="536" t="s">
        <v>250</v>
      </c>
      <c r="H16" s="537" t="s">
        <v>262</v>
      </c>
      <c r="I16" s="536" t="s">
        <v>265</v>
      </c>
      <c r="J16" s="536" t="s">
        <v>266</v>
      </c>
      <c r="K16" s="536" t="s">
        <v>266</v>
      </c>
      <c r="L16" s="536" t="s">
        <v>266</v>
      </c>
      <c r="M16" s="537"/>
      <c r="N16" s="536" t="s">
        <v>455</v>
      </c>
      <c r="O16" s="536" t="s">
        <v>275</v>
      </c>
      <c r="P16" s="536"/>
      <c r="Q16" s="536"/>
      <c r="R16" s="536"/>
      <c r="S16" s="536"/>
      <c r="T16" s="536" t="s">
        <v>273</v>
      </c>
      <c r="U16" s="536" t="s">
        <v>274</v>
      </c>
      <c r="V16" s="536" t="s">
        <v>274</v>
      </c>
      <c r="W16" s="536" t="s">
        <v>274</v>
      </c>
      <c r="X16" s="536" t="s">
        <v>278</v>
      </c>
      <c r="Y16" s="536" t="s">
        <v>278</v>
      </c>
      <c r="Z16" s="536" t="s">
        <v>278</v>
      </c>
      <c r="AA16" s="536" t="s">
        <v>279</v>
      </c>
      <c r="AB16" s="536" t="s">
        <v>279</v>
      </c>
      <c r="AC16" s="536" t="s">
        <v>279</v>
      </c>
      <c r="AD16" s="537" t="s">
        <v>280</v>
      </c>
      <c r="AE16" s="587"/>
    </row>
    <row r="17" spans="1:31" ht="16.899999999999999" customHeight="1" thickTop="1" thickBot="1">
      <c r="A17" s="538" t="s">
        <v>446</v>
      </c>
      <c r="B17" s="508">
        <v>167</v>
      </c>
      <c r="C17" s="509">
        <v>12</v>
      </c>
      <c r="D17" s="509">
        <v>3</v>
      </c>
      <c r="E17" s="509">
        <v>432</v>
      </c>
      <c r="F17" s="509">
        <v>58</v>
      </c>
      <c r="G17" s="509">
        <v>32</v>
      </c>
      <c r="H17" s="510">
        <v>8</v>
      </c>
      <c r="I17" s="508">
        <v>141</v>
      </c>
      <c r="J17" s="509">
        <v>465</v>
      </c>
      <c r="K17" s="509">
        <v>75</v>
      </c>
      <c r="L17" s="509">
        <v>13</v>
      </c>
      <c r="M17" s="510"/>
      <c r="N17" s="508">
        <v>153</v>
      </c>
      <c r="O17" s="509">
        <v>512</v>
      </c>
      <c r="P17" s="509"/>
      <c r="Q17" s="509"/>
      <c r="R17" s="509"/>
      <c r="S17" s="510"/>
      <c r="T17" s="508">
        <v>138</v>
      </c>
      <c r="U17" s="509">
        <v>449</v>
      </c>
      <c r="V17" s="509">
        <v>76</v>
      </c>
      <c r="W17" s="510">
        <v>10</v>
      </c>
      <c r="X17" s="508">
        <v>152</v>
      </c>
      <c r="Y17" s="509">
        <v>10</v>
      </c>
      <c r="Z17" s="509">
        <v>2</v>
      </c>
      <c r="AA17" s="509">
        <v>411</v>
      </c>
      <c r="AB17" s="509">
        <v>52</v>
      </c>
      <c r="AC17" s="509">
        <v>10</v>
      </c>
      <c r="AD17" s="510">
        <v>39</v>
      </c>
      <c r="AE17" s="539" t="str">
        <f>A17</f>
        <v>Mach. Count</v>
      </c>
    </row>
    <row r="18" spans="1:31" ht="17.25" thickTop="1" thickBot="1">
      <c r="A18" s="540" t="s">
        <v>112</v>
      </c>
      <c r="B18" s="511">
        <v>1</v>
      </c>
      <c r="C18" s="512"/>
      <c r="D18" s="512"/>
      <c r="E18" s="512"/>
      <c r="F18" s="512"/>
      <c r="G18" s="512"/>
      <c r="H18" s="513"/>
      <c r="I18" s="511">
        <v>1</v>
      </c>
      <c r="J18" s="512"/>
      <c r="K18" s="512"/>
      <c r="L18" s="512"/>
      <c r="M18" s="513"/>
      <c r="N18" s="511">
        <v>1</v>
      </c>
      <c r="O18" s="512"/>
      <c r="P18" s="512"/>
      <c r="Q18" s="512"/>
      <c r="R18" s="512"/>
      <c r="S18" s="513"/>
      <c r="T18" s="511">
        <v>1</v>
      </c>
      <c r="U18" s="512"/>
      <c r="V18" s="512"/>
      <c r="W18" s="513"/>
      <c r="X18" s="511"/>
      <c r="Y18" s="512"/>
      <c r="Z18" s="512"/>
      <c r="AA18" s="512">
        <v>1</v>
      </c>
      <c r="AB18" s="512"/>
      <c r="AC18" s="512"/>
      <c r="AD18" s="513"/>
      <c r="AE18" s="539" t="str">
        <f t="shared" ref="AE18:AE22" si="2">A18</f>
        <v>Unkown</v>
      </c>
    </row>
    <row r="19" spans="1:31" ht="17.25" thickTop="1" thickBot="1">
      <c r="A19" s="540" t="s">
        <v>113</v>
      </c>
      <c r="B19" s="511"/>
      <c r="C19" s="512"/>
      <c r="D19" s="512"/>
      <c r="E19" s="512"/>
      <c r="F19" s="512"/>
      <c r="G19" s="512"/>
      <c r="H19" s="513"/>
      <c r="I19" s="511"/>
      <c r="J19" s="512"/>
      <c r="K19" s="512"/>
      <c r="L19" s="512"/>
      <c r="M19" s="513"/>
      <c r="N19" s="511"/>
      <c r="O19" s="512"/>
      <c r="P19" s="512"/>
      <c r="Q19" s="512"/>
      <c r="R19" s="512"/>
      <c r="S19" s="513"/>
      <c r="T19" s="511"/>
      <c r="U19" s="512"/>
      <c r="V19" s="512"/>
      <c r="W19" s="513"/>
      <c r="X19" s="511"/>
      <c r="Y19" s="512"/>
      <c r="Z19" s="512"/>
      <c r="AA19" s="512"/>
      <c r="AB19" s="512"/>
      <c r="AC19" s="512"/>
      <c r="AD19" s="513"/>
      <c r="AE19" s="539" t="str">
        <f t="shared" si="2"/>
        <v>Write-In</v>
      </c>
    </row>
    <row r="20" spans="1:31" ht="17.25" thickTop="1" thickBot="1">
      <c r="A20" s="540" t="s">
        <v>114</v>
      </c>
      <c r="B20" s="511"/>
      <c r="C20" s="512"/>
      <c r="D20" s="512"/>
      <c r="E20" s="512"/>
      <c r="F20" s="512"/>
      <c r="G20" s="512"/>
      <c r="H20" s="513"/>
      <c r="I20" s="511"/>
      <c r="J20" s="512"/>
      <c r="K20" s="512"/>
      <c r="L20" s="512"/>
      <c r="M20" s="513"/>
      <c r="N20" s="511"/>
      <c r="O20" s="512"/>
      <c r="P20" s="512"/>
      <c r="Q20" s="512"/>
      <c r="R20" s="512"/>
      <c r="S20" s="513"/>
      <c r="T20" s="511"/>
      <c r="U20" s="512"/>
      <c r="V20" s="512"/>
      <c r="W20" s="513"/>
      <c r="X20" s="511"/>
      <c r="Y20" s="512"/>
      <c r="Z20" s="512"/>
      <c r="AA20" s="512"/>
      <c r="AB20" s="512"/>
      <c r="AC20" s="512"/>
      <c r="AD20" s="513"/>
      <c r="AE20" s="539" t="str">
        <f t="shared" si="2"/>
        <v>Hand Count</v>
      </c>
    </row>
    <row r="21" spans="1:31" ht="17.25" thickTop="1" thickBot="1">
      <c r="A21" s="540"/>
      <c r="B21" s="541"/>
      <c r="C21" s="542"/>
      <c r="D21" s="542"/>
      <c r="E21" s="542"/>
      <c r="F21" s="542"/>
      <c r="G21" s="542"/>
      <c r="H21" s="543"/>
      <c r="I21" s="541"/>
      <c r="J21" s="542"/>
      <c r="K21" s="542"/>
      <c r="L21" s="542"/>
      <c r="M21" s="543"/>
      <c r="N21" s="541"/>
      <c r="O21" s="542"/>
      <c r="P21" s="542"/>
      <c r="Q21" s="542"/>
      <c r="R21" s="542"/>
      <c r="S21" s="543"/>
      <c r="T21" s="541"/>
      <c r="U21" s="542"/>
      <c r="V21" s="542"/>
      <c r="W21" s="543"/>
      <c r="X21" s="541"/>
      <c r="Y21" s="542"/>
      <c r="Z21" s="542"/>
      <c r="AA21" s="542"/>
      <c r="AB21" s="542"/>
      <c r="AC21" s="542"/>
      <c r="AD21" s="543"/>
      <c r="AE21" s="539"/>
    </row>
    <row r="22" spans="1:31" ht="17.25" thickTop="1" thickBot="1">
      <c r="A22" s="527" t="s">
        <v>2</v>
      </c>
      <c r="B22" s="544">
        <f t="shared" ref="B22" si="3">SUM(B17:B21)</f>
        <v>168</v>
      </c>
      <c r="C22" s="544">
        <f t="shared" ref="C22:G22" si="4">SUM(C17:C21)</f>
        <v>12</v>
      </c>
      <c r="D22" s="544">
        <f t="shared" ref="D22" si="5">SUM(D17:D21)</f>
        <v>3</v>
      </c>
      <c r="E22" s="544">
        <f t="shared" si="4"/>
        <v>432</v>
      </c>
      <c r="F22" s="544">
        <f t="shared" si="4"/>
        <v>58</v>
      </c>
      <c r="G22" s="544">
        <f t="shared" si="4"/>
        <v>32</v>
      </c>
      <c r="H22" s="544">
        <f t="shared" ref="H22:O22" si="6">SUM(H17:H21)</f>
        <v>8</v>
      </c>
      <c r="I22" s="544">
        <f t="shared" si="6"/>
        <v>142</v>
      </c>
      <c r="J22" s="544">
        <f t="shared" si="6"/>
        <v>465</v>
      </c>
      <c r="K22" s="544">
        <f t="shared" si="6"/>
        <v>75</v>
      </c>
      <c r="L22" s="544">
        <f t="shared" si="6"/>
        <v>13</v>
      </c>
      <c r="M22" s="544"/>
      <c r="N22" s="544">
        <f t="shared" si="6"/>
        <v>154</v>
      </c>
      <c r="O22" s="544">
        <f t="shared" si="6"/>
        <v>512</v>
      </c>
      <c r="P22" s="544"/>
      <c r="Q22" s="544"/>
      <c r="R22" s="544"/>
      <c r="S22" s="544"/>
      <c r="T22" s="544">
        <f t="shared" ref="T22:AD22" si="7">SUM(T17:T21)</f>
        <v>139</v>
      </c>
      <c r="U22" s="544">
        <f t="shared" si="7"/>
        <v>449</v>
      </c>
      <c r="V22" s="544">
        <f t="shared" si="7"/>
        <v>76</v>
      </c>
      <c r="W22" s="544">
        <f t="shared" si="7"/>
        <v>10</v>
      </c>
      <c r="X22" s="544">
        <f t="shared" si="7"/>
        <v>152</v>
      </c>
      <c r="Y22" s="544">
        <f t="shared" si="7"/>
        <v>10</v>
      </c>
      <c r="Z22" s="544">
        <f t="shared" si="7"/>
        <v>2</v>
      </c>
      <c r="AA22" s="544">
        <f t="shared" si="7"/>
        <v>412</v>
      </c>
      <c r="AB22" s="544">
        <f t="shared" si="7"/>
        <v>52</v>
      </c>
      <c r="AC22" s="544">
        <f t="shared" si="7"/>
        <v>10</v>
      </c>
      <c r="AD22" s="544">
        <f t="shared" si="7"/>
        <v>39</v>
      </c>
      <c r="AE22" s="545" t="str">
        <f t="shared" si="2"/>
        <v>TOTAL</v>
      </c>
    </row>
    <row r="23" spans="1:31" ht="16.899999999999999" customHeight="1" thickTop="1" thickBot="1">
      <c r="A23" s="530"/>
      <c r="B23" s="530"/>
      <c r="C23" s="530"/>
      <c r="D23" s="530"/>
      <c r="E23" s="530"/>
      <c r="F23" s="530"/>
      <c r="G23" s="530"/>
      <c r="H23" s="530"/>
      <c r="I23" s="530"/>
      <c r="J23" s="530"/>
      <c r="K23" s="530"/>
      <c r="L23" s="530"/>
      <c r="M23" s="530"/>
      <c r="N23" s="530"/>
      <c r="O23" s="530"/>
      <c r="P23" s="530"/>
      <c r="Q23" s="530"/>
      <c r="R23" s="530"/>
      <c r="S23" s="530"/>
      <c r="T23" s="530"/>
      <c r="U23" s="530"/>
      <c r="V23" s="530"/>
      <c r="W23" s="530"/>
      <c r="X23" s="530"/>
      <c r="Y23" s="530"/>
      <c r="Z23" s="530"/>
      <c r="AA23" s="530"/>
      <c r="AB23" s="530"/>
      <c r="AC23" s="530"/>
      <c r="AD23" s="530"/>
      <c r="AE23" s="530"/>
    </row>
    <row r="24" spans="1:31" ht="39.6" customHeight="1" thickTop="1">
      <c r="A24" s="585"/>
      <c r="B24" s="604" t="s">
        <v>11</v>
      </c>
      <c r="C24" s="605"/>
      <c r="D24" s="605"/>
      <c r="E24" s="605"/>
      <c r="F24" s="605"/>
      <c r="G24" s="606"/>
      <c r="H24" s="604" t="s">
        <v>115</v>
      </c>
      <c r="I24" s="605"/>
      <c r="J24" s="605"/>
      <c r="K24" s="605"/>
      <c r="L24" s="605"/>
      <c r="M24" s="605"/>
      <c r="N24" s="606"/>
      <c r="O24" s="604" t="s">
        <v>116</v>
      </c>
      <c r="P24" s="605"/>
      <c r="Q24" s="605"/>
      <c r="R24" s="605"/>
      <c r="S24" s="605"/>
      <c r="T24" s="605"/>
      <c r="U24" s="606"/>
      <c r="V24" s="610" t="s">
        <v>303</v>
      </c>
      <c r="W24" s="604" t="s">
        <v>304</v>
      </c>
      <c r="X24" s="606"/>
      <c r="Y24" s="585"/>
      <c r="Z24" s="530"/>
      <c r="AA24" s="530"/>
      <c r="AB24" s="530"/>
      <c r="AC24" s="530"/>
      <c r="AD24" s="530"/>
      <c r="AE24" s="530"/>
    </row>
    <row r="25" spans="1:31" ht="39.6" customHeight="1" thickBot="1">
      <c r="A25" s="586"/>
      <c r="B25" s="607"/>
      <c r="C25" s="608"/>
      <c r="D25" s="608"/>
      <c r="E25" s="608"/>
      <c r="F25" s="608"/>
      <c r="G25" s="609"/>
      <c r="H25" s="607"/>
      <c r="I25" s="608"/>
      <c r="J25" s="608"/>
      <c r="K25" s="608"/>
      <c r="L25" s="608"/>
      <c r="M25" s="608"/>
      <c r="N25" s="609"/>
      <c r="O25" s="607"/>
      <c r="P25" s="608"/>
      <c r="Q25" s="608"/>
      <c r="R25" s="608"/>
      <c r="S25" s="608"/>
      <c r="T25" s="608"/>
      <c r="U25" s="609"/>
      <c r="V25" s="611"/>
      <c r="W25" s="607"/>
      <c r="X25" s="609"/>
      <c r="Y25" s="586"/>
      <c r="Z25" s="530"/>
      <c r="AA25" s="530"/>
      <c r="AB25" s="530"/>
      <c r="AC25" s="530"/>
      <c r="AD25" s="530"/>
      <c r="AE25" s="530"/>
    </row>
    <row r="26" spans="1:31" ht="40.9" customHeight="1" thickTop="1" thickBot="1">
      <c r="A26" s="586"/>
      <c r="B26" s="520" t="s">
        <v>351</v>
      </c>
      <c r="C26" s="535" t="s">
        <v>352</v>
      </c>
      <c r="D26" s="535" t="s">
        <v>263</v>
      </c>
      <c r="E26" s="535" t="s">
        <v>353</v>
      </c>
      <c r="F26" s="535" t="s">
        <v>354</v>
      </c>
      <c r="G26" s="535" t="s">
        <v>263</v>
      </c>
      <c r="H26" s="520" t="s">
        <v>355</v>
      </c>
      <c r="I26" s="535" t="s">
        <v>292</v>
      </c>
      <c r="J26" s="535" t="s">
        <v>263</v>
      </c>
      <c r="K26" s="535" t="s">
        <v>356</v>
      </c>
      <c r="L26" s="535" t="s">
        <v>331</v>
      </c>
      <c r="M26" s="535" t="s">
        <v>263</v>
      </c>
      <c r="N26" s="535" t="s">
        <v>357</v>
      </c>
      <c r="O26" s="520" t="s">
        <v>358</v>
      </c>
      <c r="P26" s="535" t="s">
        <v>298</v>
      </c>
      <c r="Q26" s="535" t="s">
        <v>263</v>
      </c>
      <c r="R26" s="535" t="s">
        <v>359</v>
      </c>
      <c r="S26" s="535" t="s">
        <v>330</v>
      </c>
      <c r="T26" s="535" t="s">
        <v>263</v>
      </c>
      <c r="U26" s="521" t="s">
        <v>333</v>
      </c>
      <c r="V26" s="535" t="s">
        <v>302</v>
      </c>
      <c r="W26" s="520" t="s">
        <v>360</v>
      </c>
      <c r="X26" s="521" t="s">
        <v>306</v>
      </c>
      <c r="Y26" s="586"/>
      <c r="Z26" s="530"/>
      <c r="AA26" s="530"/>
      <c r="AB26" s="530"/>
      <c r="AC26" s="530"/>
      <c r="AD26" s="530"/>
      <c r="AE26" s="530"/>
    </row>
    <row r="27" spans="1:31" ht="43.9" customHeight="1" thickTop="1" thickBot="1">
      <c r="A27" s="587"/>
      <c r="B27" s="536" t="s">
        <v>285</v>
      </c>
      <c r="C27" s="536" t="s">
        <v>285</v>
      </c>
      <c r="D27" s="536" t="s">
        <v>285</v>
      </c>
      <c r="E27" s="536" t="s">
        <v>286</v>
      </c>
      <c r="F27" s="536" t="s">
        <v>286</v>
      </c>
      <c r="G27" s="536" t="s">
        <v>286</v>
      </c>
      <c r="H27" s="536" t="s">
        <v>287</v>
      </c>
      <c r="I27" s="536" t="s">
        <v>287</v>
      </c>
      <c r="J27" s="536" t="s">
        <v>287</v>
      </c>
      <c r="K27" s="536" t="s">
        <v>288</v>
      </c>
      <c r="L27" s="536" t="s">
        <v>288</v>
      </c>
      <c r="M27" s="536" t="s">
        <v>288</v>
      </c>
      <c r="N27" s="536" t="s">
        <v>327</v>
      </c>
      <c r="O27" s="536" t="s">
        <v>294</v>
      </c>
      <c r="P27" s="536" t="s">
        <v>294</v>
      </c>
      <c r="Q27" s="536" t="s">
        <v>294</v>
      </c>
      <c r="R27" s="536" t="s">
        <v>295</v>
      </c>
      <c r="S27" s="536" t="s">
        <v>295</v>
      </c>
      <c r="T27" s="536" t="s">
        <v>295</v>
      </c>
      <c r="U27" s="536" t="s">
        <v>297</v>
      </c>
      <c r="V27" s="536" t="s">
        <v>61</v>
      </c>
      <c r="W27" s="536" t="s">
        <v>305</v>
      </c>
      <c r="X27" s="536" t="s">
        <v>307</v>
      </c>
      <c r="Y27" s="587"/>
      <c r="Z27" s="530"/>
      <c r="AA27" s="530"/>
      <c r="AB27" s="530"/>
      <c r="AC27" s="530"/>
      <c r="AD27" s="530"/>
      <c r="AE27" s="530"/>
    </row>
    <row r="28" spans="1:31" ht="16.899999999999999" customHeight="1" thickTop="1" thickBot="1">
      <c r="A28" s="538" t="s">
        <v>446</v>
      </c>
      <c r="B28" s="508">
        <v>156</v>
      </c>
      <c r="C28" s="509">
        <v>20</v>
      </c>
      <c r="D28" s="509">
        <v>1</v>
      </c>
      <c r="E28" s="509">
        <v>427</v>
      </c>
      <c r="F28" s="509">
        <v>63</v>
      </c>
      <c r="G28" s="510">
        <v>16</v>
      </c>
      <c r="H28" s="508">
        <v>142</v>
      </c>
      <c r="I28" s="509">
        <v>21</v>
      </c>
      <c r="J28" s="509">
        <v>1</v>
      </c>
      <c r="K28" s="509">
        <v>412</v>
      </c>
      <c r="L28" s="509">
        <v>46</v>
      </c>
      <c r="M28" s="509">
        <v>9</v>
      </c>
      <c r="N28" s="510">
        <v>31</v>
      </c>
      <c r="O28" s="508">
        <v>122</v>
      </c>
      <c r="P28" s="509">
        <v>14</v>
      </c>
      <c r="Q28" s="509">
        <v>1</v>
      </c>
      <c r="R28" s="509">
        <v>439</v>
      </c>
      <c r="S28" s="509">
        <v>50</v>
      </c>
      <c r="T28" s="509">
        <v>9</v>
      </c>
      <c r="U28" s="514">
        <v>33</v>
      </c>
      <c r="V28" s="515">
        <v>568</v>
      </c>
      <c r="W28" s="508">
        <v>168</v>
      </c>
      <c r="X28" s="510">
        <v>463</v>
      </c>
      <c r="Y28" s="539" t="str">
        <f>A28</f>
        <v>Mach. Count</v>
      </c>
      <c r="Z28" s="530"/>
      <c r="AA28" s="530"/>
      <c r="AB28" s="530"/>
      <c r="AC28" s="530"/>
      <c r="AD28" s="530"/>
      <c r="AE28" s="530"/>
    </row>
    <row r="29" spans="1:31" ht="17.25" thickTop="1" thickBot="1">
      <c r="A29" s="540" t="s">
        <v>112</v>
      </c>
      <c r="B29" s="511"/>
      <c r="C29" s="512"/>
      <c r="D29" s="512"/>
      <c r="E29" s="512"/>
      <c r="F29" s="512"/>
      <c r="G29" s="513"/>
      <c r="H29" s="511"/>
      <c r="I29" s="512"/>
      <c r="J29" s="512"/>
      <c r="K29" s="512"/>
      <c r="L29" s="512"/>
      <c r="M29" s="512"/>
      <c r="N29" s="513"/>
      <c r="O29" s="511"/>
      <c r="P29" s="512"/>
      <c r="Q29" s="512"/>
      <c r="R29" s="512"/>
      <c r="S29" s="512"/>
      <c r="T29" s="512"/>
      <c r="U29" s="516">
        <v>1</v>
      </c>
      <c r="V29" s="517"/>
      <c r="W29" s="511"/>
      <c r="X29" s="513">
        <v>1</v>
      </c>
      <c r="Y29" s="539" t="str">
        <f t="shared" ref="Y29:Y33" si="8">A29</f>
        <v>Unkown</v>
      </c>
      <c r="Z29" s="530"/>
      <c r="AA29" s="530"/>
      <c r="AB29" s="530"/>
      <c r="AC29" s="530"/>
      <c r="AD29" s="530"/>
      <c r="AE29" s="530"/>
    </row>
    <row r="30" spans="1:31" ht="17.25" thickTop="1" thickBot="1">
      <c r="A30" s="540" t="s">
        <v>113</v>
      </c>
      <c r="B30" s="511"/>
      <c r="C30" s="512"/>
      <c r="D30" s="512"/>
      <c r="E30" s="512"/>
      <c r="F30" s="512"/>
      <c r="G30" s="513"/>
      <c r="H30" s="511"/>
      <c r="I30" s="512"/>
      <c r="J30" s="512"/>
      <c r="K30" s="512"/>
      <c r="L30" s="512"/>
      <c r="M30" s="512"/>
      <c r="N30" s="513"/>
      <c r="O30" s="511"/>
      <c r="P30" s="512"/>
      <c r="Q30" s="512"/>
      <c r="R30" s="512"/>
      <c r="S30" s="512"/>
      <c r="T30" s="512"/>
      <c r="U30" s="516"/>
      <c r="V30" s="517"/>
      <c r="W30" s="511"/>
      <c r="X30" s="513"/>
      <c r="Y30" s="539" t="str">
        <f t="shared" si="8"/>
        <v>Write-In</v>
      </c>
      <c r="Z30" s="530"/>
      <c r="AA30" s="530"/>
      <c r="AB30" s="530"/>
      <c r="AC30" s="530"/>
      <c r="AD30" s="530"/>
      <c r="AE30" s="530"/>
    </row>
    <row r="31" spans="1:31" ht="17.25" thickTop="1" thickBot="1">
      <c r="A31" s="540" t="s">
        <v>114</v>
      </c>
      <c r="B31" s="511"/>
      <c r="C31" s="512"/>
      <c r="D31" s="512"/>
      <c r="E31" s="512"/>
      <c r="F31" s="512"/>
      <c r="G31" s="513"/>
      <c r="H31" s="511"/>
      <c r="I31" s="512"/>
      <c r="J31" s="512"/>
      <c r="K31" s="512"/>
      <c r="L31" s="512"/>
      <c r="M31" s="512"/>
      <c r="N31" s="513"/>
      <c r="O31" s="511"/>
      <c r="P31" s="512"/>
      <c r="Q31" s="512"/>
      <c r="R31" s="512"/>
      <c r="S31" s="512"/>
      <c r="T31" s="512"/>
      <c r="U31" s="516"/>
      <c r="V31" s="517"/>
      <c r="W31" s="511"/>
      <c r="X31" s="513"/>
      <c r="Y31" s="539" t="str">
        <f t="shared" si="8"/>
        <v>Hand Count</v>
      </c>
      <c r="Z31" s="530"/>
      <c r="AA31" s="530"/>
      <c r="AB31" s="530"/>
      <c r="AC31" s="530"/>
      <c r="AD31" s="530"/>
      <c r="AE31" s="530"/>
    </row>
    <row r="32" spans="1:31" ht="17.25" thickTop="1" thickBot="1">
      <c r="A32" s="540"/>
      <c r="B32" s="541"/>
      <c r="C32" s="542"/>
      <c r="D32" s="542"/>
      <c r="E32" s="542"/>
      <c r="F32" s="542"/>
      <c r="G32" s="543"/>
      <c r="H32" s="541"/>
      <c r="I32" s="542"/>
      <c r="J32" s="542"/>
      <c r="K32" s="542"/>
      <c r="L32" s="542"/>
      <c r="M32" s="542"/>
      <c r="N32" s="543"/>
      <c r="O32" s="541"/>
      <c r="P32" s="542"/>
      <c r="Q32" s="542"/>
      <c r="R32" s="542"/>
      <c r="S32" s="542"/>
      <c r="T32" s="542"/>
      <c r="U32" s="546"/>
      <c r="V32" s="547"/>
      <c r="W32" s="541"/>
      <c r="X32" s="543"/>
      <c r="Y32" s="539"/>
      <c r="Z32" s="530"/>
      <c r="AA32" s="530"/>
      <c r="AB32" s="530"/>
      <c r="AC32" s="530"/>
      <c r="AD32" s="530"/>
      <c r="AE32" s="530"/>
    </row>
    <row r="33" spans="1:31" ht="17.25" thickTop="1" thickBot="1">
      <c r="A33" s="527" t="s">
        <v>2</v>
      </c>
      <c r="B33" s="544">
        <f t="shared" ref="B33:G33" si="9">SUM(B28:B32)</f>
        <v>156</v>
      </c>
      <c r="C33" s="544">
        <f t="shared" si="9"/>
        <v>20</v>
      </c>
      <c r="D33" s="544">
        <f t="shared" si="9"/>
        <v>1</v>
      </c>
      <c r="E33" s="544">
        <f t="shared" si="9"/>
        <v>427</v>
      </c>
      <c r="F33" s="544">
        <f t="shared" si="9"/>
        <v>63</v>
      </c>
      <c r="G33" s="544">
        <f t="shared" si="9"/>
        <v>16</v>
      </c>
      <c r="H33" s="544">
        <f t="shared" ref="H33:M33" si="10">SUM(H28:H32)</f>
        <v>142</v>
      </c>
      <c r="I33" s="544">
        <f t="shared" si="10"/>
        <v>21</v>
      </c>
      <c r="J33" s="544">
        <f t="shared" si="10"/>
        <v>1</v>
      </c>
      <c r="K33" s="544">
        <f t="shared" si="10"/>
        <v>412</v>
      </c>
      <c r="L33" s="544">
        <f t="shared" si="10"/>
        <v>46</v>
      </c>
      <c r="M33" s="544">
        <f t="shared" si="10"/>
        <v>9</v>
      </c>
      <c r="N33" s="544">
        <f t="shared" ref="N33" si="11">SUM(N28:N32)</f>
        <v>31</v>
      </c>
      <c r="O33" s="544">
        <f t="shared" ref="O33:U33" si="12">SUM(O28:O32)</f>
        <v>122</v>
      </c>
      <c r="P33" s="544">
        <f t="shared" si="12"/>
        <v>14</v>
      </c>
      <c r="Q33" s="544">
        <f t="shared" si="12"/>
        <v>1</v>
      </c>
      <c r="R33" s="544">
        <f t="shared" si="12"/>
        <v>439</v>
      </c>
      <c r="S33" s="544">
        <f t="shared" si="12"/>
        <v>50</v>
      </c>
      <c r="T33" s="544">
        <f t="shared" si="12"/>
        <v>9</v>
      </c>
      <c r="U33" s="544">
        <f t="shared" si="12"/>
        <v>34</v>
      </c>
      <c r="V33" s="544">
        <f t="shared" ref="V33:X33" si="13">SUM(V28:V32)</f>
        <v>568</v>
      </c>
      <c r="W33" s="544">
        <f t="shared" si="13"/>
        <v>168</v>
      </c>
      <c r="X33" s="544">
        <f t="shared" si="13"/>
        <v>464</v>
      </c>
      <c r="Y33" s="539" t="str">
        <f t="shared" si="8"/>
        <v>TOTAL</v>
      </c>
      <c r="Z33" s="530"/>
      <c r="AA33" s="530"/>
      <c r="AB33" s="530"/>
      <c r="AC33" s="530"/>
      <c r="AD33" s="530"/>
      <c r="AE33" s="530"/>
    </row>
    <row r="34" spans="1:31" ht="13.5" thickTop="1">
      <c r="Y34" s="518"/>
      <c r="Z34" s="519"/>
      <c r="AA34" s="519"/>
      <c r="AB34" s="519"/>
      <c r="AC34" s="519"/>
      <c r="AD34" s="519"/>
      <c r="AE34" s="519"/>
    </row>
  </sheetData>
  <mergeCells count="42">
    <mergeCell ref="V9:V10"/>
    <mergeCell ref="T9:T10"/>
    <mergeCell ref="U9:U10"/>
    <mergeCell ref="D4:E6"/>
    <mergeCell ref="D7:E7"/>
    <mergeCell ref="T5:U6"/>
    <mergeCell ref="V4:V8"/>
    <mergeCell ref="T4:U4"/>
    <mergeCell ref="P8:Q9"/>
    <mergeCell ref="N4:Q5"/>
    <mergeCell ref="N8:O9"/>
    <mergeCell ref="S9:S10"/>
    <mergeCell ref="N10:N11"/>
    <mergeCell ref="O10:O11"/>
    <mergeCell ref="B13:H14"/>
    <mergeCell ref="AE13:AE16"/>
    <mergeCell ref="A24:A27"/>
    <mergeCell ref="B24:G25"/>
    <mergeCell ref="H24:N25"/>
    <mergeCell ref="O24:U25"/>
    <mergeCell ref="V24:V25"/>
    <mergeCell ref="W24:X25"/>
    <mergeCell ref="Y24:Y27"/>
    <mergeCell ref="A13:A16"/>
    <mergeCell ref="I13:M14"/>
    <mergeCell ref="T13:W14"/>
    <mergeCell ref="N13:S14"/>
    <mergeCell ref="X13:AD14"/>
    <mergeCell ref="A1:AE1"/>
    <mergeCell ref="S4:S8"/>
    <mergeCell ref="F4:G6"/>
    <mergeCell ref="H4:I6"/>
    <mergeCell ref="F7:G7"/>
    <mergeCell ref="H7:I7"/>
    <mergeCell ref="J7:K7"/>
    <mergeCell ref="L4:L8"/>
    <mergeCell ref="J4:K6"/>
    <mergeCell ref="A4:A8"/>
    <mergeCell ref="B7:C7"/>
    <mergeCell ref="B4:C6"/>
    <mergeCell ref="N6:O7"/>
    <mergeCell ref="P6:Q7"/>
  </mergeCells>
  <pageMargins left="0.3" right="0.3" top="1" bottom="0.75" header="0.3" footer="0.3"/>
  <pageSetup paperSize="5" scale="38" orientation="landscape" r:id="rId1"/>
  <headerFooter>
    <oddHeader>&amp;C&amp;"Arial,Bold"&amp;28November 4, 2014 State Election Machine Totals, District #1</oddHeader>
    <oddFooter>&amp;R&amp;F</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E34"/>
  <sheetViews>
    <sheetView zoomScale="60" zoomScaleNormal="60" workbookViewId="0">
      <selection activeCell="R8" sqref="R8"/>
    </sheetView>
  </sheetViews>
  <sheetFormatPr defaultRowHeight="12.75"/>
  <cols>
    <col min="1" max="1" width="18" bestFit="1" customWidth="1"/>
    <col min="2" max="24" width="14.42578125" customWidth="1"/>
    <col min="25" max="25" width="14.85546875" customWidth="1"/>
    <col min="26" max="30" width="14.42578125" customWidth="1"/>
    <col min="31" max="31" width="18" bestFit="1" customWidth="1"/>
    <col min="32" max="32" width="14.42578125" customWidth="1"/>
  </cols>
  <sheetData>
    <row r="1" spans="1:31" s="92" customFormat="1" ht="45" customHeight="1">
      <c r="A1" s="653" t="s">
        <v>127</v>
      </c>
      <c r="B1" s="653"/>
      <c r="C1" s="653"/>
      <c r="D1" s="653"/>
      <c r="E1" s="653"/>
      <c r="F1" s="653"/>
      <c r="G1" s="653"/>
      <c r="H1" s="653"/>
      <c r="I1" s="653"/>
      <c r="J1" s="653"/>
      <c r="K1" s="653"/>
      <c r="L1" s="653"/>
      <c r="M1" s="653"/>
      <c r="N1" s="653"/>
      <c r="O1" s="653"/>
      <c r="P1" s="653"/>
      <c r="Q1" s="653"/>
      <c r="R1" s="653"/>
      <c r="S1" s="653"/>
      <c r="T1" s="653"/>
      <c r="U1" s="653"/>
      <c r="V1" s="653"/>
      <c r="W1" s="653"/>
      <c r="X1" s="653"/>
      <c r="Y1" s="653"/>
    </row>
    <row r="3" spans="1:31" ht="13.5" thickBot="1"/>
    <row r="4" spans="1:31" ht="38.450000000000003" customHeight="1" thickTop="1" thickBot="1">
      <c r="A4" s="646"/>
      <c r="B4" s="656" t="s">
        <v>261</v>
      </c>
      <c r="C4" s="673"/>
      <c r="D4" s="656" t="s">
        <v>253</v>
      </c>
      <c r="E4" s="657"/>
      <c r="F4" s="656" t="s">
        <v>254</v>
      </c>
      <c r="G4" s="657"/>
      <c r="H4" s="673" t="s">
        <v>255</v>
      </c>
      <c r="I4" s="657"/>
      <c r="J4" s="656" t="s">
        <v>254</v>
      </c>
      <c r="K4" s="657"/>
      <c r="L4" s="646"/>
      <c r="N4" s="678" t="s">
        <v>111</v>
      </c>
      <c r="O4" s="679"/>
      <c r="P4" s="679"/>
      <c r="Q4" s="680"/>
      <c r="S4" s="646"/>
      <c r="T4" s="676" t="s">
        <v>103</v>
      </c>
      <c r="U4" s="677"/>
      <c r="V4" s="646"/>
    </row>
    <row r="5" spans="1:31" ht="38.450000000000003" customHeight="1" thickTop="1" thickBot="1">
      <c r="A5" s="647"/>
      <c r="B5" s="658"/>
      <c r="C5" s="674"/>
      <c r="D5" s="658"/>
      <c r="E5" s="659"/>
      <c r="F5" s="658"/>
      <c r="G5" s="659"/>
      <c r="H5" s="674"/>
      <c r="I5" s="659"/>
      <c r="J5" s="658"/>
      <c r="K5" s="659"/>
      <c r="L5" s="647"/>
      <c r="N5" s="681"/>
      <c r="O5" s="682"/>
      <c r="P5" s="682"/>
      <c r="Q5" s="683"/>
      <c r="S5" s="647"/>
      <c r="T5" s="668"/>
      <c r="U5" s="669"/>
      <c r="V5" s="647"/>
    </row>
    <row r="6" spans="1:31" ht="38.450000000000003" customHeight="1" thickTop="1" thickBot="1">
      <c r="A6" s="647"/>
      <c r="B6" s="660"/>
      <c r="C6" s="675"/>
      <c r="D6" s="660"/>
      <c r="E6" s="661"/>
      <c r="F6" s="660"/>
      <c r="G6" s="661"/>
      <c r="H6" s="675"/>
      <c r="I6" s="661"/>
      <c r="J6" s="660"/>
      <c r="K6" s="661"/>
      <c r="L6" s="647"/>
      <c r="N6" s="684" t="s">
        <v>477</v>
      </c>
      <c r="O6" s="685"/>
      <c r="P6" s="684" t="s">
        <v>432</v>
      </c>
      <c r="Q6" s="685"/>
      <c r="S6" s="647"/>
      <c r="T6" s="670"/>
      <c r="U6" s="671"/>
      <c r="V6" s="647"/>
    </row>
    <row r="7" spans="1:31" ht="30.6" customHeight="1" thickTop="1" thickBot="1">
      <c r="A7" s="647"/>
      <c r="B7" s="654" t="s">
        <v>256</v>
      </c>
      <c r="C7" s="655"/>
      <c r="D7" s="654" t="s">
        <v>257</v>
      </c>
      <c r="E7" s="655"/>
      <c r="F7" s="654" t="s">
        <v>258</v>
      </c>
      <c r="G7" s="655"/>
      <c r="H7" s="672" t="s">
        <v>259</v>
      </c>
      <c r="I7" s="655"/>
      <c r="J7" s="654" t="s">
        <v>260</v>
      </c>
      <c r="K7" s="655"/>
      <c r="L7" s="647"/>
      <c r="N7" s="686"/>
      <c r="O7" s="687"/>
      <c r="P7" s="686"/>
      <c r="Q7" s="687"/>
      <c r="S7" s="647"/>
      <c r="T7" s="61"/>
      <c r="U7" s="59"/>
      <c r="V7" s="647"/>
    </row>
    <row r="8" spans="1:31" ht="22.15" customHeight="1" thickTop="1" thickBot="1">
      <c r="A8" s="648"/>
      <c r="B8" s="172" t="s">
        <v>132</v>
      </c>
      <c r="C8" s="173" t="s">
        <v>133</v>
      </c>
      <c r="D8" s="172" t="s">
        <v>132</v>
      </c>
      <c r="E8" s="173" t="s">
        <v>133</v>
      </c>
      <c r="F8" s="172" t="s">
        <v>132</v>
      </c>
      <c r="G8" s="173" t="s">
        <v>133</v>
      </c>
      <c r="H8" s="172" t="s">
        <v>132</v>
      </c>
      <c r="I8" s="173" t="s">
        <v>133</v>
      </c>
      <c r="J8" s="172" t="s">
        <v>132</v>
      </c>
      <c r="K8" s="173" t="s">
        <v>133</v>
      </c>
      <c r="L8" s="648"/>
      <c r="N8" s="624">
        <v>1511</v>
      </c>
      <c r="O8" s="625"/>
      <c r="P8" s="624">
        <v>972</v>
      </c>
      <c r="Q8" s="625"/>
      <c r="S8" s="648"/>
      <c r="T8" s="106"/>
      <c r="U8" s="107"/>
      <c r="V8" s="648"/>
    </row>
    <row r="9" spans="1:31" ht="16.149999999999999" customHeight="1" thickTop="1" thickBot="1">
      <c r="A9" s="196" t="s">
        <v>449</v>
      </c>
      <c r="B9" s="504">
        <v>375</v>
      </c>
      <c r="C9" s="505">
        <v>497</v>
      </c>
      <c r="D9" s="504">
        <v>456</v>
      </c>
      <c r="E9" s="505">
        <v>414</v>
      </c>
      <c r="F9" s="504">
        <v>202</v>
      </c>
      <c r="G9" s="505">
        <v>648</v>
      </c>
      <c r="H9" s="504">
        <v>313</v>
      </c>
      <c r="I9" s="505">
        <v>488</v>
      </c>
      <c r="J9" s="504">
        <v>542</v>
      </c>
      <c r="K9" s="505">
        <v>306</v>
      </c>
      <c r="L9" s="196" t="str">
        <f>A9</f>
        <v>Mach Count</v>
      </c>
      <c r="N9" s="626"/>
      <c r="O9" s="627"/>
      <c r="P9" s="626"/>
      <c r="Q9" s="627"/>
      <c r="S9" s="662" t="s">
        <v>114</v>
      </c>
      <c r="T9" s="664"/>
      <c r="U9" s="666"/>
      <c r="V9" s="662" t="str">
        <f>S9</f>
        <v>Hand Count</v>
      </c>
    </row>
    <row r="10" spans="1:31" ht="15.6" customHeight="1" thickTop="1" thickBot="1">
      <c r="A10" s="197" t="s">
        <v>114</v>
      </c>
      <c r="B10" s="506"/>
      <c r="C10" s="507"/>
      <c r="D10" s="506"/>
      <c r="E10" s="507"/>
      <c r="F10" s="506"/>
      <c r="G10" s="507"/>
      <c r="H10" s="506"/>
      <c r="I10" s="507"/>
      <c r="J10" s="506"/>
      <c r="K10" s="507"/>
      <c r="L10" s="198" t="str">
        <f t="shared" ref="L10" si="0">A10</f>
        <v>Hand Count</v>
      </c>
      <c r="N10" s="640" t="s">
        <v>540</v>
      </c>
      <c r="O10" s="636"/>
      <c r="P10" s="444"/>
      <c r="Q10" s="445"/>
      <c r="S10" s="663"/>
      <c r="T10" s="665"/>
      <c r="U10" s="667"/>
      <c r="V10" s="663"/>
    </row>
    <row r="11" spans="1:31" ht="17.25" thickTop="1" thickBot="1">
      <c r="A11" s="97" t="s">
        <v>2</v>
      </c>
      <c r="B11" s="176">
        <f>SUM(B9:B10)</f>
        <v>375</v>
      </c>
      <c r="C11" s="176">
        <f t="shared" ref="C11:K11" si="1">SUM(C9:C10)</f>
        <v>497</v>
      </c>
      <c r="D11" s="176">
        <f t="shared" si="1"/>
        <v>456</v>
      </c>
      <c r="E11" s="176">
        <f t="shared" si="1"/>
        <v>414</v>
      </c>
      <c r="F11" s="176">
        <f t="shared" si="1"/>
        <v>202</v>
      </c>
      <c r="G11" s="176">
        <f t="shared" si="1"/>
        <v>648</v>
      </c>
      <c r="H11" s="176">
        <f t="shared" si="1"/>
        <v>313</v>
      </c>
      <c r="I11" s="176">
        <f t="shared" si="1"/>
        <v>488</v>
      </c>
      <c r="J11" s="176">
        <f t="shared" si="1"/>
        <v>542</v>
      </c>
      <c r="K11" s="176">
        <f t="shared" si="1"/>
        <v>306</v>
      </c>
      <c r="L11" s="97" t="str">
        <f>A11</f>
        <v>TOTAL</v>
      </c>
      <c r="N11" s="641"/>
      <c r="O11" s="637"/>
    </row>
    <row r="12" spans="1:31" ht="16.899999999999999" customHeight="1" thickTop="1" thickBot="1">
      <c r="AE12" s="178"/>
    </row>
    <row r="13" spans="1:31" ht="24" customHeight="1" thickTop="1">
      <c r="A13" s="646"/>
      <c r="B13" s="642" t="s">
        <v>270</v>
      </c>
      <c r="C13" s="649"/>
      <c r="D13" s="649"/>
      <c r="E13" s="649"/>
      <c r="F13" s="649"/>
      <c r="G13" s="649"/>
      <c r="H13" s="643"/>
      <c r="I13" s="642" t="s">
        <v>271</v>
      </c>
      <c r="J13" s="649"/>
      <c r="K13" s="649"/>
      <c r="L13" s="649"/>
      <c r="M13" s="643"/>
      <c r="N13" s="642" t="s">
        <v>269</v>
      </c>
      <c r="O13" s="649"/>
      <c r="P13" s="649"/>
      <c r="Q13" s="649"/>
      <c r="R13" s="649"/>
      <c r="S13" s="643"/>
      <c r="T13" s="642" t="s">
        <v>272</v>
      </c>
      <c r="U13" s="649"/>
      <c r="V13" s="649"/>
      <c r="W13" s="643"/>
      <c r="X13" s="642" t="s">
        <v>277</v>
      </c>
      <c r="Y13" s="649"/>
      <c r="Z13" s="649"/>
      <c r="AA13" s="649"/>
      <c r="AB13" s="649"/>
      <c r="AC13" s="649"/>
      <c r="AD13" s="643"/>
      <c r="AE13" s="646"/>
    </row>
    <row r="14" spans="1:31" ht="24" customHeight="1" thickBot="1">
      <c r="A14" s="647"/>
      <c r="B14" s="644"/>
      <c r="C14" s="650"/>
      <c r="D14" s="650"/>
      <c r="E14" s="650"/>
      <c r="F14" s="650"/>
      <c r="G14" s="650"/>
      <c r="H14" s="645"/>
      <c r="I14" s="644"/>
      <c r="J14" s="650"/>
      <c r="K14" s="650"/>
      <c r="L14" s="650"/>
      <c r="M14" s="645"/>
      <c r="N14" s="644"/>
      <c r="O14" s="650"/>
      <c r="P14" s="650"/>
      <c r="Q14" s="650"/>
      <c r="R14" s="650"/>
      <c r="S14" s="645"/>
      <c r="T14" s="644"/>
      <c r="U14" s="650"/>
      <c r="V14" s="650"/>
      <c r="W14" s="645"/>
      <c r="X14" s="644"/>
      <c r="Y14" s="650"/>
      <c r="Z14" s="650"/>
      <c r="AA14" s="650"/>
      <c r="AB14" s="650"/>
      <c r="AC14" s="650"/>
      <c r="AD14" s="645"/>
      <c r="AE14" s="647"/>
    </row>
    <row r="15" spans="1:31" ht="40.9" customHeight="1" thickTop="1" thickBot="1">
      <c r="A15" s="647"/>
      <c r="B15" s="59" t="s">
        <v>8</v>
      </c>
      <c r="C15" s="60" t="s">
        <v>252</v>
      </c>
      <c r="D15" s="60" t="s">
        <v>263</v>
      </c>
      <c r="E15" s="60" t="s">
        <v>105</v>
      </c>
      <c r="F15" s="60" t="s">
        <v>251</v>
      </c>
      <c r="G15" s="60" t="s">
        <v>263</v>
      </c>
      <c r="H15" s="61" t="s">
        <v>284</v>
      </c>
      <c r="I15" s="59" t="s">
        <v>264</v>
      </c>
      <c r="J15" s="60" t="s">
        <v>267</v>
      </c>
      <c r="K15" s="60" t="s">
        <v>268</v>
      </c>
      <c r="L15" s="60" t="s">
        <v>263</v>
      </c>
      <c r="M15" s="61"/>
      <c r="N15" s="59" t="s">
        <v>362</v>
      </c>
      <c r="O15" s="60" t="s">
        <v>342</v>
      </c>
      <c r="P15" s="60"/>
      <c r="Q15" s="60"/>
      <c r="R15" s="60"/>
      <c r="S15" s="60"/>
      <c r="T15" s="59" t="s">
        <v>14</v>
      </c>
      <c r="U15" s="60" t="s">
        <v>15</v>
      </c>
      <c r="V15" s="60" t="s">
        <v>276</v>
      </c>
      <c r="W15" s="61" t="s">
        <v>263</v>
      </c>
      <c r="X15" s="59" t="s">
        <v>16</v>
      </c>
      <c r="Y15" s="60" t="s">
        <v>281</v>
      </c>
      <c r="Z15" s="60" t="s">
        <v>263</v>
      </c>
      <c r="AA15" s="60" t="s">
        <v>17</v>
      </c>
      <c r="AB15" s="60" t="s">
        <v>282</v>
      </c>
      <c r="AC15" s="60" t="s">
        <v>263</v>
      </c>
      <c r="AD15" s="61" t="s">
        <v>283</v>
      </c>
      <c r="AE15" s="647"/>
    </row>
    <row r="16" spans="1:31" ht="65.25" thickTop="1" thickBot="1">
      <c r="A16" s="648"/>
      <c r="B16" s="54" t="s">
        <v>249</v>
      </c>
      <c r="C16" s="54" t="s">
        <v>249</v>
      </c>
      <c r="D16" s="54" t="s">
        <v>249</v>
      </c>
      <c r="E16" s="54" t="s">
        <v>250</v>
      </c>
      <c r="F16" s="54" t="s">
        <v>250</v>
      </c>
      <c r="G16" s="54" t="s">
        <v>250</v>
      </c>
      <c r="H16" s="11" t="s">
        <v>262</v>
      </c>
      <c r="I16" s="54" t="s">
        <v>265</v>
      </c>
      <c r="J16" s="54" t="s">
        <v>266</v>
      </c>
      <c r="K16" s="54" t="s">
        <v>266</v>
      </c>
      <c r="L16" s="54" t="s">
        <v>266</v>
      </c>
      <c r="M16" s="11"/>
      <c r="N16" s="54" t="s">
        <v>455</v>
      </c>
      <c r="O16" s="54" t="s">
        <v>275</v>
      </c>
      <c r="P16" s="54"/>
      <c r="Q16" s="54"/>
      <c r="R16" s="54"/>
      <c r="S16" s="54"/>
      <c r="T16" s="54" t="s">
        <v>273</v>
      </c>
      <c r="U16" s="54" t="s">
        <v>274</v>
      </c>
      <c r="V16" s="54" t="s">
        <v>274</v>
      </c>
      <c r="W16" s="54" t="s">
        <v>274</v>
      </c>
      <c r="X16" s="54" t="s">
        <v>278</v>
      </c>
      <c r="Y16" s="54" t="s">
        <v>278</v>
      </c>
      <c r="Z16" s="54" t="s">
        <v>278</v>
      </c>
      <c r="AA16" s="54" t="s">
        <v>279</v>
      </c>
      <c r="AB16" s="54" t="s">
        <v>279</v>
      </c>
      <c r="AC16" s="54" t="s">
        <v>279</v>
      </c>
      <c r="AD16" s="11" t="s">
        <v>280</v>
      </c>
      <c r="AE16" s="648"/>
    </row>
    <row r="17" spans="1:31" ht="16.899999999999999" customHeight="1" thickTop="1" thickBot="1">
      <c r="A17" s="93" t="s">
        <v>446</v>
      </c>
      <c r="B17" s="509">
        <v>404</v>
      </c>
      <c r="C17" s="509">
        <v>17</v>
      </c>
      <c r="D17" s="509">
        <v>3</v>
      </c>
      <c r="E17" s="509">
        <v>474</v>
      </c>
      <c r="F17" s="555">
        <v>24</v>
      </c>
      <c r="G17" s="509">
        <v>29</v>
      </c>
      <c r="H17" s="510">
        <v>13</v>
      </c>
      <c r="I17" s="508">
        <v>336</v>
      </c>
      <c r="J17" s="509">
        <v>520</v>
      </c>
      <c r="K17" s="509">
        <v>54</v>
      </c>
      <c r="L17" s="509">
        <v>21</v>
      </c>
      <c r="M17" s="510"/>
      <c r="N17" s="508">
        <v>392</v>
      </c>
      <c r="O17" s="509">
        <v>517</v>
      </c>
      <c r="P17" s="509"/>
      <c r="Q17" s="509"/>
      <c r="R17" s="509"/>
      <c r="S17" s="510"/>
      <c r="T17" s="508">
        <v>334</v>
      </c>
      <c r="U17" s="509">
        <v>527</v>
      </c>
      <c r="V17" s="509">
        <v>40</v>
      </c>
      <c r="W17" s="510">
        <v>14</v>
      </c>
      <c r="X17" s="508">
        <v>379</v>
      </c>
      <c r="Y17" s="509">
        <v>18</v>
      </c>
      <c r="Z17" s="509">
        <v>1</v>
      </c>
      <c r="AA17" s="509">
        <v>447</v>
      </c>
      <c r="AB17" s="509">
        <v>28</v>
      </c>
      <c r="AC17" s="509">
        <v>12</v>
      </c>
      <c r="AD17" s="510">
        <v>23</v>
      </c>
      <c r="AE17" s="175" t="str">
        <f>A17</f>
        <v>Mach. Count</v>
      </c>
    </row>
    <row r="18" spans="1:31" ht="17.25" thickTop="1" thickBot="1">
      <c r="A18" s="94" t="s">
        <v>112</v>
      </c>
      <c r="B18" s="512"/>
      <c r="C18" s="512"/>
      <c r="D18" s="512"/>
      <c r="E18" s="512"/>
      <c r="F18" s="559"/>
      <c r="G18" s="512"/>
      <c r="H18" s="513"/>
      <c r="I18" s="511"/>
      <c r="J18" s="512"/>
      <c r="K18" s="512"/>
      <c r="L18" s="512"/>
      <c r="M18" s="513"/>
      <c r="N18" s="511"/>
      <c r="O18" s="512"/>
      <c r="P18" s="512"/>
      <c r="Q18" s="512"/>
      <c r="R18" s="512"/>
      <c r="S18" s="513"/>
      <c r="T18" s="511"/>
      <c r="U18" s="512"/>
      <c r="V18" s="512"/>
      <c r="W18" s="513"/>
      <c r="X18" s="511"/>
      <c r="Y18" s="512"/>
      <c r="Z18" s="512"/>
      <c r="AA18" s="512"/>
      <c r="AB18" s="512"/>
      <c r="AC18" s="512"/>
      <c r="AD18" s="513"/>
      <c r="AE18" s="175" t="str">
        <f t="shared" ref="AE18:AE20" si="2">A18</f>
        <v>Unkown</v>
      </c>
    </row>
    <row r="19" spans="1:31" ht="17.25" thickTop="1" thickBot="1">
      <c r="A19" s="94" t="s">
        <v>113</v>
      </c>
      <c r="B19" s="512"/>
      <c r="C19" s="512"/>
      <c r="D19" s="512"/>
      <c r="E19" s="512"/>
      <c r="F19" s="559"/>
      <c r="G19" s="512"/>
      <c r="H19" s="513"/>
      <c r="I19" s="511"/>
      <c r="J19" s="512"/>
      <c r="K19" s="512"/>
      <c r="L19" s="512"/>
      <c r="M19" s="513"/>
      <c r="N19" s="511"/>
      <c r="O19" s="512"/>
      <c r="P19" s="512"/>
      <c r="Q19" s="512"/>
      <c r="R19" s="512"/>
      <c r="S19" s="513"/>
      <c r="T19" s="511"/>
      <c r="U19" s="512"/>
      <c r="V19" s="512"/>
      <c r="W19" s="513"/>
      <c r="X19" s="511"/>
      <c r="Y19" s="512"/>
      <c r="Z19" s="512"/>
      <c r="AA19" s="512"/>
      <c r="AB19" s="512"/>
      <c r="AC19" s="512"/>
      <c r="AD19" s="513"/>
      <c r="AE19" s="175" t="str">
        <f t="shared" si="2"/>
        <v>Write-In</v>
      </c>
    </row>
    <row r="20" spans="1:31" ht="17.25" thickTop="1" thickBot="1">
      <c r="A20" s="94" t="s">
        <v>114</v>
      </c>
      <c r="B20" s="512"/>
      <c r="C20" s="512"/>
      <c r="D20" s="512"/>
      <c r="E20" s="512"/>
      <c r="F20" s="559"/>
      <c r="G20" s="512"/>
      <c r="H20" s="513"/>
      <c r="I20" s="511"/>
      <c r="J20" s="512"/>
      <c r="K20" s="512"/>
      <c r="L20" s="512"/>
      <c r="M20" s="513"/>
      <c r="N20" s="511"/>
      <c r="O20" s="512"/>
      <c r="P20" s="512"/>
      <c r="Q20" s="512"/>
      <c r="R20" s="512"/>
      <c r="S20" s="513"/>
      <c r="T20" s="511"/>
      <c r="U20" s="512"/>
      <c r="V20" s="512"/>
      <c r="W20" s="513"/>
      <c r="X20" s="511"/>
      <c r="Y20" s="512"/>
      <c r="Z20" s="512"/>
      <c r="AA20" s="512"/>
      <c r="AB20" s="512"/>
      <c r="AC20" s="512"/>
      <c r="AD20" s="513"/>
      <c r="AE20" s="175" t="str">
        <f t="shared" si="2"/>
        <v>Hand Count</v>
      </c>
    </row>
    <row r="21" spans="1:31" ht="17.25" thickTop="1" thickBot="1">
      <c r="A21" s="94"/>
      <c r="B21" s="271"/>
      <c r="C21" s="271"/>
      <c r="D21" s="271"/>
      <c r="E21" s="271"/>
      <c r="F21" s="274"/>
      <c r="G21" s="271"/>
      <c r="H21" s="272"/>
      <c r="I21" s="270"/>
      <c r="J21" s="271"/>
      <c r="K21" s="271"/>
      <c r="L21" s="271"/>
      <c r="M21" s="272"/>
      <c r="N21" s="270"/>
      <c r="O21" s="271"/>
      <c r="P21" s="271"/>
      <c r="Q21" s="271"/>
      <c r="R21" s="271"/>
      <c r="S21" s="272"/>
      <c r="T21" s="270"/>
      <c r="U21" s="271"/>
      <c r="V21" s="271"/>
      <c r="W21" s="272"/>
      <c r="X21" s="270"/>
      <c r="Y21" s="271"/>
      <c r="Z21" s="271"/>
      <c r="AA21" s="271"/>
      <c r="AB21" s="271"/>
      <c r="AC21" s="271"/>
      <c r="AD21" s="272"/>
      <c r="AE21" s="175"/>
    </row>
    <row r="22" spans="1:31" ht="17.25" thickTop="1" thickBot="1">
      <c r="A22" s="97" t="s">
        <v>2</v>
      </c>
      <c r="B22" s="96">
        <f t="shared" ref="B22:T22" si="3">SUM(B17:B21)</f>
        <v>404</v>
      </c>
      <c r="C22" s="96">
        <f t="shared" si="3"/>
        <v>17</v>
      </c>
      <c r="D22" s="96">
        <f t="shared" si="3"/>
        <v>3</v>
      </c>
      <c r="E22" s="96">
        <f t="shared" si="3"/>
        <v>474</v>
      </c>
      <c r="F22" s="96">
        <f t="shared" si="3"/>
        <v>24</v>
      </c>
      <c r="G22" s="96">
        <f t="shared" si="3"/>
        <v>29</v>
      </c>
      <c r="H22" s="96">
        <f t="shared" si="3"/>
        <v>13</v>
      </c>
      <c r="I22" s="96">
        <f t="shared" si="3"/>
        <v>336</v>
      </c>
      <c r="J22" s="96">
        <f t="shared" si="3"/>
        <v>520</v>
      </c>
      <c r="K22" s="96">
        <f t="shared" si="3"/>
        <v>54</v>
      </c>
      <c r="L22" s="96">
        <f t="shared" si="3"/>
        <v>21</v>
      </c>
      <c r="M22" s="96">
        <f t="shared" si="3"/>
        <v>0</v>
      </c>
      <c r="N22" s="96">
        <f t="shared" si="3"/>
        <v>392</v>
      </c>
      <c r="O22" s="96">
        <f t="shared" si="3"/>
        <v>517</v>
      </c>
      <c r="P22" s="96">
        <f t="shared" si="3"/>
        <v>0</v>
      </c>
      <c r="Q22" s="96">
        <f t="shared" si="3"/>
        <v>0</v>
      </c>
      <c r="R22" s="96">
        <f t="shared" si="3"/>
        <v>0</v>
      </c>
      <c r="S22" s="96">
        <f t="shared" si="3"/>
        <v>0</v>
      </c>
      <c r="T22" s="96">
        <f t="shared" si="3"/>
        <v>334</v>
      </c>
      <c r="U22" s="96">
        <f t="shared" ref="U22:AD22" si="4">SUM(U17:U21)</f>
        <v>527</v>
      </c>
      <c r="V22" s="96">
        <f t="shared" si="4"/>
        <v>40</v>
      </c>
      <c r="W22" s="96">
        <f t="shared" si="4"/>
        <v>14</v>
      </c>
      <c r="X22" s="96">
        <f t="shared" si="4"/>
        <v>379</v>
      </c>
      <c r="Y22" s="96">
        <f t="shared" si="4"/>
        <v>18</v>
      </c>
      <c r="Z22" s="96">
        <f t="shared" si="4"/>
        <v>1</v>
      </c>
      <c r="AA22" s="96">
        <f t="shared" si="4"/>
        <v>447</v>
      </c>
      <c r="AB22" s="96">
        <f t="shared" si="4"/>
        <v>28</v>
      </c>
      <c r="AC22" s="96">
        <f t="shared" si="4"/>
        <v>12</v>
      </c>
      <c r="AD22" s="96">
        <f t="shared" si="4"/>
        <v>23</v>
      </c>
      <c r="AE22" s="256" t="str">
        <f t="shared" ref="AE22" si="5">A22</f>
        <v>TOTAL</v>
      </c>
    </row>
    <row r="23" spans="1:31" ht="16.899999999999999" customHeight="1" thickTop="1" thickBot="1"/>
    <row r="24" spans="1:31" ht="24" customHeight="1" thickTop="1">
      <c r="A24" s="646"/>
      <c r="B24" s="642" t="s">
        <v>11</v>
      </c>
      <c r="C24" s="649"/>
      <c r="D24" s="649"/>
      <c r="E24" s="649"/>
      <c r="F24" s="649"/>
      <c r="G24" s="643"/>
      <c r="H24" s="642" t="s">
        <v>115</v>
      </c>
      <c r="I24" s="649"/>
      <c r="J24" s="649"/>
      <c r="K24" s="649"/>
      <c r="L24" s="649"/>
      <c r="M24" s="649"/>
      <c r="N24" s="643"/>
      <c r="O24" s="642" t="s">
        <v>116</v>
      </c>
      <c r="P24" s="649"/>
      <c r="Q24" s="649"/>
      <c r="R24" s="649"/>
      <c r="S24" s="649"/>
      <c r="T24" s="649"/>
      <c r="U24" s="643"/>
      <c r="V24" s="651" t="s">
        <v>303</v>
      </c>
      <c r="W24" s="642" t="s">
        <v>304</v>
      </c>
      <c r="X24" s="643"/>
      <c r="Y24" s="646"/>
    </row>
    <row r="25" spans="1:31" ht="24" customHeight="1" thickBot="1">
      <c r="A25" s="647"/>
      <c r="B25" s="644"/>
      <c r="C25" s="650"/>
      <c r="D25" s="650"/>
      <c r="E25" s="650"/>
      <c r="F25" s="650"/>
      <c r="G25" s="645"/>
      <c r="H25" s="644"/>
      <c r="I25" s="650"/>
      <c r="J25" s="650"/>
      <c r="K25" s="650"/>
      <c r="L25" s="650"/>
      <c r="M25" s="650"/>
      <c r="N25" s="645"/>
      <c r="O25" s="644"/>
      <c r="P25" s="650"/>
      <c r="Q25" s="650"/>
      <c r="R25" s="650"/>
      <c r="S25" s="650"/>
      <c r="T25" s="650"/>
      <c r="U25" s="645"/>
      <c r="V25" s="652"/>
      <c r="W25" s="644"/>
      <c r="X25" s="645"/>
      <c r="Y25" s="647"/>
    </row>
    <row r="26" spans="1:31" ht="40.9" customHeight="1" thickTop="1" thickBot="1">
      <c r="A26" s="647"/>
      <c r="B26" s="59" t="s">
        <v>18</v>
      </c>
      <c r="C26" s="60" t="s">
        <v>289</v>
      </c>
      <c r="D26" s="60" t="s">
        <v>263</v>
      </c>
      <c r="E26" s="60" t="s">
        <v>290</v>
      </c>
      <c r="F26" s="60" t="s">
        <v>291</v>
      </c>
      <c r="G26" s="60" t="s">
        <v>263</v>
      </c>
      <c r="H26" s="59" t="s">
        <v>119</v>
      </c>
      <c r="I26" s="60" t="s">
        <v>292</v>
      </c>
      <c r="J26" s="60" t="s">
        <v>263</v>
      </c>
      <c r="K26" s="60" t="s">
        <v>102</v>
      </c>
      <c r="L26" s="60" t="s">
        <v>293</v>
      </c>
      <c r="M26" s="60" t="s">
        <v>263</v>
      </c>
      <c r="N26" s="60" t="s">
        <v>296</v>
      </c>
      <c r="O26" s="59" t="s">
        <v>24</v>
      </c>
      <c r="P26" s="60" t="s">
        <v>298</v>
      </c>
      <c r="Q26" s="60" t="s">
        <v>263</v>
      </c>
      <c r="R26" s="60" t="s">
        <v>299</v>
      </c>
      <c r="S26" s="60" t="s">
        <v>300</v>
      </c>
      <c r="T26" s="60" t="s">
        <v>263</v>
      </c>
      <c r="U26" s="61" t="s">
        <v>301</v>
      </c>
      <c r="V26" s="60" t="s">
        <v>302</v>
      </c>
      <c r="W26" s="59" t="s">
        <v>117</v>
      </c>
      <c r="X26" s="61" t="s">
        <v>306</v>
      </c>
      <c r="Y26" s="647"/>
    </row>
    <row r="27" spans="1:31" ht="43.9" customHeight="1" thickTop="1" thickBot="1">
      <c r="A27" s="648"/>
      <c r="B27" s="54" t="s">
        <v>285</v>
      </c>
      <c r="C27" s="54" t="s">
        <v>285</v>
      </c>
      <c r="D27" s="54" t="s">
        <v>285</v>
      </c>
      <c r="E27" s="54" t="s">
        <v>286</v>
      </c>
      <c r="F27" s="54" t="s">
        <v>286</v>
      </c>
      <c r="G27" s="54" t="s">
        <v>286</v>
      </c>
      <c r="H27" s="54" t="s">
        <v>287</v>
      </c>
      <c r="I27" s="54" t="s">
        <v>287</v>
      </c>
      <c r="J27" s="54" t="s">
        <v>287</v>
      </c>
      <c r="K27" s="54" t="s">
        <v>288</v>
      </c>
      <c r="L27" s="54" t="s">
        <v>288</v>
      </c>
      <c r="M27" s="54" t="s">
        <v>288</v>
      </c>
      <c r="N27" s="54" t="s">
        <v>327</v>
      </c>
      <c r="O27" s="54" t="s">
        <v>294</v>
      </c>
      <c r="P27" s="54" t="s">
        <v>294</v>
      </c>
      <c r="Q27" s="54" t="s">
        <v>294</v>
      </c>
      <c r="R27" s="54" t="s">
        <v>295</v>
      </c>
      <c r="S27" s="54" t="s">
        <v>295</v>
      </c>
      <c r="T27" s="54" t="s">
        <v>295</v>
      </c>
      <c r="U27" s="54" t="s">
        <v>297</v>
      </c>
      <c r="V27" s="54" t="s">
        <v>61</v>
      </c>
      <c r="W27" s="54" t="s">
        <v>305</v>
      </c>
      <c r="X27" s="54" t="s">
        <v>307</v>
      </c>
      <c r="Y27" s="648"/>
    </row>
    <row r="28" spans="1:31" ht="16.899999999999999" customHeight="1" thickTop="1" thickBot="1">
      <c r="A28" s="93" t="s">
        <v>446</v>
      </c>
      <c r="B28" s="508">
        <v>405</v>
      </c>
      <c r="C28" s="509">
        <v>33</v>
      </c>
      <c r="D28" s="509">
        <v>0</v>
      </c>
      <c r="E28" s="509">
        <v>434</v>
      </c>
      <c r="F28" s="509">
        <v>30</v>
      </c>
      <c r="G28" s="510">
        <v>17</v>
      </c>
      <c r="H28" s="508">
        <v>361</v>
      </c>
      <c r="I28" s="509">
        <v>20</v>
      </c>
      <c r="J28" s="509">
        <v>0</v>
      </c>
      <c r="K28" s="509">
        <v>471</v>
      </c>
      <c r="L28" s="509">
        <v>25</v>
      </c>
      <c r="M28" s="509">
        <v>8</v>
      </c>
      <c r="N28" s="510">
        <v>17</v>
      </c>
      <c r="O28" s="508">
        <v>311</v>
      </c>
      <c r="P28" s="509">
        <v>18</v>
      </c>
      <c r="Q28" s="509">
        <v>0</v>
      </c>
      <c r="R28" s="509">
        <v>516</v>
      </c>
      <c r="S28" s="509">
        <v>29</v>
      </c>
      <c r="T28" s="509">
        <v>8</v>
      </c>
      <c r="U28" s="514">
        <v>21</v>
      </c>
      <c r="V28" s="515">
        <v>698</v>
      </c>
      <c r="W28" s="508">
        <v>400</v>
      </c>
      <c r="X28" s="510">
        <v>471</v>
      </c>
      <c r="Y28" s="175" t="str">
        <f>A28</f>
        <v>Mach. Count</v>
      </c>
    </row>
    <row r="29" spans="1:31" ht="17.25" thickTop="1" thickBot="1">
      <c r="A29" s="94" t="s">
        <v>112</v>
      </c>
      <c r="B29" s="511"/>
      <c r="C29" s="512"/>
      <c r="D29" s="512"/>
      <c r="E29" s="512"/>
      <c r="F29" s="512"/>
      <c r="G29" s="513"/>
      <c r="H29" s="511"/>
      <c r="I29" s="512"/>
      <c r="J29" s="512"/>
      <c r="K29" s="512"/>
      <c r="L29" s="512"/>
      <c r="M29" s="512"/>
      <c r="N29" s="513"/>
      <c r="O29" s="511"/>
      <c r="P29" s="512"/>
      <c r="Q29" s="512"/>
      <c r="R29" s="512"/>
      <c r="S29" s="512"/>
      <c r="T29" s="512"/>
      <c r="U29" s="516"/>
      <c r="V29" s="517"/>
      <c r="W29" s="511"/>
      <c r="X29" s="513"/>
      <c r="Y29" s="175" t="str">
        <f t="shared" ref="Y29:Y33" si="6">A29</f>
        <v>Unkown</v>
      </c>
    </row>
    <row r="30" spans="1:31" ht="17.25" thickTop="1" thickBot="1">
      <c r="A30" s="94" t="s">
        <v>113</v>
      </c>
      <c r="B30" s="511"/>
      <c r="C30" s="512"/>
      <c r="D30" s="512"/>
      <c r="E30" s="512"/>
      <c r="F30" s="512"/>
      <c r="G30" s="513"/>
      <c r="H30" s="511"/>
      <c r="I30" s="512"/>
      <c r="J30" s="512"/>
      <c r="K30" s="512"/>
      <c r="L30" s="512"/>
      <c r="M30" s="512"/>
      <c r="N30" s="513"/>
      <c r="O30" s="511"/>
      <c r="P30" s="512"/>
      <c r="Q30" s="512"/>
      <c r="R30" s="512"/>
      <c r="S30" s="512"/>
      <c r="T30" s="512"/>
      <c r="U30" s="516"/>
      <c r="V30" s="517"/>
      <c r="W30" s="511"/>
      <c r="X30" s="513"/>
      <c r="Y30" s="175" t="str">
        <f t="shared" si="6"/>
        <v>Write-In</v>
      </c>
    </row>
    <row r="31" spans="1:31" ht="17.25" thickTop="1" thickBot="1">
      <c r="A31" s="94" t="s">
        <v>114</v>
      </c>
      <c r="B31" s="511"/>
      <c r="C31" s="512"/>
      <c r="D31" s="512"/>
      <c r="E31" s="512"/>
      <c r="F31" s="512"/>
      <c r="G31" s="513"/>
      <c r="H31" s="511"/>
      <c r="I31" s="512"/>
      <c r="J31" s="512"/>
      <c r="K31" s="512"/>
      <c r="L31" s="512"/>
      <c r="M31" s="512"/>
      <c r="N31" s="513"/>
      <c r="O31" s="511"/>
      <c r="P31" s="512"/>
      <c r="Q31" s="512"/>
      <c r="R31" s="512"/>
      <c r="S31" s="512"/>
      <c r="T31" s="512"/>
      <c r="U31" s="516"/>
      <c r="V31" s="517"/>
      <c r="W31" s="511"/>
      <c r="X31" s="513"/>
      <c r="Y31" s="175" t="str">
        <f t="shared" si="6"/>
        <v>Hand Count</v>
      </c>
    </row>
    <row r="32" spans="1:31" ht="17.25" thickTop="1" thickBot="1">
      <c r="A32" s="94"/>
      <c r="B32" s="270"/>
      <c r="C32" s="271"/>
      <c r="D32" s="271"/>
      <c r="E32" s="271"/>
      <c r="F32" s="271"/>
      <c r="G32" s="272"/>
      <c r="H32" s="270"/>
      <c r="I32" s="271"/>
      <c r="J32" s="271"/>
      <c r="K32" s="271"/>
      <c r="L32" s="271"/>
      <c r="M32" s="271"/>
      <c r="N32" s="272"/>
      <c r="O32" s="270"/>
      <c r="P32" s="271"/>
      <c r="Q32" s="271"/>
      <c r="R32" s="271"/>
      <c r="S32" s="271"/>
      <c r="T32" s="271"/>
      <c r="U32" s="273"/>
      <c r="V32" s="95"/>
      <c r="W32" s="270"/>
      <c r="X32" s="272"/>
      <c r="Y32" s="175"/>
    </row>
    <row r="33" spans="1:31" ht="17.25" thickTop="1" thickBot="1">
      <c r="A33" s="97" t="s">
        <v>2</v>
      </c>
      <c r="B33" s="96">
        <f t="shared" ref="B33:U33" si="7">SUM(B28:B32)</f>
        <v>405</v>
      </c>
      <c r="C33" s="96">
        <f t="shared" si="7"/>
        <v>33</v>
      </c>
      <c r="D33" s="96">
        <f t="shared" si="7"/>
        <v>0</v>
      </c>
      <c r="E33" s="96">
        <f t="shared" si="7"/>
        <v>434</v>
      </c>
      <c r="F33" s="96">
        <f t="shared" si="7"/>
        <v>30</v>
      </c>
      <c r="G33" s="96">
        <f t="shared" si="7"/>
        <v>17</v>
      </c>
      <c r="H33" s="96">
        <f t="shared" si="7"/>
        <v>361</v>
      </c>
      <c r="I33" s="96">
        <f t="shared" si="7"/>
        <v>20</v>
      </c>
      <c r="J33" s="96">
        <f t="shared" si="7"/>
        <v>0</v>
      </c>
      <c r="K33" s="96">
        <f t="shared" si="7"/>
        <v>471</v>
      </c>
      <c r="L33" s="96">
        <f t="shared" si="7"/>
        <v>25</v>
      </c>
      <c r="M33" s="96">
        <f t="shared" si="7"/>
        <v>8</v>
      </c>
      <c r="N33" s="96">
        <f t="shared" si="7"/>
        <v>17</v>
      </c>
      <c r="O33" s="96">
        <f t="shared" si="7"/>
        <v>311</v>
      </c>
      <c r="P33" s="96">
        <f t="shared" si="7"/>
        <v>18</v>
      </c>
      <c r="Q33" s="96">
        <f t="shared" si="7"/>
        <v>0</v>
      </c>
      <c r="R33" s="96">
        <f t="shared" si="7"/>
        <v>516</v>
      </c>
      <c r="S33" s="96">
        <f t="shared" si="7"/>
        <v>29</v>
      </c>
      <c r="T33" s="96">
        <f t="shared" si="7"/>
        <v>8</v>
      </c>
      <c r="U33" s="96">
        <f t="shared" si="7"/>
        <v>21</v>
      </c>
      <c r="V33" s="96">
        <f t="shared" ref="V33:X33" si="8">SUM(V28:V32)</f>
        <v>698</v>
      </c>
      <c r="W33" s="96">
        <f t="shared" si="8"/>
        <v>400</v>
      </c>
      <c r="X33" s="96">
        <f t="shared" si="8"/>
        <v>471</v>
      </c>
      <c r="Y33" s="175" t="str">
        <f t="shared" si="6"/>
        <v>TOTAL</v>
      </c>
    </row>
    <row r="34" spans="1:31" ht="13.5" thickTop="1">
      <c r="Y34" s="174"/>
      <c r="Z34" s="114"/>
      <c r="AA34" s="114"/>
      <c r="AB34" s="114"/>
      <c r="AC34" s="114"/>
      <c r="AD34" s="114"/>
      <c r="AE34" s="114"/>
    </row>
  </sheetData>
  <mergeCells count="42">
    <mergeCell ref="Y24:Y27"/>
    <mergeCell ref="A13:A16"/>
    <mergeCell ref="B13:H14"/>
    <mergeCell ref="I13:M14"/>
    <mergeCell ref="N13:S14"/>
    <mergeCell ref="T13:W14"/>
    <mergeCell ref="X13:AD14"/>
    <mergeCell ref="A24:A27"/>
    <mergeCell ref="B24:G25"/>
    <mergeCell ref="H24:N25"/>
    <mergeCell ref="O24:U25"/>
    <mergeCell ref="V24:V25"/>
    <mergeCell ref="W24:X25"/>
    <mergeCell ref="AE13:AE16"/>
    <mergeCell ref="H7:I7"/>
    <mergeCell ref="J7:K7"/>
    <mergeCell ref="S9:S10"/>
    <mergeCell ref="T9:T10"/>
    <mergeCell ref="U9:U10"/>
    <mergeCell ref="V9:V10"/>
    <mergeCell ref="N10:N11"/>
    <mergeCell ref="O10:O11"/>
    <mergeCell ref="N6:O7"/>
    <mergeCell ref="P6:Q7"/>
    <mergeCell ref="N8:O9"/>
    <mergeCell ref="P8:Q9"/>
    <mergeCell ref="A1:Y1"/>
    <mergeCell ref="A4:A8"/>
    <mergeCell ref="B4:C6"/>
    <mergeCell ref="D4:E6"/>
    <mergeCell ref="F4:G6"/>
    <mergeCell ref="H4:I6"/>
    <mergeCell ref="J4:K6"/>
    <mergeCell ref="L4:L8"/>
    <mergeCell ref="S4:S8"/>
    <mergeCell ref="T4:U4"/>
    <mergeCell ref="V4:V8"/>
    <mergeCell ref="T5:U6"/>
    <mergeCell ref="B7:C7"/>
    <mergeCell ref="D7:E7"/>
    <mergeCell ref="F7:G7"/>
    <mergeCell ref="N4:Q5"/>
  </mergeCells>
  <pageMargins left="0.3" right="0.3" top="1" bottom="0.75" header="0.3" footer="0.3"/>
  <pageSetup paperSize="5" scale="38" orientation="landscape" r:id="rId1"/>
  <headerFooter>
    <oddHeader>&amp;C&amp;"Arial,Bold"&amp;28November 4, 2014 State Election Machine Totals, District #10</oddHeader>
    <oddFooter>&amp;R&amp;F</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E34"/>
  <sheetViews>
    <sheetView zoomScale="60" zoomScaleNormal="60" workbookViewId="0">
      <selection activeCell="R8" sqref="R8"/>
    </sheetView>
  </sheetViews>
  <sheetFormatPr defaultRowHeight="12.75"/>
  <cols>
    <col min="1" max="1" width="18" bestFit="1" customWidth="1"/>
    <col min="2" max="24" width="14.42578125" customWidth="1"/>
    <col min="25" max="25" width="15.28515625" customWidth="1"/>
    <col min="26" max="30" width="14.42578125" customWidth="1"/>
    <col min="31" max="31" width="18" bestFit="1" customWidth="1"/>
    <col min="32" max="32" width="14.42578125" customWidth="1"/>
  </cols>
  <sheetData>
    <row r="1" spans="1:31" s="92" customFormat="1" ht="45" customHeight="1">
      <c r="A1" s="653" t="s">
        <v>128</v>
      </c>
      <c r="B1" s="653"/>
      <c r="C1" s="653"/>
      <c r="D1" s="653"/>
      <c r="E1" s="653"/>
      <c r="F1" s="653"/>
      <c r="G1" s="653"/>
      <c r="H1" s="653"/>
      <c r="I1" s="653"/>
      <c r="J1" s="653"/>
      <c r="K1" s="653"/>
      <c r="L1" s="653"/>
      <c r="M1" s="653"/>
      <c r="N1" s="653"/>
      <c r="O1" s="653"/>
      <c r="P1" s="653"/>
      <c r="Q1" s="653"/>
      <c r="R1" s="653"/>
      <c r="S1" s="653"/>
      <c r="T1" s="653"/>
      <c r="U1" s="653"/>
      <c r="V1" s="653"/>
      <c r="W1" s="653"/>
      <c r="X1" s="653"/>
      <c r="Y1" s="653"/>
      <c r="Z1" s="653"/>
      <c r="AA1" s="653"/>
      <c r="AB1" s="653"/>
      <c r="AC1" s="653"/>
      <c r="AD1" s="653"/>
      <c r="AE1" s="653"/>
    </row>
    <row r="3" spans="1:31" ht="13.5" thickBot="1"/>
    <row r="4" spans="1:31" ht="38.450000000000003" customHeight="1" thickTop="1" thickBot="1">
      <c r="A4" s="646"/>
      <c r="B4" s="656" t="s">
        <v>261</v>
      </c>
      <c r="C4" s="673"/>
      <c r="D4" s="656" t="s">
        <v>253</v>
      </c>
      <c r="E4" s="657"/>
      <c r="F4" s="656" t="s">
        <v>254</v>
      </c>
      <c r="G4" s="657"/>
      <c r="H4" s="673" t="s">
        <v>255</v>
      </c>
      <c r="I4" s="657"/>
      <c r="J4" s="656" t="s">
        <v>254</v>
      </c>
      <c r="K4" s="657"/>
      <c r="L4" s="646"/>
      <c r="N4" s="678" t="s">
        <v>111</v>
      </c>
      <c r="O4" s="679"/>
      <c r="P4" s="679"/>
      <c r="Q4" s="680"/>
      <c r="S4" s="646"/>
      <c r="T4" s="676" t="s">
        <v>103</v>
      </c>
      <c r="U4" s="677"/>
      <c r="V4" s="646"/>
    </row>
    <row r="5" spans="1:31" ht="38.450000000000003" customHeight="1" thickTop="1" thickBot="1">
      <c r="A5" s="647"/>
      <c r="B5" s="658"/>
      <c r="C5" s="674"/>
      <c r="D5" s="658"/>
      <c r="E5" s="659"/>
      <c r="F5" s="658"/>
      <c r="G5" s="659"/>
      <c r="H5" s="674"/>
      <c r="I5" s="659"/>
      <c r="J5" s="658"/>
      <c r="K5" s="659"/>
      <c r="L5" s="647"/>
      <c r="N5" s="681"/>
      <c r="O5" s="682"/>
      <c r="P5" s="682"/>
      <c r="Q5" s="683"/>
      <c r="S5" s="647"/>
      <c r="T5" s="668"/>
      <c r="U5" s="669"/>
      <c r="V5" s="647"/>
    </row>
    <row r="6" spans="1:31" ht="38.450000000000003" customHeight="1" thickTop="1" thickBot="1">
      <c r="A6" s="647"/>
      <c r="B6" s="660"/>
      <c r="C6" s="675"/>
      <c r="D6" s="660"/>
      <c r="E6" s="661"/>
      <c r="F6" s="660"/>
      <c r="G6" s="661"/>
      <c r="H6" s="675"/>
      <c r="I6" s="661"/>
      <c r="J6" s="660"/>
      <c r="K6" s="661"/>
      <c r="L6" s="647"/>
      <c r="N6" s="684" t="s">
        <v>477</v>
      </c>
      <c r="O6" s="685"/>
      <c r="P6" s="684" t="s">
        <v>432</v>
      </c>
      <c r="Q6" s="685"/>
      <c r="S6" s="647"/>
      <c r="T6" s="670"/>
      <c r="U6" s="671"/>
      <c r="V6" s="647"/>
    </row>
    <row r="7" spans="1:31" ht="30.6" customHeight="1" thickTop="1" thickBot="1">
      <c r="A7" s="647"/>
      <c r="B7" s="654" t="s">
        <v>256</v>
      </c>
      <c r="C7" s="655"/>
      <c r="D7" s="654" t="s">
        <v>257</v>
      </c>
      <c r="E7" s="655"/>
      <c r="F7" s="654" t="s">
        <v>258</v>
      </c>
      <c r="G7" s="655"/>
      <c r="H7" s="672" t="s">
        <v>259</v>
      </c>
      <c r="I7" s="655"/>
      <c r="J7" s="654" t="s">
        <v>260</v>
      </c>
      <c r="K7" s="655"/>
      <c r="L7" s="647"/>
      <c r="N7" s="686"/>
      <c r="O7" s="687"/>
      <c r="P7" s="686"/>
      <c r="Q7" s="687"/>
      <c r="S7" s="647"/>
      <c r="T7" s="61"/>
      <c r="U7" s="59"/>
      <c r="V7" s="647"/>
    </row>
    <row r="8" spans="1:31" ht="22.15" customHeight="1" thickTop="1" thickBot="1">
      <c r="A8" s="648"/>
      <c r="B8" s="172" t="s">
        <v>132</v>
      </c>
      <c r="C8" s="173" t="s">
        <v>133</v>
      </c>
      <c r="D8" s="172" t="s">
        <v>132</v>
      </c>
      <c r="E8" s="173" t="s">
        <v>133</v>
      </c>
      <c r="F8" s="172" t="s">
        <v>132</v>
      </c>
      <c r="G8" s="173" t="s">
        <v>133</v>
      </c>
      <c r="H8" s="172" t="s">
        <v>132</v>
      </c>
      <c r="I8" s="173" t="s">
        <v>133</v>
      </c>
      <c r="J8" s="172" t="s">
        <v>132</v>
      </c>
      <c r="K8" s="173" t="s">
        <v>133</v>
      </c>
      <c r="L8" s="648"/>
      <c r="N8" s="624">
        <v>2428</v>
      </c>
      <c r="O8" s="625"/>
      <c r="P8" s="624">
        <v>1548</v>
      </c>
      <c r="Q8" s="625"/>
      <c r="S8" s="648"/>
      <c r="T8" s="106"/>
      <c r="U8" s="107"/>
      <c r="V8" s="648"/>
    </row>
    <row r="9" spans="1:31" ht="16.149999999999999" customHeight="1" thickTop="1" thickBot="1">
      <c r="A9" s="196" t="s">
        <v>449</v>
      </c>
      <c r="B9" s="504">
        <v>653</v>
      </c>
      <c r="C9" s="505">
        <v>764</v>
      </c>
      <c r="D9" s="504">
        <v>775</v>
      </c>
      <c r="E9" s="505">
        <v>616</v>
      </c>
      <c r="F9" s="504">
        <v>422</v>
      </c>
      <c r="G9" s="505">
        <v>953</v>
      </c>
      <c r="H9" s="504">
        <v>532</v>
      </c>
      <c r="I9" s="505">
        <v>765</v>
      </c>
      <c r="J9" s="504">
        <v>921</v>
      </c>
      <c r="K9" s="505">
        <v>437</v>
      </c>
      <c r="L9" s="196" t="str">
        <f>A9</f>
        <v>Mach Count</v>
      </c>
      <c r="N9" s="626"/>
      <c r="O9" s="627"/>
      <c r="P9" s="626"/>
      <c r="Q9" s="627"/>
      <c r="S9" s="662" t="s">
        <v>114</v>
      </c>
      <c r="T9" s="664"/>
      <c r="U9" s="666"/>
      <c r="V9" s="662" t="str">
        <f>S9</f>
        <v>Hand Count</v>
      </c>
    </row>
    <row r="10" spans="1:31" ht="15.6" customHeight="1" thickTop="1" thickBot="1">
      <c r="A10" s="197" t="s">
        <v>114</v>
      </c>
      <c r="B10" s="506"/>
      <c r="C10" s="507"/>
      <c r="D10" s="506"/>
      <c r="E10" s="507"/>
      <c r="F10" s="506"/>
      <c r="G10" s="507"/>
      <c r="H10" s="506"/>
      <c r="I10" s="507"/>
      <c r="J10" s="506"/>
      <c r="K10" s="507"/>
      <c r="L10" s="198" t="str">
        <f t="shared" ref="L10" si="0">A10</f>
        <v>Hand Count</v>
      </c>
      <c r="N10" s="640" t="s">
        <v>540</v>
      </c>
      <c r="O10" s="636"/>
      <c r="P10" s="444"/>
      <c r="Q10" s="445"/>
      <c r="S10" s="663"/>
      <c r="T10" s="665"/>
      <c r="U10" s="667"/>
      <c r="V10" s="663"/>
    </row>
    <row r="11" spans="1:31" ht="17.25" thickTop="1" thickBot="1">
      <c r="A11" s="97" t="s">
        <v>2</v>
      </c>
      <c r="B11" s="176">
        <f>SUM(B9:B10)</f>
        <v>653</v>
      </c>
      <c r="C11" s="176">
        <f t="shared" ref="C11:K11" si="1">SUM(C9:C10)</f>
        <v>764</v>
      </c>
      <c r="D11" s="176">
        <f t="shared" si="1"/>
        <v>775</v>
      </c>
      <c r="E11" s="176">
        <f t="shared" si="1"/>
        <v>616</v>
      </c>
      <c r="F11" s="176">
        <f t="shared" si="1"/>
        <v>422</v>
      </c>
      <c r="G11" s="176">
        <f t="shared" si="1"/>
        <v>953</v>
      </c>
      <c r="H11" s="176">
        <f t="shared" si="1"/>
        <v>532</v>
      </c>
      <c r="I11" s="176">
        <f t="shared" si="1"/>
        <v>765</v>
      </c>
      <c r="J11" s="176">
        <f t="shared" si="1"/>
        <v>921</v>
      </c>
      <c r="K11" s="176">
        <f t="shared" si="1"/>
        <v>437</v>
      </c>
      <c r="L11" s="97" t="str">
        <f>A11</f>
        <v>TOTAL</v>
      </c>
      <c r="N11" s="641"/>
      <c r="O11" s="637"/>
    </row>
    <row r="12" spans="1:31" ht="16.899999999999999" customHeight="1" thickTop="1" thickBot="1">
      <c r="AE12" s="178"/>
    </row>
    <row r="13" spans="1:31" ht="24" customHeight="1" thickTop="1">
      <c r="A13" s="646"/>
      <c r="B13" s="642" t="s">
        <v>270</v>
      </c>
      <c r="C13" s="649"/>
      <c r="D13" s="649"/>
      <c r="E13" s="649"/>
      <c r="F13" s="649"/>
      <c r="G13" s="649"/>
      <c r="H13" s="643"/>
      <c r="I13" s="642" t="s">
        <v>271</v>
      </c>
      <c r="J13" s="649"/>
      <c r="K13" s="649"/>
      <c r="L13" s="649"/>
      <c r="M13" s="643"/>
      <c r="N13" s="642" t="s">
        <v>366</v>
      </c>
      <c r="O13" s="649"/>
      <c r="P13" s="649"/>
      <c r="Q13" s="649"/>
      <c r="R13" s="649"/>
      <c r="S13" s="643"/>
      <c r="T13" s="642" t="s">
        <v>272</v>
      </c>
      <c r="U13" s="649"/>
      <c r="V13" s="649"/>
      <c r="W13" s="643"/>
      <c r="X13" s="642" t="s">
        <v>277</v>
      </c>
      <c r="Y13" s="649"/>
      <c r="Z13" s="649"/>
      <c r="AA13" s="649"/>
      <c r="AB13" s="649"/>
      <c r="AC13" s="649"/>
      <c r="AD13" s="643"/>
      <c r="AE13" s="646"/>
    </row>
    <row r="14" spans="1:31" ht="24" customHeight="1" thickBot="1">
      <c r="A14" s="647"/>
      <c r="B14" s="644"/>
      <c r="C14" s="650"/>
      <c r="D14" s="650"/>
      <c r="E14" s="650"/>
      <c r="F14" s="650"/>
      <c r="G14" s="650"/>
      <c r="H14" s="645"/>
      <c r="I14" s="644"/>
      <c r="J14" s="650"/>
      <c r="K14" s="650"/>
      <c r="L14" s="650"/>
      <c r="M14" s="645"/>
      <c r="N14" s="644"/>
      <c r="O14" s="650"/>
      <c r="P14" s="650"/>
      <c r="Q14" s="650"/>
      <c r="R14" s="650"/>
      <c r="S14" s="645"/>
      <c r="T14" s="644"/>
      <c r="U14" s="650"/>
      <c r="V14" s="650"/>
      <c r="W14" s="645"/>
      <c r="X14" s="644"/>
      <c r="Y14" s="650"/>
      <c r="Z14" s="650"/>
      <c r="AA14" s="650"/>
      <c r="AB14" s="650"/>
      <c r="AC14" s="650"/>
      <c r="AD14" s="645"/>
      <c r="AE14" s="647"/>
    </row>
    <row r="15" spans="1:31" ht="40.9" customHeight="1" thickTop="1" thickBot="1">
      <c r="A15" s="647"/>
      <c r="B15" s="59" t="s">
        <v>334</v>
      </c>
      <c r="C15" s="60" t="s">
        <v>335</v>
      </c>
      <c r="D15" s="60" t="s">
        <v>263</v>
      </c>
      <c r="E15" s="60" t="s">
        <v>336</v>
      </c>
      <c r="F15" s="60" t="s">
        <v>337</v>
      </c>
      <c r="G15" s="60" t="s">
        <v>263</v>
      </c>
      <c r="H15" s="61" t="s">
        <v>338</v>
      </c>
      <c r="I15" s="59" t="s">
        <v>339</v>
      </c>
      <c r="J15" s="60" t="s">
        <v>340</v>
      </c>
      <c r="K15" s="60" t="s">
        <v>341</v>
      </c>
      <c r="L15" s="60" t="s">
        <v>263</v>
      </c>
      <c r="M15" s="61"/>
      <c r="N15" s="59" t="s">
        <v>362</v>
      </c>
      <c r="O15" s="60" t="s">
        <v>363</v>
      </c>
      <c r="P15" s="60" t="s">
        <v>263</v>
      </c>
      <c r="Q15" s="60" t="s">
        <v>342</v>
      </c>
      <c r="R15" s="60" t="s">
        <v>364</v>
      </c>
      <c r="S15" s="60" t="s">
        <v>263</v>
      </c>
      <c r="T15" s="59" t="s">
        <v>343</v>
      </c>
      <c r="U15" s="60" t="s">
        <v>344</v>
      </c>
      <c r="V15" s="60" t="s">
        <v>345</v>
      </c>
      <c r="W15" s="61" t="s">
        <v>263</v>
      </c>
      <c r="X15" s="59" t="s">
        <v>346</v>
      </c>
      <c r="Y15" s="60" t="s">
        <v>347</v>
      </c>
      <c r="Z15" s="60" t="s">
        <v>263</v>
      </c>
      <c r="AA15" s="60" t="s">
        <v>348</v>
      </c>
      <c r="AB15" s="60" t="s">
        <v>349</v>
      </c>
      <c r="AC15" s="60" t="s">
        <v>263</v>
      </c>
      <c r="AD15" s="61" t="s">
        <v>350</v>
      </c>
      <c r="AE15" s="647"/>
    </row>
    <row r="16" spans="1:31" ht="65.25" thickTop="1" thickBot="1">
      <c r="A16" s="648"/>
      <c r="B16" s="54" t="s">
        <v>249</v>
      </c>
      <c r="C16" s="54" t="s">
        <v>249</v>
      </c>
      <c r="D16" s="54" t="s">
        <v>249</v>
      </c>
      <c r="E16" s="54" t="s">
        <v>250</v>
      </c>
      <c r="F16" s="54" t="s">
        <v>250</v>
      </c>
      <c r="G16" s="54" t="s">
        <v>250</v>
      </c>
      <c r="H16" s="11" t="s">
        <v>262</v>
      </c>
      <c r="I16" s="54" t="s">
        <v>265</v>
      </c>
      <c r="J16" s="54" t="s">
        <v>266</v>
      </c>
      <c r="K16" s="54" t="s">
        <v>266</v>
      </c>
      <c r="L16" s="54" t="s">
        <v>266</v>
      </c>
      <c r="M16" s="11"/>
      <c r="N16" s="54" t="s">
        <v>361</v>
      </c>
      <c r="O16" s="54" t="s">
        <v>361</v>
      </c>
      <c r="P16" s="54" t="s">
        <v>361</v>
      </c>
      <c r="Q16" s="54" t="s">
        <v>365</v>
      </c>
      <c r="R16" s="54" t="s">
        <v>365</v>
      </c>
      <c r="S16" s="54" t="s">
        <v>365</v>
      </c>
      <c r="T16" s="54" t="s">
        <v>273</v>
      </c>
      <c r="U16" s="54" t="s">
        <v>274</v>
      </c>
      <c r="V16" s="54" t="s">
        <v>274</v>
      </c>
      <c r="W16" s="54" t="s">
        <v>274</v>
      </c>
      <c r="X16" s="54" t="s">
        <v>278</v>
      </c>
      <c r="Y16" s="54" t="s">
        <v>278</v>
      </c>
      <c r="Z16" s="54" t="s">
        <v>278</v>
      </c>
      <c r="AA16" s="54" t="s">
        <v>279</v>
      </c>
      <c r="AB16" s="54" t="s">
        <v>279</v>
      </c>
      <c r="AC16" s="54" t="s">
        <v>279</v>
      </c>
      <c r="AD16" s="11" t="s">
        <v>280</v>
      </c>
      <c r="AE16" s="648"/>
    </row>
    <row r="17" spans="1:31" ht="16.899999999999999" customHeight="1" thickTop="1" thickBot="1">
      <c r="A17" s="93" t="s">
        <v>446</v>
      </c>
      <c r="B17" s="509">
        <v>551</v>
      </c>
      <c r="C17" s="509">
        <v>32</v>
      </c>
      <c r="D17" s="509">
        <v>5</v>
      </c>
      <c r="E17" s="509">
        <v>830</v>
      </c>
      <c r="F17" s="555">
        <v>82</v>
      </c>
      <c r="G17" s="509">
        <v>20</v>
      </c>
      <c r="H17" s="510">
        <v>13</v>
      </c>
      <c r="I17" s="508">
        <v>466</v>
      </c>
      <c r="J17" s="509">
        <v>905</v>
      </c>
      <c r="K17" s="509">
        <v>114</v>
      </c>
      <c r="L17" s="509">
        <v>18</v>
      </c>
      <c r="M17" s="510"/>
      <c r="N17" s="508">
        <v>591</v>
      </c>
      <c r="O17" s="509">
        <v>43</v>
      </c>
      <c r="P17" s="509">
        <v>2</v>
      </c>
      <c r="Q17" s="509">
        <v>776</v>
      </c>
      <c r="R17" s="509">
        <v>90</v>
      </c>
      <c r="S17" s="510">
        <v>11</v>
      </c>
      <c r="T17" s="508">
        <v>437</v>
      </c>
      <c r="U17" s="509">
        <v>916</v>
      </c>
      <c r="V17" s="509">
        <v>130</v>
      </c>
      <c r="W17" s="510">
        <v>9</v>
      </c>
      <c r="X17" s="508">
        <v>513</v>
      </c>
      <c r="Y17" s="509">
        <v>38</v>
      </c>
      <c r="Z17" s="509">
        <v>0</v>
      </c>
      <c r="AA17" s="509">
        <v>797</v>
      </c>
      <c r="AB17" s="509">
        <v>94</v>
      </c>
      <c r="AC17" s="509">
        <v>9</v>
      </c>
      <c r="AD17" s="510">
        <v>39</v>
      </c>
      <c r="AE17" s="175" t="str">
        <f>A17</f>
        <v>Mach. Count</v>
      </c>
    </row>
    <row r="18" spans="1:31" ht="17.25" thickTop="1" thickBot="1">
      <c r="A18" s="94" t="s">
        <v>112</v>
      </c>
      <c r="B18" s="512"/>
      <c r="C18" s="512"/>
      <c r="D18" s="512"/>
      <c r="E18" s="512"/>
      <c r="F18" s="559"/>
      <c r="G18" s="512"/>
      <c r="H18" s="513"/>
      <c r="I18" s="511"/>
      <c r="J18" s="512"/>
      <c r="K18" s="512"/>
      <c r="L18" s="512"/>
      <c r="M18" s="513"/>
      <c r="N18" s="511"/>
      <c r="O18" s="512"/>
      <c r="P18" s="512"/>
      <c r="Q18" s="512"/>
      <c r="R18" s="512"/>
      <c r="S18" s="513"/>
      <c r="T18" s="511"/>
      <c r="U18" s="512"/>
      <c r="V18" s="512"/>
      <c r="W18" s="513"/>
      <c r="X18" s="511"/>
      <c r="Y18" s="512"/>
      <c r="Z18" s="512"/>
      <c r="AA18" s="512"/>
      <c r="AB18" s="512"/>
      <c r="AC18" s="512"/>
      <c r="AD18" s="513"/>
      <c r="AE18" s="175" t="str">
        <f t="shared" ref="AE18:AE20" si="2">A18</f>
        <v>Unkown</v>
      </c>
    </row>
    <row r="19" spans="1:31" ht="17.25" thickTop="1" thickBot="1">
      <c r="A19" s="94" t="s">
        <v>113</v>
      </c>
      <c r="B19" s="512"/>
      <c r="C19" s="512"/>
      <c r="D19" s="512"/>
      <c r="E19" s="512"/>
      <c r="F19" s="559"/>
      <c r="G19" s="512"/>
      <c r="H19" s="513"/>
      <c r="I19" s="511"/>
      <c r="J19" s="512"/>
      <c r="K19" s="512"/>
      <c r="L19" s="512"/>
      <c r="M19" s="513"/>
      <c r="N19" s="511"/>
      <c r="O19" s="512"/>
      <c r="P19" s="512"/>
      <c r="Q19" s="512"/>
      <c r="R19" s="512"/>
      <c r="S19" s="513"/>
      <c r="T19" s="511"/>
      <c r="U19" s="512"/>
      <c r="V19" s="512"/>
      <c r="W19" s="513"/>
      <c r="X19" s="511"/>
      <c r="Y19" s="512"/>
      <c r="Z19" s="512"/>
      <c r="AA19" s="512"/>
      <c r="AB19" s="512"/>
      <c r="AC19" s="512"/>
      <c r="AD19" s="513"/>
      <c r="AE19" s="175" t="str">
        <f t="shared" si="2"/>
        <v>Write-In</v>
      </c>
    </row>
    <row r="20" spans="1:31" ht="17.25" thickTop="1" thickBot="1">
      <c r="A20" s="94" t="s">
        <v>114</v>
      </c>
      <c r="B20" s="512"/>
      <c r="C20" s="512"/>
      <c r="D20" s="512"/>
      <c r="E20" s="512"/>
      <c r="F20" s="559"/>
      <c r="G20" s="512"/>
      <c r="H20" s="513"/>
      <c r="I20" s="511"/>
      <c r="J20" s="512"/>
      <c r="K20" s="512"/>
      <c r="L20" s="512"/>
      <c r="M20" s="513"/>
      <c r="N20" s="511"/>
      <c r="O20" s="512"/>
      <c r="P20" s="512"/>
      <c r="Q20" s="512"/>
      <c r="R20" s="512"/>
      <c r="S20" s="513"/>
      <c r="T20" s="511"/>
      <c r="U20" s="512"/>
      <c r="V20" s="512"/>
      <c r="W20" s="513"/>
      <c r="X20" s="511"/>
      <c r="Y20" s="512"/>
      <c r="Z20" s="512"/>
      <c r="AA20" s="512"/>
      <c r="AB20" s="512"/>
      <c r="AC20" s="512"/>
      <c r="AD20" s="513"/>
      <c r="AE20" s="175" t="str">
        <f t="shared" si="2"/>
        <v>Hand Count</v>
      </c>
    </row>
    <row r="21" spans="1:31" ht="17.25" thickTop="1" thickBot="1">
      <c r="A21" s="94"/>
      <c r="B21" s="271"/>
      <c r="C21" s="271"/>
      <c r="D21" s="271"/>
      <c r="E21" s="271"/>
      <c r="F21" s="274"/>
      <c r="G21" s="271"/>
      <c r="H21" s="272"/>
      <c r="I21" s="270"/>
      <c r="J21" s="271"/>
      <c r="K21" s="271"/>
      <c r="L21" s="271"/>
      <c r="M21" s="272"/>
      <c r="N21" s="270"/>
      <c r="O21" s="271"/>
      <c r="P21" s="271"/>
      <c r="Q21" s="271"/>
      <c r="R21" s="271"/>
      <c r="S21" s="272"/>
      <c r="T21" s="270"/>
      <c r="U21" s="271"/>
      <c r="V21" s="271"/>
      <c r="W21" s="272"/>
      <c r="X21" s="270"/>
      <c r="Y21" s="271"/>
      <c r="Z21" s="271"/>
      <c r="AA21" s="271"/>
      <c r="AB21" s="271"/>
      <c r="AC21" s="271"/>
      <c r="AD21" s="272"/>
      <c r="AE21" s="175"/>
    </row>
    <row r="22" spans="1:31" ht="17.25" thickTop="1" thickBot="1">
      <c r="A22" s="97" t="s">
        <v>2</v>
      </c>
      <c r="B22" s="96">
        <f t="shared" ref="B22:T22" si="3">SUM(B17:B21)</f>
        <v>551</v>
      </c>
      <c r="C22" s="96">
        <f t="shared" si="3"/>
        <v>32</v>
      </c>
      <c r="D22" s="96">
        <f t="shared" si="3"/>
        <v>5</v>
      </c>
      <c r="E22" s="96">
        <f t="shared" si="3"/>
        <v>830</v>
      </c>
      <c r="F22" s="96">
        <f t="shared" si="3"/>
        <v>82</v>
      </c>
      <c r="G22" s="96">
        <f t="shared" si="3"/>
        <v>20</v>
      </c>
      <c r="H22" s="96">
        <f t="shared" si="3"/>
        <v>13</v>
      </c>
      <c r="I22" s="96">
        <f t="shared" si="3"/>
        <v>466</v>
      </c>
      <c r="J22" s="96">
        <f t="shared" si="3"/>
        <v>905</v>
      </c>
      <c r="K22" s="96">
        <f t="shared" si="3"/>
        <v>114</v>
      </c>
      <c r="L22" s="96">
        <f t="shared" si="3"/>
        <v>18</v>
      </c>
      <c r="M22" s="96">
        <f t="shared" si="3"/>
        <v>0</v>
      </c>
      <c r="N22" s="96">
        <f t="shared" si="3"/>
        <v>591</v>
      </c>
      <c r="O22" s="96">
        <f t="shared" si="3"/>
        <v>43</v>
      </c>
      <c r="P22" s="96">
        <f t="shared" si="3"/>
        <v>2</v>
      </c>
      <c r="Q22" s="96">
        <f t="shared" si="3"/>
        <v>776</v>
      </c>
      <c r="R22" s="96">
        <f t="shared" si="3"/>
        <v>90</v>
      </c>
      <c r="S22" s="96">
        <f t="shared" si="3"/>
        <v>11</v>
      </c>
      <c r="T22" s="96">
        <f t="shared" si="3"/>
        <v>437</v>
      </c>
      <c r="U22" s="96">
        <f t="shared" ref="U22:AD22" si="4">SUM(U17:U21)</f>
        <v>916</v>
      </c>
      <c r="V22" s="96">
        <f t="shared" si="4"/>
        <v>130</v>
      </c>
      <c r="W22" s="96">
        <f t="shared" si="4"/>
        <v>9</v>
      </c>
      <c r="X22" s="96">
        <f t="shared" si="4"/>
        <v>513</v>
      </c>
      <c r="Y22" s="96">
        <f t="shared" si="4"/>
        <v>38</v>
      </c>
      <c r="Z22" s="96">
        <f t="shared" si="4"/>
        <v>0</v>
      </c>
      <c r="AA22" s="96">
        <f t="shared" si="4"/>
        <v>797</v>
      </c>
      <c r="AB22" s="96">
        <f t="shared" si="4"/>
        <v>94</v>
      </c>
      <c r="AC22" s="96">
        <f t="shared" si="4"/>
        <v>9</v>
      </c>
      <c r="AD22" s="96">
        <f t="shared" si="4"/>
        <v>39</v>
      </c>
      <c r="AE22" s="256" t="str">
        <f t="shared" ref="AE22" si="5">A22</f>
        <v>TOTAL</v>
      </c>
    </row>
    <row r="23" spans="1:31" ht="16.899999999999999" customHeight="1" thickTop="1" thickBot="1"/>
    <row r="24" spans="1:31" ht="24" customHeight="1" thickTop="1">
      <c r="A24" s="646"/>
      <c r="B24" s="642" t="s">
        <v>11</v>
      </c>
      <c r="C24" s="649"/>
      <c r="D24" s="649"/>
      <c r="E24" s="649"/>
      <c r="F24" s="649"/>
      <c r="G24" s="643"/>
      <c r="H24" s="642" t="s">
        <v>115</v>
      </c>
      <c r="I24" s="649"/>
      <c r="J24" s="649"/>
      <c r="K24" s="649"/>
      <c r="L24" s="649"/>
      <c r="M24" s="649"/>
      <c r="N24" s="643"/>
      <c r="O24" s="642" t="s">
        <v>116</v>
      </c>
      <c r="P24" s="649"/>
      <c r="Q24" s="649"/>
      <c r="R24" s="649"/>
      <c r="S24" s="649"/>
      <c r="T24" s="649"/>
      <c r="U24" s="643"/>
      <c r="V24" s="651" t="s">
        <v>303</v>
      </c>
      <c r="W24" s="642" t="s">
        <v>304</v>
      </c>
      <c r="X24" s="643"/>
      <c r="Y24" s="646"/>
    </row>
    <row r="25" spans="1:31" ht="24" customHeight="1" thickBot="1">
      <c r="A25" s="647"/>
      <c r="B25" s="644"/>
      <c r="C25" s="650"/>
      <c r="D25" s="650"/>
      <c r="E25" s="650"/>
      <c r="F25" s="650"/>
      <c r="G25" s="645"/>
      <c r="H25" s="644"/>
      <c r="I25" s="650"/>
      <c r="J25" s="650"/>
      <c r="K25" s="650"/>
      <c r="L25" s="650"/>
      <c r="M25" s="650"/>
      <c r="N25" s="645"/>
      <c r="O25" s="644"/>
      <c r="P25" s="650"/>
      <c r="Q25" s="650"/>
      <c r="R25" s="650"/>
      <c r="S25" s="650"/>
      <c r="T25" s="650"/>
      <c r="U25" s="645"/>
      <c r="V25" s="652"/>
      <c r="W25" s="644"/>
      <c r="X25" s="645"/>
      <c r="Y25" s="647"/>
    </row>
    <row r="26" spans="1:31" ht="40.9" customHeight="1" thickTop="1" thickBot="1">
      <c r="A26" s="647"/>
      <c r="B26" s="59" t="s">
        <v>351</v>
      </c>
      <c r="C26" s="60" t="s">
        <v>352</v>
      </c>
      <c r="D26" s="60" t="s">
        <v>263</v>
      </c>
      <c r="E26" s="60" t="s">
        <v>353</v>
      </c>
      <c r="F26" s="60" t="s">
        <v>354</v>
      </c>
      <c r="G26" s="60" t="s">
        <v>263</v>
      </c>
      <c r="H26" s="59" t="s">
        <v>355</v>
      </c>
      <c r="I26" s="60" t="s">
        <v>292</v>
      </c>
      <c r="J26" s="60" t="s">
        <v>263</v>
      </c>
      <c r="K26" s="60" t="s">
        <v>356</v>
      </c>
      <c r="L26" s="60" t="s">
        <v>331</v>
      </c>
      <c r="M26" s="60" t="s">
        <v>263</v>
      </c>
      <c r="N26" s="60" t="s">
        <v>357</v>
      </c>
      <c r="O26" s="59" t="s">
        <v>358</v>
      </c>
      <c r="P26" s="60" t="s">
        <v>298</v>
      </c>
      <c r="Q26" s="60" t="s">
        <v>263</v>
      </c>
      <c r="R26" s="60" t="s">
        <v>359</v>
      </c>
      <c r="S26" s="60" t="s">
        <v>330</v>
      </c>
      <c r="T26" s="60" t="s">
        <v>263</v>
      </c>
      <c r="U26" s="61" t="s">
        <v>333</v>
      </c>
      <c r="V26" s="60" t="s">
        <v>302</v>
      </c>
      <c r="W26" s="59" t="s">
        <v>360</v>
      </c>
      <c r="X26" s="61" t="s">
        <v>306</v>
      </c>
      <c r="Y26" s="647"/>
    </row>
    <row r="27" spans="1:31" ht="43.9" customHeight="1" thickTop="1" thickBot="1">
      <c r="A27" s="648"/>
      <c r="B27" s="54" t="s">
        <v>285</v>
      </c>
      <c r="C27" s="54" t="s">
        <v>285</v>
      </c>
      <c r="D27" s="54" t="s">
        <v>285</v>
      </c>
      <c r="E27" s="54" t="s">
        <v>286</v>
      </c>
      <c r="F27" s="54" t="s">
        <v>286</v>
      </c>
      <c r="G27" s="54" t="s">
        <v>286</v>
      </c>
      <c r="H27" s="54" t="s">
        <v>287</v>
      </c>
      <c r="I27" s="54" t="s">
        <v>287</v>
      </c>
      <c r="J27" s="54" t="s">
        <v>287</v>
      </c>
      <c r="K27" s="54" t="s">
        <v>288</v>
      </c>
      <c r="L27" s="54" t="s">
        <v>288</v>
      </c>
      <c r="M27" s="54" t="s">
        <v>288</v>
      </c>
      <c r="N27" s="54" t="s">
        <v>327</v>
      </c>
      <c r="O27" s="54" t="s">
        <v>294</v>
      </c>
      <c r="P27" s="54" t="s">
        <v>294</v>
      </c>
      <c r="Q27" s="54" t="s">
        <v>294</v>
      </c>
      <c r="R27" s="54" t="s">
        <v>295</v>
      </c>
      <c r="S27" s="54" t="s">
        <v>295</v>
      </c>
      <c r="T27" s="54" t="s">
        <v>295</v>
      </c>
      <c r="U27" s="54" t="s">
        <v>297</v>
      </c>
      <c r="V27" s="54" t="s">
        <v>61</v>
      </c>
      <c r="W27" s="54" t="s">
        <v>305</v>
      </c>
      <c r="X27" s="54" t="s">
        <v>307</v>
      </c>
      <c r="Y27" s="648"/>
    </row>
    <row r="28" spans="1:31" ht="16.899999999999999" customHeight="1" thickTop="1" thickBot="1">
      <c r="A28" s="93" t="s">
        <v>446</v>
      </c>
      <c r="B28" s="508">
        <v>563</v>
      </c>
      <c r="C28" s="509">
        <v>44</v>
      </c>
      <c r="D28" s="509">
        <v>0</v>
      </c>
      <c r="E28" s="509">
        <v>778</v>
      </c>
      <c r="F28" s="509">
        <v>84</v>
      </c>
      <c r="G28" s="510">
        <v>8</v>
      </c>
      <c r="H28" s="508">
        <v>494</v>
      </c>
      <c r="I28" s="509">
        <v>39</v>
      </c>
      <c r="J28" s="509">
        <v>0</v>
      </c>
      <c r="K28" s="509">
        <v>803</v>
      </c>
      <c r="L28" s="509">
        <v>95</v>
      </c>
      <c r="M28" s="509">
        <v>8</v>
      </c>
      <c r="N28" s="510">
        <v>30</v>
      </c>
      <c r="O28" s="508">
        <v>445</v>
      </c>
      <c r="P28" s="509">
        <v>28</v>
      </c>
      <c r="Q28" s="509">
        <v>0</v>
      </c>
      <c r="R28" s="509">
        <v>863</v>
      </c>
      <c r="S28" s="509">
        <v>99</v>
      </c>
      <c r="T28" s="509">
        <v>8</v>
      </c>
      <c r="U28" s="514">
        <v>34</v>
      </c>
      <c r="V28" s="515">
        <v>1189</v>
      </c>
      <c r="W28" s="508">
        <v>587</v>
      </c>
      <c r="X28" s="510">
        <v>833</v>
      </c>
      <c r="Y28" s="175" t="str">
        <f>A28</f>
        <v>Mach. Count</v>
      </c>
    </row>
    <row r="29" spans="1:31" ht="17.25" thickTop="1" thickBot="1">
      <c r="A29" s="94" t="s">
        <v>112</v>
      </c>
      <c r="B29" s="511"/>
      <c r="C29" s="512"/>
      <c r="D29" s="512"/>
      <c r="E29" s="512"/>
      <c r="F29" s="512"/>
      <c r="G29" s="513"/>
      <c r="H29" s="511"/>
      <c r="I29" s="512"/>
      <c r="J29" s="512"/>
      <c r="K29" s="512"/>
      <c r="L29" s="512"/>
      <c r="M29" s="512"/>
      <c r="N29" s="513"/>
      <c r="O29" s="511"/>
      <c r="P29" s="512"/>
      <c r="Q29" s="512"/>
      <c r="R29" s="512"/>
      <c r="S29" s="512"/>
      <c r="T29" s="512"/>
      <c r="U29" s="516"/>
      <c r="V29" s="517"/>
      <c r="W29" s="511"/>
      <c r="X29" s="513"/>
      <c r="Y29" s="175" t="str">
        <f t="shared" ref="Y29:Y33" si="6">A29</f>
        <v>Unkown</v>
      </c>
    </row>
    <row r="30" spans="1:31" ht="17.25" thickTop="1" thickBot="1">
      <c r="A30" s="94" t="s">
        <v>113</v>
      </c>
      <c r="B30" s="511"/>
      <c r="C30" s="512"/>
      <c r="D30" s="512"/>
      <c r="E30" s="512"/>
      <c r="F30" s="512"/>
      <c r="G30" s="513"/>
      <c r="H30" s="511"/>
      <c r="I30" s="512"/>
      <c r="J30" s="512"/>
      <c r="K30" s="512"/>
      <c r="L30" s="512"/>
      <c r="M30" s="512"/>
      <c r="N30" s="513"/>
      <c r="O30" s="511"/>
      <c r="P30" s="512"/>
      <c r="Q30" s="512"/>
      <c r="R30" s="512"/>
      <c r="S30" s="512"/>
      <c r="T30" s="512"/>
      <c r="U30" s="516"/>
      <c r="V30" s="517"/>
      <c r="W30" s="511"/>
      <c r="X30" s="513"/>
      <c r="Y30" s="175" t="str">
        <f t="shared" si="6"/>
        <v>Write-In</v>
      </c>
    </row>
    <row r="31" spans="1:31" ht="17.25" thickTop="1" thickBot="1">
      <c r="A31" s="94" t="s">
        <v>114</v>
      </c>
      <c r="B31" s="511"/>
      <c r="C31" s="512"/>
      <c r="D31" s="512"/>
      <c r="E31" s="512"/>
      <c r="F31" s="512"/>
      <c r="G31" s="513"/>
      <c r="H31" s="511"/>
      <c r="I31" s="512"/>
      <c r="J31" s="512"/>
      <c r="K31" s="512"/>
      <c r="L31" s="512"/>
      <c r="M31" s="512"/>
      <c r="N31" s="513"/>
      <c r="O31" s="511"/>
      <c r="P31" s="512"/>
      <c r="Q31" s="512"/>
      <c r="R31" s="512"/>
      <c r="S31" s="512"/>
      <c r="T31" s="512"/>
      <c r="U31" s="516"/>
      <c r="V31" s="517"/>
      <c r="W31" s="511"/>
      <c r="X31" s="513"/>
      <c r="Y31" s="175" t="str">
        <f t="shared" si="6"/>
        <v>Hand Count</v>
      </c>
    </row>
    <row r="32" spans="1:31" ht="17.25" thickTop="1" thickBot="1">
      <c r="A32" s="94"/>
      <c r="B32" s="270"/>
      <c r="C32" s="271"/>
      <c r="D32" s="271"/>
      <c r="E32" s="271"/>
      <c r="F32" s="271"/>
      <c r="G32" s="272"/>
      <c r="H32" s="270"/>
      <c r="I32" s="271"/>
      <c r="J32" s="271"/>
      <c r="K32" s="271"/>
      <c r="L32" s="271"/>
      <c r="M32" s="271"/>
      <c r="N32" s="272"/>
      <c r="O32" s="270"/>
      <c r="P32" s="271"/>
      <c r="Q32" s="271"/>
      <c r="R32" s="271"/>
      <c r="S32" s="271"/>
      <c r="T32" s="271"/>
      <c r="U32" s="273"/>
      <c r="V32" s="95"/>
      <c r="W32" s="270"/>
      <c r="X32" s="272"/>
      <c r="Y32" s="175"/>
    </row>
    <row r="33" spans="1:31" ht="17.25" thickTop="1" thickBot="1">
      <c r="A33" s="97" t="s">
        <v>2</v>
      </c>
      <c r="B33" s="96">
        <f t="shared" ref="B33:U33" si="7">SUM(B28:B32)</f>
        <v>563</v>
      </c>
      <c r="C33" s="96">
        <f t="shared" si="7"/>
        <v>44</v>
      </c>
      <c r="D33" s="96">
        <f t="shared" si="7"/>
        <v>0</v>
      </c>
      <c r="E33" s="96">
        <f t="shared" si="7"/>
        <v>778</v>
      </c>
      <c r="F33" s="96">
        <f t="shared" si="7"/>
        <v>84</v>
      </c>
      <c r="G33" s="96">
        <f t="shared" si="7"/>
        <v>8</v>
      </c>
      <c r="H33" s="96">
        <f t="shared" si="7"/>
        <v>494</v>
      </c>
      <c r="I33" s="96">
        <f t="shared" si="7"/>
        <v>39</v>
      </c>
      <c r="J33" s="96">
        <f t="shared" si="7"/>
        <v>0</v>
      </c>
      <c r="K33" s="96">
        <f t="shared" si="7"/>
        <v>803</v>
      </c>
      <c r="L33" s="96">
        <f t="shared" si="7"/>
        <v>95</v>
      </c>
      <c r="M33" s="96">
        <f t="shared" si="7"/>
        <v>8</v>
      </c>
      <c r="N33" s="96">
        <f t="shared" si="7"/>
        <v>30</v>
      </c>
      <c r="O33" s="96">
        <f t="shared" si="7"/>
        <v>445</v>
      </c>
      <c r="P33" s="96">
        <f t="shared" si="7"/>
        <v>28</v>
      </c>
      <c r="Q33" s="96">
        <f t="shared" si="7"/>
        <v>0</v>
      </c>
      <c r="R33" s="96">
        <f t="shared" si="7"/>
        <v>863</v>
      </c>
      <c r="S33" s="96">
        <f t="shared" si="7"/>
        <v>99</v>
      </c>
      <c r="T33" s="96">
        <f t="shared" si="7"/>
        <v>8</v>
      </c>
      <c r="U33" s="96">
        <f t="shared" si="7"/>
        <v>34</v>
      </c>
      <c r="V33" s="96">
        <f t="shared" ref="V33:X33" si="8">SUM(V28:V32)</f>
        <v>1189</v>
      </c>
      <c r="W33" s="96">
        <f t="shared" si="8"/>
        <v>587</v>
      </c>
      <c r="X33" s="96">
        <f t="shared" si="8"/>
        <v>833</v>
      </c>
      <c r="Y33" s="175" t="str">
        <f t="shared" si="6"/>
        <v>TOTAL</v>
      </c>
    </row>
    <row r="34" spans="1:31" ht="13.5" thickTop="1">
      <c r="Y34" s="177"/>
      <c r="Z34" s="114"/>
      <c r="AA34" s="114"/>
      <c r="AB34" s="114"/>
      <c r="AC34" s="114"/>
      <c r="AD34" s="114"/>
      <c r="AE34" s="114"/>
    </row>
  </sheetData>
  <mergeCells count="42">
    <mergeCell ref="A1:AE1"/>
    <mergeCell ref="A4:A8"/>
    <mergeCell ref="B4:C6"/>
    <mergeCell ref="D4:E6"/>
    <mergeCell ref="F4:G6"/>
    <mergeCell ref="H4:I6"/>
    <mergeCell ref="J4:K6"/>
    <mergeCell ref="L4:L8"/>
    <mergeCell ref="S4:S8"/>
    <mergeCell ref="T4:U4"/>
    <mergeCell ref="V4:V8"/>
    <mergeCell ref="T5:U6"/>
    <mergeCell ref="N4:Q5"/>
    <mergeCell ref="N6:O7"/>
    <mergeCell ref="B7:C7"/>
    <mergeCell ref="D7:E7"/>
    <mergeCell ref="AE13:AE16"/>
    <mergeCell ref="W24:X25"/>
    <mergeCell ref="Y24:Y27"/>
    <mergeCell ref="X13:AD14"/>
    <mergeCell ref="P6:Q7"/>
    <mergeCell ref="S9:S10"/>
    <mergeCell ref="T9:T10"/>
    <mergeCell ref="U9:U10"/>
    <mergeCell ref="V9:V10"/>
    <mergeCell ref="V24:V25"/>
    <mergeCell ref="T13:W14"/>
    <mergeCell ref="N8:O9"/>
    <mergeCell ref="P8:Q9"/>
    <mergeCell ref="A24:A27"/>
    <mergeCell ref="B24:G25"/>
    <mergeCell ref="H24:N25"/>
    <mergeCell ref="O24:U25"/>
    <mergeCell ref="N10:N11"/>
    <mergeCell ref="O10:O11"/>
    <mergeCell ref="N13:S14"/>
    <mergeCell ref="F7:G7"/>
    <mergeCell ref="H7:I7"/>
    <mergeCell ref="J7:K7"/>
    <mergeCell ref="A13:A16"/>
    <mergeCell ref="B13:H14"/>
    <mergeCell ref="I13:M14"/>
  </mergeCells>
  <pageMargins left="0.3" right="0.3" top="1" bottom="0.75" header="0.3" footer="0.3"/>
  <pageSetup paperSize="5" scale="38" orientation="landscape" r:id="rId1"/>
  <headerFooter>
    <oddHeader>&amp;C&amp;"Arial,Bold"&amp;28November 4, 2014 State Election Machine Totals, District #11</oddHeader>
    <oddFooter>&amp;R&amp;F</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E34"/>
  <sheetViews>
    <sheetView zoomScale="59" zoomScaleNormal="59" workbookViewId="0">
      <selection activeCell="R8" sqref="R8"/>
    </sheetView>
  </sheetViews>
  <sheetFormatPr defaultRowHeight="12.75"/>
  <cols>
    <col min="1" max="1" width="18" bestFit="1" customWidth="1"/>
    <col min="2" max="11" width="14.42578125" customWidth="1"/>
    <col min="12" max="12" width="15.28515625" customWidth="1"/>
    <col min="13" max="24" width="14.42578125" customWidth="1"/>
    <col min="25" max="25" width="15.28515625" customWidth="1"/>
    <col min="26" max="30" width="14.42578125" customWidth="1"/>
    <col min="31" max="31" width="18" bestFit="1" customWidth="1"/>
    <col min="32" max="32" width="14.42578125" customWidth="1"/>
  </cols>
  <sheetData>
    <row r="1" spans="1:31" s="92" customFormat="1" ht="45" customHeight="1">
      <c r="A1" s="653" t="s">
        <v>129</v>
      </c>
      <c r="B1" s="653"/>
      <c r="C1" s="653"/>
      <c r="D1" s="653"/>
      <c r="E1" s="653"/>
      <c r="F1" s="653"/>
      <c r="G1" s="653"/>
      <c r="H1" s="653"/>
      <c r="I1" s="653"/>
      <c r="J1" s="653"/>
      <c r="K1" s="653"/>
      <c r="L1" s="653"/>
      <c r="M1" s="653"/>
      <c r="N1" s="653"/>
      <c r="O1" s="653"/>
      <c r="P1" s="653"/>
      <c r="Q1" s="653"/>
      <c r="R1" s="653"/>
      <c r="S1" s="653"/>
      <c r="T1" s="653"/>
      <c r="U1" s="653"/>
      <c r="V1" s="653"/>
      <c r="W1" s="653"/>
      <c r="X1" s="653"/>
      <c r="Y1" s="653"/>
    </row>
    <row r="3" spans="1:31" ht="13.5" thickBot="1"/>
    <row r="4" spans="1:31" ht="38.450000000000003" customHeight="1" thickTop="1" thickBot="1">
      <c r="A4" s="646"/>
      <c r="B4" s="656" t="s">
        <v>261</v>
      </c>
      <c r="C4" s="673"/>
      <c r="D4" s="656" t="s">
        <v>253</v>
      </c>
      <c r="E4" s="657"/>
      <c r="F4" s="656" t="s">
        <v>254</v>
      </c>
      <c r="G4" s="657"/>
      <c r="H4" s="673" t="s">
        <v>255</v>
      </c>
      <c r="I4" s="657"/>
      <c r="J4" s="656" t="s">
        <v>254</v>
      </c>
      <c r="K4" s="657"/>
      <c r="L4" s="646"/>
      <c r="N4" s="678" t="s">
        <v>111</v>
      </c>
      <c r="O4" s="679"/>
      <c r="P4" s="679"/>
      <c r="Q4" s="680"/>
      <c r="S4" s="646"/>
      <c r="T4" s="676" t="s">
        <v>103</v>
      </c>
      <c r="U4" s="677"/>
      <c r="V4" s="646"/>
    </row>
    <row r="5" spans="1:31" ht="38.450000000000003" customHeight="1" thickTop="1" thickBot="1">
      <c r="A5" s="647"/>
      <c r="B5" s="658"/>
      <c r="C5" s="674"/>
      <c r="D5" s="658"/>
      <c r="E5" s="659"/>
      <c r="F5" s="658"/>
      <c r="G5" s="659"/>
      <c r="H5" s="674"/>
      <c r="I5" s="659"/>
      <c r="J5" s="658"/>
      <c r="K5" s="659"/>
      <c r="L5" s="647"/>
      <c r="N5" s="681"/>
      <c r="O5" s="682"/>
      <c r="P5" s="682"/>
      <c r="Q5" s="683"/>
      <c r="S5" s="647"/>
      <c r="T5" s="668"/>
      <c r="U5" s="669"/>
      <c r="V5" s="647"/>
    </row>
    <row r="6" spans="1:31" ht="38.450000000000003" customHeight="1" thickTop="1" thickBot="1">
      <c r="A6" s="647"/>
      <c r="B6" s="660"/>
      <c r="C6" s="675"/>
      <c r="D6" s="660"/>
      <c r="E6" s="661"/>
      <c r="F6" s="660"/>
      <c r="G6" s="661"/>
      <c r="H6" s="675"/>
      <c r="I6" s="661"/>
      <c r="J6" s="660"/>
      <c r="K6" s="661"/>
      <c r="L6" s="647"/>
      <c r="N6" s="684" t="s">
        <v>477</v>
      </c>
      <c r="O6" s="685"/>
      <c r="P6" s="684" t="s">
        <v>432</v>
      </c>
      <c r="Q6" s="685"/>
      <c r="S6" s="647"/>
      <c r="T6" s="670"/>
      <c r="U6" s="671"/>
      <c r="V6" s="647"/>
    </row>
    <row r="7" spans="1:31" ht="30.6" customHeight="1" thickTop="1" thickBot="1">
      <c r="A7" s="647"/>
      <c r="B7" s="654" t="s">
        <v>256</v>
      </c>
      <c r="C7" s="655"/>
      <c r="D7" s="654" t="s">
        <v>257</v>
      </c>
      <c r="E7" s="655"/>
      <c r="F7" s="654" t="s">
        <v>258</v>
      </c>
      <c r="G7" s="655"/>
      <c r="H7" s="672" t="s">
        <v>259</v>
      </c>
      <c r="I7" s="655"/>
      <c r="J7" s="654" t="s">
        <v>260</v>
      </c>
      <c r="K7" s="655"/>
      <c r="L7" s="647"/>
      <c r="N7" s="686"/>
      <c r="O7" s="687"/>
      <c r="P7" s="686"/>
      <c r="Q7" s="687"/>
      <c r="S7" s="647"/>
      <c r="T7" s="61"/>
      <c r="U7" s="59"/>
      <c r="V7" s="647"/>
    </row>
    <row r="8" spans="1:31" ht="22.15" customHeight="1" thickTop="1" thickBot="1">
      <c r="A8" s="648"/>
      <c r="B8" s="172" t="s">
        <v>132</v>
      </c>
      <c r="C8" s="173" t="s">
        <v>133</v>
      </c>
      <c r="D8" s="172" t="s">
        <v>132</v>
      </c>
      <c r="E8" s="173" t="s">
        <v>133</v>
      </c>
      <c r="F8" s="172" t="s">
        <v>132</v>
      </c>
      <c r="G8" s="173" t="s">
        <v>133</v>
      </c>
      <c r="H8" s="172" t="s">
        <v>132</v>
      </c>
      <c r="I8" s="173" t="s">
        <v>133</v>
      </c>
      <c r="J8" s="172" t="s">
        <v>132</v>
      </c>
      <c r="K8" s="173" t="s">
        <v>133</v>
      </c>
      <c r="L8" s="648"/>
      <c r="N8" s="624">
        <v>2777</v>
      </c>
      <c r="O8" s="625"/>
      <c r="P8" s="624">
        <v>1472</v>
      </c>
      <c r="Q8" s="625"/>
      <c r="S8" s="648"/>
      <c r="T8" s="106"/>
      <c r="U8" s="107"/>
      <c r="V8" s="648"/>
    </row>
    <row r="9" spans="1:31" ht="16.149999999999999" customHeight="1" thickTop="1" thickBot="1">
      <c r="A9" s="196" t="s">
        <v>449</v>
      </c>
      <c r="B9" s="504">
        <v>619</v>
      </c>
      <c r="C9" s="505">
        <v>719</v>
      </c>
      <c r="D9" s="504">
        <v>740</v>
      </c>
      <c r="E9" s="505">
        <v>578</v>
      </c>
      <c r="F9" s="504">
        <v>374</v>
      </c>
      <c r="G9" s="505">
        <v>920</v>
      </c>
      <c r="H9" s="504">
        <v>493</v>
      </c>
      <c r="I9" s="505">
        <v>744</v>
      </c>
      <c r="J9" s="504">
        <v>885</v>
      </c>
      <c r="K9" s="505">
        <v>401</v>
      </c>
      <c r="L9" s="196" t="str">
        <f>A9</f>
        <v>Mach Count</v>
      </c>
      <c r="N9" s="626"/>
      <c r="O9" s="627"/>
      <c r="P9" s="626"/>
      <c r="Q9" s="627"/>
      <c r="S9" s="662" t="s">
        <v>114</v>
      </c>
      <c r="T9" s="664"/>
      <c r="U9" s="666"/>
      <c r="V9" s="662" t="str">
        <f>S9</f>
        <v>Hand Count</v>
      </c>
    </row>
    <row r="10" spans="1:31" ht="15.6" customHeight="1" thickTop="1" thickBot="1">
      <c r="A10" s="197" t="s">
        <v>114</v>
      </c>
      <c r="B10" s="506"/>
      <c r="C10" s="507"/>
      <c r="D10" s="506"/>
      <c r="E10" s="507"/>
      <c r="F10" s="506"/>
      <c r="G10" s="507"/>
      <c r="H10" s="506"/>
      <c r="I10" s="507"/>
      <c r="J10" s="506"/>
      <c r="K10" s="507"/>
      <c r="L10" s="198" t="str">
        <f t="shared" ref="L10" si="0">A10</f>
        <v>Hand Count</v>
      </c>
      <c r="N10" s="640" t="s">
        <v>540</v>
      </c>
      <c r="O10" s="636"/>
      <c r="P10" s="444"/>
      <c r="Q10" s="445"/>
      <c r="S10" s="663"/>
      <c r="T10" s="665"/>
      <c r="U10" s="667"/>
      <c r="V10" s="663"/>
    </row>
    <row r="11" spans="1:31" ht="17.25" thickTop="1" thickBot="1">
      <c r="A11" s="97" t="s">
        <v>2</v>
      </c>
      <c r="B11" s="176">
        <f>SUM(B9:B10)</f>
        <v>619</v>
      </c>
      <c r="C11" s="176">
        <f t="shared" ref="C11:K11" si="1">SUM(C9:C10)</f>
        <v>719</v>
      </c>
      <c r="D11" s="176">
        <f t="shared" si="1"/>
        <v>740</v>
      </c>
      <c r="E11" s="176">
        <f t="shared" si="1"/>
        <v>578</v>
      </c>
      <c r="F11" s="176">
        <f t="shared" si="1"/>
        <v>374</v>
      </c>
      <c r="G11" s="176">
        <f t="shared" si="1"/>
        <v>920</v>
      </c>
      <c r="H11" s="176">
        <f t="shared" si="1"/>
        <v>493</v>
      </c>
      <c r="I11" s="176">
        <f t="shared" si="1"/>
        <v>744</v>
      </c>
      <c r="J11" s="176">
        <f t="shared" si="1"/>
        <v>885</v>
      </c>
      <c r="K11" s="176">
        <f t="shared" si="1"/>
        <v>401</v>
      </c>
      <c r="L11" s="97" t="str">
        <f>A11</f>
        <v>TOTAL</v>
      </c>
      <c r="N11" s="641"/>
      <c r="O11" s="637"/>
    </row>
    <row r="12" spans="1:31" ht="16.899999999999999" customHeight="1" thickTop="1" thickBot="1">
      <c r="AE12" s="178"/>
    </row>
    <row r="13" spans="1:31" ht="24" customHeight="1" thickTop="1">
      <c r="A13" s="646"/>
      <c r="B13" s="642" t="s">
        <v>270</v>
      </c>
      <c r="C13" s="649"/>
      <c r="D13" s="649"/>
      <c r="E13" s="649"/>
      <c r="F13" s="649"/>
      <c r="G13" s="649"/>
      <c r="H13" s="643"/>
      <c r="I13" s="642" t="s">
        <v>271</v>
      </c>
      <c r="J13" s="649"/>
      <c r="K13" s="649"/>
      <c r="L13" s="649"/>
      <c r="M13" s="643"/>
      <c r="N13" s="642" t="s">
        <v>269</v>
      </c>
      <c r="O13" s="649"/>
      <c r="P13" s="649"/>
      <c r="Q13" s="649"/>
      <c r="R13" s="649"/>
      <c r="S13" s="643"/>
      <c r="T13" s="642" t="s">
        <v>272</v>
      </c>
      <c r="U13" s="649"/>
      <c r="V13" s="649"/>
      <c r="W13" s="643"/>
      <c r="X13" s="642" t="s">
        <v>277</v>
      </c>
      <c r="Y13" s="649"/>
      <c r="Z13" s="649"/>
      <c r="AA13" s="649"/>
      <c r="AB13" s="649"/>
      <c r="AC13" s="649"/>
      <c r="AD13" s="643"/>
      <c r="AE13" s="646"/>
    </row>
    <row r="14" spans="1:31" ht="24" customHeight="1" thickBot="1">
      <c r="A14" s="647"/>
      <c r="B14" s="644"/>
      <c r="C14" s="650"/>
      <c r="D14" s="650"/>
      <c r="E14" s="650"/>
      <c r="F14" s="650"/>
      <c r="G14" s="650"/>
      <c r="H14" s="645"/>
      <c r="I14" s="644"/>
      <c r="J14" s="650"/>
      <c r="K14" s="650"/>
      <c r="L14" s="650"/>
      <c r="M14" s="645"/>
      <c r="N14" s="644"/>
      <c r="O14" s="650"/>
      <c r="P14" s="650"/>
      <c r="Q14" s="650"/>
      <c r="R14" s="650"/>
      <c r="S14" s="645"/>
      <c r="T14" s="644"/>
      <c r="U14" s="650"/>
      <c r="V14" s="650"/>
      <c r="W14" s="645"/>
      <c r="X14" s="644"/>
      <c r="Y14" s="650"/>
      <c r="Z14" s="650"/>
      <c r="AA14" s="650"/>
      <c r="AB14" s="650"/>
      <c r="AC14" s="650"/>
      <c r="AD14" s="645"/>
      <c r="AE14" s="647"/>
    </row>
    <row r="15" spans="1:31" ht="40.9" customHeight="1" thickTop="1" thickBot="1">
      <c r="A15" s="647"/>
      <c r="B15" s="59" t="s">
        <v>8</v>
      </c>
      <c r="C15" s="60" t="s">
        <v>252</v>
      </c>
      <c r="D15" s="60" t="s">
        <v>263</v>
      </c>
      <c r="E15" s="60" t="s">
        <v>105</v>
      </c>
      <c r="F15" s="60" t="s">
        <v>251</v>
      </c>
      <c r="G15" s="60" t="s">
        <v>263</v>
      </c>
      <c r="H15" s="61" t="s">
        <v>284</v>
      </c>
      <c r="I15" s="59" t="s">
        <v>264</v>
      </c>
      <c r="J15" s="60" t="s">
        <v>267</v>
      </c>
      <c r="K15" s="60" t="s">
        <v>268</v>
      </c>
      <c r="L15" s="60" t="s">
        <v>263</v>
      </c>
      <c r="M15" s="61"/>
      <c r="N15" s="59" t="s">
        <v>362</v>
      </c>
      <c r="O15" s="60" t="s">
        <v>342</v>
      </c>
      <c r="P15" s="60"/>
      <c r="Q15" s="60"/>
      <c r="R15" s="60"/>
      <c r="S15" s="60"/>
      <c r="T15" s="59" t="s">
        <v>14</v>
      </c>
      <c r="U15" s="60" t="s">
        <v>15</v>
      </c>
      <c r="V15" s="60" t="s">
        <v>276</v>
      </c>
      <c r="W15" s="61" t="s">
        <v>263</v>
      </c>
      <c r="X15" s="59" t="s">
        <v>16</v>
      </c>
      <c r="Y15" s="60" t="s">
        <v>281</v>
      </c>
      <c r="Z15" s="60" t="s">
        <v>263</v>
      </c>
      <c r="AA15" s="60" t="s">
        <v>17</v>
      </c>
      <c r="AB15" s="60" t="s">
        <v>282</v>
      </c>
      <c r="AC15" s="60" t="s">
        <v>263</v>
      </c>
      <c r="AD15" s="61" t="s">
        <v>283</v>
      </c>
      <c r="AE15" s="647"/>
    </row>
    <row r="16" spans="1:31" ht="65.25" thickTop="1" thickBot="1">
      <c r="A16" s="648"/>
      <c r="B16" s="54" t="s">
        <v>249</v>
      </c>
      <c r="C16" s="54" t="s">
        <v>249</v>
      </c>
      <c r="D16" s="54" t="s">
        <v>249</v>
      </c>
      <c r="E16" s="54" t="s">
        <v>250</v>
      </c>
      <c r="F16" s="54" t="s">
        <v>250</v>
      </c>
      <c r="G16" s="54" t="s">
        <v>250</v>
      </c>
      <c r="H16" s="11" t="s">
        <v>262</v>
      </c>
      <c r="I16" s="54" t="s">
        <v>265</v>
      </c>
      <c r="J16" s="54" t="s">
        <v>266</v>
      </c>
      <c r="K16" s="54" t="s">
        <v>266</v>
      </c>
      <c r="L16" s="54" t="s">
        <v>266</v>
      </c>
      <c r="M16" s="11"/>
      <c r="N16" s="54" t="s">
        <v>455</v>
      </c>
      <c r="O16" s="54" t="s">
        <v>275</v>
      </c>
      <c r="P16" s="54"/>
      <c r="Q16" s="54"/>
      <c r="R16" s="54"/>
      <c r="S16" s="54"/>
      <c r="T16" s="54" t="s">
        <v>273</v>
      </c>
      <c r="U16" s="54" t="s">
        <v>274</v>
      </c>
      <c r="V16" s="54" t="s">
        <v>274</v>
      </c>
      <c r="W16" s="54" t="s">
        <v>274</v>
      </c>
      <c r="X16" s="54" t="s">
        <v>278</v>
      </c>
      <c r="Y16" s="54" t="s">
        <v>278</v>
      </c>
      <c r="Z16" s="54" t="s">
        <v>278</v>
      </c>
      <c r="AA16" s="54" t="s">
        <v>279</v>
      </c>
      <c r="AB16" s="54" t="s">
        <v>279</v>
      </c>
      <c r="AC16" s="54" t="s">
        <v>279</v>
      </c>
      <c r="AD16" s="11" t="s">
        <v>280</v>
      </c>
      <c r="AE16" s="648"/>
    </row>
    <row r="17" spans="1:31" ht="16.899999999999999" customHeight="1" thickTop="1" thickBot="1">
      <c r="A17" s="93" t="s">
        <v>446</v>
      </c>
      <c r="B17" s="509">
        <v>531</v>
      </c>
      <c r="C17" s="509">
        <v>20</v>
      </c>
      <c r="D17" s="509">
        <v>4</v>
      </c>
      <c r="E17" s="509">
        <v>790</v>
      </c>
      <c r="F17" s="555">
        <v>71</v>
      </c>
      <c r="G17" s="509">
        <v>32</v>
      </c>
      <c r="H17" s="510">
        <v>7</v>
      </c>
      <c r="I17" s="508">
        <v>440</v>
      </c>
      <c r="J17" s="509">
        <v>868</v>
      </c>
      <c r="K17" s="509">
        <v>109</v>
      </c>
      <c r="L17" s="509">
        <v>17</v>
      </c>
      <c r="M17" s="510"/>
      <c r="N17" s="508">
        <v>501</v>
      </c>
      <c r="O17" s="509">
        <v>882</v>
      </c>
      <c r="P17" s="509"/>
      <c r="Q17" s="509"/>
      <c r="R17" s="509"/>
      <c r="S17" s="510"/>
      <c r="T17" s="508">
        <v>401</v>
      </c>
      <c r="U17" s="509">
        <v>897</v>
      </c>
      <c r="V17" s="509">
        <v>107</v>
      </c>
      <c r="W17" s="510">
        <v>13</v>
      </c>
      <c r="X17" s="508">
        <v>486</v>
      </c>
      <c r="Y17" s="509">
        <v>30</v>
      </c>
      <c r="Z17" s="509">
        <v>0</v>
      </c>
      <c r="AA17" s="509">
        <v>769</v>
      </c>
      <c r="AB17" s="509">
        <v>77</v>
      </c>
      <c r="AC17" s="509">
        <v>10</v>
      </c>
      <c r="AD17" s="510">
        <v>37</v>
      </c>
      <c r="AE17" s="175" t="str">
        <f>A17</f>
        <v>Mach. Count</v>
      </c>
    </row>
    <row r="18" spans="1:31" ht="17.25" thickTop="1" thickBot="1">
      <c r="A18" s="94" t="s">
        <v>112</v>
      </c>
      <c r="B18" s="512"/>
      <c r="C18" s="512"/>
      <c r="D18" s="512"/>
      <c r="E18" s="512"/>
      <c r="F18" s="559"/>
      <c r="G18" s="512"/>
      <c r="H18" s="513"/>
      <c r="I18" s="511"/>
      <c r="J18" s="512"/>
      <c r="K18" s="512"/>
      <c r="L18" s="512"/>
      <c r="M18" s="513"/>
      <c r="N18" s="511"/>
      <c r="O18" s="512"/>
      <c r="P18" s="512"/>
      <c r="Q18" s="512"/>
      <c r="R18" s="512"/>
      <c r="S18" s="513"/>
      <c r="T18" s="511"/>
      <c r="U18" s="512"/>
      <c r="V18" s="512"/>
      <c r="W18" s="513"/>
      <c r="X18" s="511"/>
      <c r="Y18" s="512"/>
      <c r="Z18" s="512"/>
      <c r="AA18" s="512"/>
      <c r="AB18" s="512"/>
      <c r="AC18" s="512"/>
      <c r="AD18" s="513"/>
      <c r="AE18" s="175" t="str">
        <f t="shared" ref="AE18:AE20" si="2">A18</f>
        <v>Unkown</v>
      </c>
    </row>
    <row r="19" spans="1:31" ht="17.25" thickTop="1" thickBot="1">
      <c r="A19" s="94" t="s">
        <v>113</v>
      </c>
      <c r="B19" s="512"/>
      <c r="C19" s="512"/>
      <c r="D19" s="512"/>
      <c r="E19" s="512"/>
      <c r="F19" s="559"/>
      <c r="G19" s="512"/>
      <c r="H19" s="513"/>
      <c r="I19" s="511"/>
      <c r="J19" s="512"/>
      <c r="K19" s="512"/>
      <c r="L19" s="512"/>
      <c r="M19" s="513"/>
      <c r="N19" s="511"/>
      <c r="O19" s="512"/>
      <c r="P19" s="512"/>
      <c r="Q19" s="512"/>
      <c r="R19" s="512"/>
      <c r="S19" s="513"/>
      <c r="T19" s="511"/>
      <c r="U19" s="512"/>
      <c r="V19" s="512"/>
      <c r="W19" s="513"/>
      <c r="X19" s="511"/>
      <c r="Y19" s="512"/>
      <c r="Z19" s="512"/>
      <c r="AA19" s="512"/>
      <c r="AB19" s="512"/>
      <c r="AC19" s="512"/>
      <c r="AD19" s="513"/>
      <c r="AE19" s="175" t="str">
        <f t="shared" si="2"/>
        <v>Write-In</v>
      </c>
    </row>
    <row r="20" spans="1:31" ht="17.25" thickTop="1" thickBot="1">
      <c r="A20" s="94" t="s">
        <v>114</v>
      </c>
      <c r="B20" s="512"/>
      <c r="C20" s="512"/>
      <c r="D20" s="512"/>
      <c r="E20" s="512"/>
      <c r="F20" s="559"/>
      <c r="G20" s="512"/>
      <c r="H20" s="513"/>
      <c r="I20" s="511"/>
      <c r="J20" s="512"/>
      <c r="K20" s="512"/>
      <c r="L20" s="512"/>
      <c r="M20" s="513"/>
      <c r="N20" s="511"/>
      <c r="O20" s="512"/>
      <c r="P20" s="512"/>
      <c r="Q20" s="512"/>
      <c r="R20" s="512"/>
      <c r="S20" s="513"/>
      <c r="T20" s="511"/>
      <c r="U20" s="512"/>
      <c r="V20" s="512"/>
      <c r="W20" s="513"/>
      <c r="X20" s="511"/>
      <c r="Y20" s="512"/>
      <c r="Z20" s="512"/>
      <c r="AA20" s="512"/>
      <c r="AB20" s="512"/>
      <c r="AC20" s="512"/>
      <c r="AD20" s="513"/>
      <c r="AE20" s="175" t="str">
        <f t="shared" si="2"/>
        <v>Hand Count</v>
      </c>
    </row>
    <row r="21" spans="1:31" ht="17.25" thickTop="1" thickBot="1">
      <c r="A21" s="94"/>
      <c r="B21" s="271"/>
      <c r="C21" s="271"/>
      <c r="D21" s="271"/>
      <c r="E21" s="271"/>
      <c r="F21" s="274"/>
      <c r="G21" s="271"/>
      <c r="H21" s="272"/>
      <c r="I21" s="270"/>
      <c r="J21" s="271"/>
      <c r="K21" s="271"/>
      <c r="L21" s="271"/>
      <c r="M21" s="272"/>
      <c r="N21" s="270"/>
      <c r="O21" s="271"/>
      <c r="P21" s="271"/>
      <c r="Q21" s="271"/>
      <c r="R21" s="271"/>
      <c r="S21" s="272"/>
      <c r="T21" s="270"/>
      <c r="U21" s="271"/>
      <c r="V21" s="271"/>
      <c r="W21" s="272"/>
      <c r="X21" s="270"/>
      <c r="Y21" s="271"/>
      <c r="Z21" s="271"/>
      <c r="AA21" s="271"/>
      <c r="AB21" s="271"/>
      <c r="AC21" s="271"/>
      <c r="AD21" s="272"/>
      <c r="AE21" s="175"/>
    </row>
    <row r="22" spans="1:31" ht="17.25" thickTop="1" thickBot="1">
      <c r="A22" s="97" t="s">
        <v>2</v>
      </c>
      <c r="B22" s="96">
        <f t="shared" ref="B22:T22" si="3">SUM(B17:B21)</f>
        <v>531</v>
      </c>
      <c r="C22" s="96">
        <f t="shared" si="3"/>
        <v>20</v>
      </c>
      <c r="D22" s="96">
        <f t="shared" si="3"/>
        <v>4</v>
      </c>
      <c r="E22" s="96">
        <f t="shared" si="3"/>
        <v>790</v>
      </c>
      <c r="F22" s="96">
        <f t="shared" si="3"/>
        <v>71</v>
      </c>
      <c r="G22" s="96">
        <f t="shared" si="3"/>
        <v>32</v>
      </c>
      <c r="H22" s="96">
        <f t="shared" si="3"/>
        <v>7</v>
      </c>
      <c r="I22" s="96">
        <f t="shared" si="3"/>
        <v>440</v>
      </c>
      <c r="J22" s="96">
        <f t="shared" si="3"/>
        <v>868</v>
      </c>
      <c r="K22" s="96">
        <f t="shared" si="3"/>
        <v>109</v>
      </c>
      <c r="L22" s="96">
        <f t="shared" si="3"/>
        <v>17</v>
      </c>
      <c r="M22" s="96">
        <f t="shared" si="3"/>
        <v>0</v>
      </c>
      <c r="N22" s="96">
        <f t="shared" si="3"/>
        <v>501</v>
      </c>
      <c r="O22" s="96">
        <f t="shared" si="3"/>
        <v>882</v>
      </c>
      <c r="P22" s="96">
        <f t="shared" si="3"/>
        <v>0</v>
      </c>
      <c r="Q22" s="96">
        <f t="shared" si="3"/>
        <v>0</v>
      </c>
      <c r="R22" s="96">
        <f t="shared" si="3"/>
        <v>0</v>
      </c>
      <c r="S22" s="96">
        <f t="shared" si="3"/>
        <v>0</v>
      </c>
      <c r="T22" s="96">
        <f t="shared" si="3"/>
        <v>401</v>
      </c>
      <c r="U22" s="96">
        <f t="shared" ref="U22:AD22" si="4">SUM(U17:U21)</f>
        <v>897</v>
      </c>
      <c r="V22" s="96">
        <f t="shared" si="4"/>
        <v>107</v>
      </c>
      <c r="W22" s="96">
        <f t="shared" si="4"/>
        <v>13</v>
      </c>
      <c r="X22" s="96">
        <f t="shared" si="4"/>
        <v>486</v>
      </c>
      <c r="Y22" s="96">
        <f t="shared" si="4"/>
        <v>30</v>
      </c>
      <c r="Z22" s="96">
        <f t="shared" si="4"/>
        <v>0</v>
      </c>
      <c r="AA22" s="96">
        <f t="shared" si="4"/>
        <v>769</v>
      </c>
      <c r="AB22" s="96">
        <f t="shared" si="4"/>
        <v>77</v>
      </c>
      <c r="AC22" s="96">
        <f t="shared" si="4"/>
        <v>10</v>
      </c>
      <c r="AD22" s="96">
        <f t="shared" si="4"/>
        <v>37</v>
      </c>
      <c r="AE22" s="256" t="str">
        <f t="shared" ref="AE22" si="5">A22</f>
        <v>TOTAL</v>
      </c>
    </row>
    <row r="23" spans="1:31" ht="16.899999999999999" customHeight="1" thickTop="1" thickBot="1"/>
    <row r="24" spans="1:31" ht="24" customHeight="1" thickTop="1">
      <c r="A24" s="646"/>
      <c r="B24" s="642" t="s">
        <v>11</v>
      </c>
      <c r="C24" s="649"/>
      <c r="D24" s="649"/>
      <c r="E24" s="649"/>
      <c r="F24" s="649"/>
      <c r="G24" s="643"/>
      <c r="H24" s="642" t="s">
        <v>115</v>
      </c>
      <c r="I24" s="649"/>
      <c r="J24" s="649"/>
      <c r="K24" s="649"/>
      <c r="L24" s="649"/>
      <c r="M24" s="649"/>
      <c r="N24" s="643"/>
      <c r="O24" s="642" t="s">
        <v>116</v>
      </c>
      <c r="P24" s="649"/>
      <c r="Q24" s="649"/>
      <c r="R24" s="649"/>
      <c r="S24" s="649"/>
      <c r="T24" s="649"/>
      <c r="U24" s="643"/>
      <c r="V24" s="651" t="s">
        <v>303</v>
      </c>
      <c r="W24" s="642" t="s">
        <v>304</v>
      </c>
      <c r="X24" s="643"/>
      <c r="Y24" s="646"/>
    </row>
    <row r="25" spans="1:31" ht="24" customHeight="1" thickBot="1">
      <c r="A25" s="647"/>
      <c r="B25" s="644"/>
      <c r="C25" s="650"/>
      <c r="D25" s="650"/>
      <c r="E25" s="650"/>
      <c r="F25" s="650"/>
      <c r="G25" s="645"/>
      <c r="H25" s="644"/>
      <c r="I25" s="650"/>
      <c r="J25" s="650"/>
      <c r="K25" s="650"/>
      <c r="L25" s="650"/>
      <c r="M25" s="650"/>
      <c r="N25" s="645"/>
      <c r="O25" s="644"/>
      <c r="P25" s="650"/>
      <c r="Q25" s="650"/>
      <c r="R25" s="650"/>
      <c r="S25" s="650"/>
      <c r="T25" s="650"/>
      <c r="U25" s="645"/>
      <c r="V25" s="652"/>
      <c r="W25" s="644"/>
      <c r="X25" s="645"/>
      <c r="Y25" s="647"/>
    </row>
    <row r="26" spans="1:31" ht="40.9" customHeight="1" thickTop="1" thickBot="1">
      <c r="A26" s="647"/>
      <c r="B26" s="59" t="s">
        <v>18</v>
      </c>
      <c r="C26" s="60" t="s">
        <v>289</v>
      </c>
      <c r="D26" s="60" t="s">
        <v>263</v>
      </c>
      <c r="E26" s="60" t="s">
        <v>290</v>
      </c>
      <c r="F26" s="60" t="s">
        <v>291</v>
      </c>
      <c r="G26" s="60" t="s">
        <v>263</v>
      </c>
      <c r="H26" s="59" t="s">
        <v>119</v>
      </c>
      <c r="I26" s="60" t="s">
        <v>292</v>
      </c>
      <c r="J26" s="60" t="s">
        <v>263</v>
      </c>
      <c r="K26" s="60" t="s">
        <v>102</v>
      </c>
      <c r="L26" s="60" t="s">
        <v>293</v>
      </c>
      <c r="M26" s="60" t="s">
        <v>263</v>
      </c>
      <c r="N26" s="60" t="s">
        <v>296</v>
      </c>
      <c r="O26" s="59" t="s">
        <v>24</v>
      </c>
      <c r="P26" s="60" t="s">
        <v>298</v>
      </c>
      <c r="Q26" s="60" t="s">
        <v>263</v>
      </c>
      <c r="R26" s="60" t="s">
        <v>299</v>
      </c>
      <c r="S26" s="60" t="s">
        <v>300</v>
      </c>
      <c r="T26" s="60" t="s">
        <v>263</v>
      </c>
      <c r="U26" s="61" t="s">
        <v>301</v>
      </c>
      <c r="V26" s="60" t="s">
        <v>302</v>
      </c>
      <c r="W26" s="59" t="s">
        <v>117</v>
      </c>
      <c r="X26" s="61" t="s">
        <v>306</v>
      </c>
      <c r="Y26" s="647"/>
    </row>
    <row r="27" spans="1:31" ht="43.9" customHeight="1" thickTop="1" thickBot="1">
      <c r="A27" s="648"/>
      <c r="B27" s="54" t="s">
        <v>285</v>
      </c>
      <c r="C27" s="54" t="s">
        <v>285</v>
      </c>
      <c r="D27" s="54" t="s">
        <v>285</v>
      </c>
      <c r="E27" s="54" t="s">
        <v>286</v>
      </c>
      <c r="F27" s="54" t="s">
        <v>286</v>
      </c>
      <c r="G27" s="54" t="s">
        <v>286</v>
      </c>
      <c r="H27" s="54" t="s">
        <v>287</v>
      </c>
      <c r="I27" s="54" t="s">
        <v>287</v>
      </c>
      <c r="J27" s="54" t="s">
        <v>287</v>
      </c>
      <c r="K27" s="54" t="s">
        <v>288</v>
      </c>
      <c r="L27" s="54" t="s">
        <v>288</v>
      </c>
      <c r="M27" s="54" t="s">
        <v>288</v>
      </c>
      <c r="N27" s="54" t="s">
        <v>327</v>
      </c>
      <c r="O27" s="54" t="s">
        <v>294</v>
      </c>
      <c r="P27" s="54" t="s">
        <v>294</v>
      </c>
      <c r="Q27" s="54" t="s">
        <v>294</v>
      </c>
      <c r="R27" s="54" t="s">
        <v>295</v>
      </c>
      <c r="S27" s="54" t="s">
        <v>295</v>
      </c>
      <c r="T27" s="54" t="s">
        <v>295</v>
      </c>
      <c r="U27" s="54" t="s">
        <v>297</v>
      </c>
      <c r="V27" s="54" t="s">
        <v>61</v>
      </c>
      <c r="W27" s="54" t="s">
        <v>305</v>
      </c>
      <c r="X27" s="54" t="s">
        <v>307</v>
      </c>
      <c r="Y27" s="648"/>
    </row>
    <row r="28" spans="1:31" ht="16.899999999999999" customHeight="1" thickTop="1" thickBot="1">
      <c r="A28" s="93" t="s">
        <v>446</v>
      </c>
      <c r="B28" s="508">
        <v>526</v>
      </c>
      <c r="C28" s="509">
        <v>34</v>
      </c>
      <c r="D28" s="509">
        <v>0</v>
      </c>
      <c r="E28" s="509">
        <v>746</v>
      </c>
      <c r="F28" s="509">
        <v>92</v>
      </c>
      <c r="G28" s="510">
        <v>12</v>
      </c>
      <c r="H28" s="508">
        <v>436</v>
      </c>
      <c r="I28" s="509">
        <v>23</v>
      </c>
      <c r="J28" s="509">
        <v>0</v>
      </c>
      <c r="K28" s="509">
        <v>809</v>
      </c>
      <c r="L28" s="509">
        <v>87</v>
      </c>
      <c r="M28" s="509">
        <v>9</v>
      </c>
      <c r="N28" s="510">
        <v>25</v>
      </c>
      <c r="O28" s="508">
        <v>399</v>
      </c>
      <c r="P28" s="509">
        <v>23</v>
      </c>
      <c r="Q28" s="509">
        <v>0</v>
      </c>
      <c r="R28" s="509">
        <v>857</v>
      </c>
      <c r="S28" s="509">
        <v>91</v>
      </c>
      <c r="T28" s="509">
        <v>9</v>
      </c>
      <c r="U28" s="514">
        <v>21</v>
      </c>
      <c r="V28" s="515">
        <v>1108</v>
      </c>
      <c r="W28" s="508">
        <v>500</v>
      </c>
      <c r="X28" s="510">
        <v>826</v>
      </c>
      <c r="Y28" s="175" t="str">
        <f>A28</f>
        <v>Mach. Count</v>
      </c>
    </row>
    <row r="29" spans="1:31" ht="17.25" thickTop="1" thickBot="1">
      <c r="A29" s="94" t="s">
        <v>112</v>
      </c>
      <c r="B29" s="511"/>
      <c r="C29" s="512"/>
      <c r="D29" s="512"/>
      <c r="E29" s="512"/>
      <c r="F29" s="512"/>
      <c r="G29" s="513"/>
      <c r="H29" s="511"/>
      <c r="I29" s="512"/>
      <c r="J29" s="512"/>
      <c r="K29" s="512"/>
      <c r="L29" s="512"/>
      <c r="M29" s="512"/>
      <c r="N29" s="513"/>
      <c r="O29" s="511"/>
      <c r="P29" s="512"/>
      <c r="Q29" s="512"/>
      <c r="R29" s="512"/>
      <c r="S29" s="512"/>
      <c r="T29" s="512"/>
      <c r="U29" s="516"/>
      <c r="V29" s="517"/>
      <c r="W29" s="511"/>
      <c r="X29" s="513"/>
      <c r="Y29" s="175" t="str">
        <f t="shared" ref="Y29:Y33" si="6">A29</f>
        <v>Unkown</v>
      </c>
    </row>
    <row r="30" spans="1:31" ht="17.25" thickTop="1" thickBot="1">
      <c r="A30" s="94" t="s">
        <v>113</v>
      </c>
      <c r="B30" s="511"/>
      <c r="C30" s="512"/>
      <c r="D30" s="512"/>
      <c r="E30" s="512"/>
      <c r="F30" s="512"/>
      <c r="G30" s="513"/>
      <c r="H30" s="511"/>
      <c r="I30" s="512"/>
      <c r="J30" s="512"/>
      <c r="K30" s="512"/>
      <c r="L30" s="512"/>
      <c r="M30" s="512"/>
      <c r="N30" s="513"/>
      <c r="O30" s="511"/>
      <c r="P30" s="512"/>
      <c r="Q30" s="512"/>
      <c r="R30" s="512"/>
      <c r="S30" s="512"/>
      <c r="T30" s="512"/>
      <c r="U30" s="516"/>
      <c r="V30" s="517"/>
      <c r="W30" s="511"/>
      <c r="X30" s="513"/>
      <c r="Y30" s="175" t="str">
        <f t="shared" si="6"/>
        <v>Write-In</v>
      </c>
    </row>
    <row r="31" spans="1:31" ht="17.25" thickTop="1" thickBot="1">
      <c r="A31" s="94" t="s">
        <v>114</v>
      </c>
      <c r="B31" s="511"/>
      <c r="C31" s="512"/>
      <c r="D31" s="512"/>
      <c r="E31" s="512"/>
      <c r="F31" s="512"/>
      <c r="G31" s="513"/>
      <c r="H31" s="511"/>
      <c r="I31" s="512"/>
      <c r="J31" s="512"/>
      <c r="K31" s="512"/>
      <c r="L31" s="512"/>
      <c r="M31" s="512"/>
      <c r="N31" s="513"/>
      <c r="O31" s="511"/>
      <c r="P31" s="512"/>
      <c r="Q31" s="512"/>
      <c r="R31" s="512"/>
      <c r="S31" s="512"/>
      <c r="T31" s="512"/>
      <c r="U31" s="516"/>
      <c r="V31" s="517"/>
      <c r="W31" s="511"/>
      <c r="X31" s="513"/>
      <c r="Y31" s="175" t="str">
        <f t="shared" si="6"/>
        <v>Hand Count</v>
      </c>
    </row>
    <row r="32" spans="1:31" ht="17.25" thickTop="1" thickBot="1">
      <c r="A32" s="94"/>
      <c r="B32" s="270"/>
      <c r="C32" s="271"/>
      <c r="D32" s="271"/>
      <c r="E32" s="271"/>
      <c r="F32" s="271"/>
      <c r="G32" s="272"/>
      <c r="H32" s="270"/>
      <c r="I32" s="271"/>
      <c r="J32" s="271"/>
      <c r="K32" s="271"/>
      <c r="L32" s="271"/>
      <c r="M32" s="271"/>
      <c r="N32" s="272"/>
      <c r="O32" s="270"/>
      <c r="P32" s="271"/>
      <c r="Q32" s="271"/>
      <c r="R32" s="271"/>
      <c r="S32" s="271"/>
      <c r="T32" s="271"/>
      <c r="U32" s="273"/>
      <c r="V32" s="95"/>
      <c r="W32" s="270"/>
      <c r="X32" s="272"/>
      <c r="Y32" s="175"/>
    </row>
    <row r="33" spans="1:31" ht="17.25" thickTop="1" thickBot="1">
      <c r="A33" s="97" t="s">
        <v>2</v>
      </c>
      <c r="B33" s="96">
        <f t="shared" ref="B33:M33" si="7">SUM(B28:B32)</f>
        <v>526</v>
      </c>
      <c r="C33" s="96">
        <f t="shared" si="7"/>
        <v>34</v>
      </c>
      <c r="D33" s="96">
        <f t="shared" si="7"/>
        <v>0</v>
      </c>
      <c r="E33" s="96">
        <f t="shared" si="7"/>
        <v>746</v>
      </c>
      <c r="F33" s="96">
        <f t="shared" si="7"/>
        <v>92</v>
      </c>
      <c r="G33" s="96">
        <f t="shared" si="7"/>
        <v>12</v>
      </c>
      <c r="H33" s="96">
        <f t="shared" si="7"/>
        <v>436</v>
      </c>
      <c r="I33" s="96">
        <f t="shared" si="7"/>
        <v>23</v>
      </c>
      <c r="J33" s="96">
        <f t="shared" si="7"/>
        <v>0</v>
      </c>
      <c r="K33" s="96">
        <f t="shared" si="7"/>
        <v>809</v>
      </c>
      <c r="L33" s="96">
        <f t="shared" si="7"/>
        <v>87</v>
      </c>
      <c r="M33" s="96">
        <f t="shared" si="7"/>
        <v>9</v>
      </c>
      <c r="N33" s="96">
        <f t="shared" ref="N33:T33" si="8">SUM(N28:N32)</f>
        <v>25</v>
      </c>
      <c r="O33" s="96">
        <f t="shared" si="8"/>
        <v>399</v>
      </c>
      <c r="P33" s="96">
        <f t="shared" si="8"/>
        <v>23</v>
      </c>
      <c r="Q33" s="96">
        <f t="shared" si="8"/>
        <v>0</v>
      </c>
      <c r="R33" s="96">
        <f t="shared" si="8"/>
        <v>857</v>
      </c>
      <c r="S33" s="96">
        <f t="shared" si="8"/>
        <v>91</v>
      </c>
      <c r="T33" s="96">
        <f t="shared" si="8"/>
        <v>9</v>
      </c>
      <c r="U33" s="96">
        <f t="shared" ref="U33:X33" si="9">SUM(U28:U32)</f>
        <v>21</v>
      </c>
      <c r="V33" s="96">
        <f t="shared" si="9"/>
        <v>1108</v>
      </c>
      <c r="W33" s="96">
        <f t="shared" si="9"/>
        <v>500</v>
      </c>
      <c r="X33" s="96">
        <f t="shared" si="9"/>
        <v>826</v>
      </c>
      <c r="Y33" s="175" t="str">
        <f t="shared" si="6"/>
        <v>TOTAL</v>
      </c>
    </row>
    <row r="34" spans="1:31" ht="13.5" thickTop="1">
      <c r="Y34" s="174"/>
      <c r="Z34" s="114"/>
      <c r="AA34" s="114"/>
      <c r="AB34" s="114"/>
      <c r="AC34" s="114"/>
      <c r="AD34" s="114"/>
      <c r="AE34" s="114"/>
    </row>
  </sheetData>
  <mergeCells count="42">
    <mergeCell ref="Y24:Y27"/>
    <mergeCell ref="A13:A16"/>
    <mergeCell ref="B13:H14"/>
    <mergeCell ref="I13:M14"/>
    <mergeCell ref="N13:S14"/>
    <mergeCell ref="T13:W14"/>
    <mergeCell ref="X13:AD14"/>
    <mergeCell ref="A24:A27"/>
    <mergeCell ref="B24:G25"/>
    <mergeCell ref="H24:N25"/>
    <mergeCell ref="O24:U25"/>
    <mergeCell ref="V24:V25"/>
    <mergeCell ref="W24:X25"/>
    <mergeCell ref="AE13:AE16"/>
    <mergeCell ref="H7:I7"/>
    <mergeCell ref="J7:K7"/>
    <mergeCell ref="S9:S10"/>
    <mergeCell ref="T9:T10"/>
    <mergeCell ref="U9:U10"/>
    <mergeCell ref="V9:V10"/>
    <mergeCell ref="N10:N11"/>
    <mergeCell ref="O10:O11"/>
    <mergeCell ref="N6:O7"/>
    <mergeCell ref="P6:Q7"/>
    <mergeCell ref="N8:O9"/>
    <mergeCell ref="P8:Q9"/>
    <mergeCell ref="A1:Y1"/>
    <mergeCell ref="A4:A8"/>
    <mergeCell ref="B4:C6"/>
    <mergeCell ref="D4:E6"/>
    <mergeCell ref="F4:G6"/>
    <mergeCell ref="H4:I6"/>
    <mergeCell ref="J4:K6"/>
    <mergeCell ref="L4:L8"/>
    <mergeCell ref="S4:S8"/>
    <mergeCell ref="T4:U4"/>
    <mergeCell ref="V4:V8"/>
    <mergeCell ref="T5:U6"/>
    <mergeCell ref="B7:C7"/>
    <mergeCell ref="D7:E7"/>
    <mergeCell ref="F7:G7"/>
    <mergeCell ref="N4:Q5"/>
  </mergeCells>
  <pageMargins left="0.3" right="0.3" top="1" bottom="0.75" header="0.3" footer="0.3"/>
  <pageSetup paperSize="5" scale="38" orientation="landscape" r:id="rId1"/>
  <headerFooter>
    <oddHeader>&amp;C&amp;"Arial,Bold"&amp;28November 4, 2014 State Election Machine Totals, District #12</oddHeader>
    <oddFooter>&amp;R&amp;F</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E34"/>
  <sheetViews>
    <sheetView zoomScale="60" zoomScaleNormal="60" workbookViewId="0">
      <selection activeCell="R8" sqref="R8"/>
    </sheetView>
  </sheetViews>
  <sheetFormatPr defaultRowHeight="12.75"/>
  <cols>
    <col min="1" max="1" width="18" bestFit="1" customWidth="1"/>
    <col min="2" max="24" width="14.42578125" customWidth="1"/>
    <col min="25" max="25" width="15.7109375" customWidth="1"/>
    <col min="26" max="30" width="14.42578125" customWidth="1"/>
    <col min="31" max="31" width="18" bestFit="1" customWidth="1"/>
    <col min="32" max="32" width="14.42578125" customWidth="1"/>
  </cols>
  <sheetData>
    <row r="1" spans="1:31" s="92" customFormat="1" ht="45" customHeight="1">
      <c r="A1" s="653" t="s">
        <v>130</v>
      </c>
      <c r="B1" s="653"/>
      <c r="C1" s="653"/>
      <c r="D1" s="653"/>
      <c r="E1" s="653"/>
      <c r="F1" s="653"/>
      <c r="G1" s="653"/>
      <c r="H1" s="653"/>
      <c r="I1" s="653"/>
      <c r="J1" s="653"/>
      <c r="K1" s="653"/>
      <c r="L1" s="653"/>
      <c r="M1" s="653"/>
      <c r="N1" s="653"/>
      <c r="O1" s="653"/>
      <c r="P1" s="653"/>
      <c r="Q1" s="653"/>
      <c r="R1" s="653"/>
      <c r="S1" s="653"/>
      <c r="T1" s="653"/>
      <c r="U1" s="653"/>
      <c r="V1" s="653"/>
      <c r="W1" s="653"/>
      <c r="X1" s="653"/>
      <c r="Y1" s="653"/>
      <c r="Z1" s="653"/>
      <c r="AA1" s="653"/>
      <c r="AB1" s="653"/>
      <c r="AC1" s="653"/>
      <c r="AD1" s="653"/>
      <c r="AE1" s="653"/>
    </row>
    <row r="3" spans="1:31" ht="13.5" thickBot="1"/>
    <row r="4" spans="1:31" ht="38.450000000000003" customHeight="1" thickTop="1" thickBot="1">
      <c r="A4" s="646"/>
      <c r="B4" s="656" t="s">
        <v>261</v>
      </c>
      <c r="C4" s="673"/>
      <c r="D4" s="656" t="s">
        <v>253</v>
      </c>
      <c r="E4" s="657"/>
      <c r="F4" s="656" t="s">
        <v>254</v>
      </c>
      <c r="G4" s="657"/>
      <c r="H4" s="673" t="s">
        <v>255</v>
      </c>
      <c r="I4" s="657"/>
      <c r="J4" s="656" t="s">
        <v>254</v>
      </c>
      <c r="K4" s="657"/>
      <c r="L4" s="646"/>
      <c r="N4" s="678" t="s">
        <v>111</v>
      </c>
      <c r="O4" s="679"/>
      <c r="P4" s="679"/>
      <c r="Q4" s="680"/>
      <c r="S4" s="646"/>
      <c r="T4" s="676" t="s">
        <v>103</v>
      </c>
      <c r="U4" s="677"/>
      <c r="V4" s="646"/>
    </row>
    <row r="5" spans="1:31" ht="38.450000000000003" customHeight="1" thickTop="1" thickBot="1">
      <c r="A5" s="647"/>
      <c r="B5" s="658"/>
      <c r="C5" s="674"/>
      <c r="D5" s="658"/>
      <c r="E5" s="659"/>
      <c r="F5" s="658"/>
      <c r="G5" s="659"/>
      <c r="H5" s="674"/>
      <c r="I5" s="659"/>
      <c r="J5" s="658"/>
      <c r="K5" s="659"/>
      <c r="L5" s="647"/>
      <c r="N5" s="681"/>
      <c r="O5" s="682"/>
      <c r="P5" s="682"/>
      <c r="Q5" s="683"/>
      <c r="S5" s="647"/>
      <c r="T5" s="668"/>
      <c r="U5" s="669"/>
      <c r="V5" s="647"/>
    </row>
    <row r="6" spans="1:31" ht="38.450000000000003" customHeight="1" thickTop="1" thickBot="1">
      <c r="A6" s="647"/>
      <c r="B6" s="660"/>
      <c r="C6" s="675"/>
      <c r="D6" s="660"/>
      <c r="E6" s="661"/>
      <c r="F6" s="660"/>
      <c r="G6" s="661"/>
      <c r="H6" s="675"/>
      <c r="I6" s="661"/>
      <c r="J6" s="660"/>
      <c r="K6" s="661"/>
      <c r="L6" s="647"/>
      <c r="N6" s="684" t="s">
        <v>477</v>
      </c>
      <c r="O6" s="685"/>
      <c r="P6" s="684" t="s">
        <v>432</v>
      </c>
      <c r="Q6" s="685"/>
      <c r="S6" s="647"/>
      <c r="T6" s="670"/>
      <c r="U6" s="671"/>
      <c r="V6" s="647"/>
    </row>
    <row r="7" spans="1:31" ht="30.6" customHeight="1" thickTop="1" thickBot="1">
      <c r="A7" s="647"/>
      <c r="B7" s="654" t="s">
        <v>256</v>
      </c>
      <c r="C7" s="655"/>
      <c r="D7" s="654" t="s">
        <v>257</v>
      </c>
      <c r="E7" s="655"/>
      <c r="F7" s="654" t="s">
        <v>258</v>
      </c>
      <c r="G7" s="655"/>
      <c r="H7" s="672" t="s">
        <v>259</v>
      </c>
      <c r="I7" s="655"/>
      <c r="J7" s="654" t="s">
        <v>260</v>
      </c>
      <c r="K7" s="655"/>
      <c r="L7" s="647"/>
      <c r="N7" s="686"/>
      <c r="O7" s="687"/>
      <c r="P7" s="686"/>
      <c r="Q7" s="687"/>
      <c r="S7" s="647"/>
      <c r="T7" s="61"/>
      <c r="U7" s="59"/>
      <c r="V7" s="647"/>
    </row>
    <row r="8" spans="1:31" ht="22.15" customHeight="1" thickTop="1" thickBot="1">
      <c r="A8" s="648"/>
      <c r="B8" s="172" t="s">
        <v>132</v>
      </c>
      <c r="C8" s="173" t="s">
        <v>133</v>
      </c>
      <c r="D8" s="172" t="s">
        <v>132</v>
      </c>
      <c r="E8" s="173" t="s">
        <v>133</v>
      </c>
      <c r="F8" s="172" t="s">
        <v>132</v>
      </c>
      <c r="G8" s="173" t="s">
        <v>133</v>
      </c>
      <c r="H8" s="172" t="s">
        <v>132</v>
      </c>
      <c r="I8" s="173" t="s">
        <v>133</v>
      </c>
      <c r="J8" s="172" t="s">
        <v>132</v>
      </c>
      <c r="K8" s="173" t="s">
        <v>133</v>
      </c>
      <c r="L8" s="648"/>
      <c r="N8" s="624">
        <v>1163</v>
      </c>
      <c r="O8" s="625"/>
      <c r="P8" s="624">
        <v>635</v>
      </c>
      <c r="Q8" s="625"/>
      <c r="S8" s="648"/>
      <c r="T8" s="106"/>
      <c r="U8" s="107"/>
      <c r="V8" s="648"/>
    </row>
    <row r="9" spans="1:31" ht="16.149999999999999" customHeight="1" thickTop="1" thickBot="1">
      <c r="A9" s="196" t="s">
        <v>449</v>
      </c>
      <c r="B9" s="504">
        <v>241</v>
      </c>
      <c r="C9" s="505">
        <v>329</v>
      </c>
      <c r="D9" s="504">
        <v>319</v>
      </c>
      <c r="E9" s="505">
        <v>245</v>
      </c>
      <c r="F9" s="504">
        <v>173</v>
      </c>
      <c r="G9" s="505">
        <v>378</v>
      </c>
      <c r="H9" s="504">
        <v>228</v>
      </c>
      <c r="I9" s="505">
        <v>298</v>
      </c>
      <c r="J9" s="504">
        <v>381</v>
      </c>
      <c r="K9" s="505">
        <v>168</v>
      </c>
      <c r="L9" s="196" t="str">
        <f>A9</f>
        <v>Mach Count</v>
      </c>
      <c r="N9" s="626"/>
      <c r="O9" s="627"/>
      <c r="P9" s="626"/>
      <c r="Q9" s="627"/>
      <c r="S9" s="662" t="s">
        <v>114</v>
      </c>
      <c r="T9" s="664"/>
      <c r="U9" s="666"/>
      <c r="V9" s="662" t="str">
        <f>S9</f>
        <v>Hand Count</v>
      </c>
    </row>
    <row r="10" spans="1:31" ht="15.6" customHeight="1" thickTop="1" thickBot="1">
      <c r="A10" s="197" t="s">
        <v>114</v>
      </c>
      <c r="B10" s="506"/>
      <c r="C10" s="507">
        <v>1</v>
      </c>
      <c r="D10" s="506"/>
      <c r="E10" s="507">
        <v>1</v>
      </c>
      <c r="F10" s="506"/>
      <c r="G10" s="507">
        <v>1</v>
      </c>
      <c r="H10" s="506"/>
      <c r="I10" s="507">
        <v>1</v>
      </c>
      <c r="J10" s="506"/>
      <c r="K10" s="507">
        <v>1</v>
      </c>
      <c r="L10" s="198" t="str">
        <f t="shared" ref="L10" si="0">A10</f>
        <v>Hand Count</v>
      </c>
      <c r="N10" s="640" t="s">
        <v>540</v>
      </c>
      <c r="O10" s="636"/>
      <c r="P10" s="444"/>
      <c r="Q10" s="445"/>
      <c r="S10" s="663"/>
      <c r="T10" s="665"/>
      <c r="U10" s="667"/>
      <c r="V10" s="663"/>
    </row>
    <row r="11" spans="1:31" ht="17.25" thickTop="1" thickBot="1">
      <c r="A11" s="97" t="s">
        <v>2</v>
      </c>
      <c r="B11" s="176">
        <f>SUM(B9:B10)</f>
        <v>241</v>
      </c>
      <c r="C11" s="176">
        <f t="shared" ref="C11:K11" si="1">SUM(C9:C10)</f>
        <v>330</v>
      </c>
      <c r="D11" s="176">
        <f t="shared" si="1"/>
        <v>319</v>
      </c>
      <c r="E11" s="176">
        <f t="shared" si="1"/>
        <v>246</v>
      </c>
      <c r="F11" s="176">
        <f t="shared" si="1"/>
        <v>173</v>
      </c>
      <c r="G11" s="176">
        <f t="shared" si="1"/>
        <v>379</v>
      </c>
      <c r="H11" s="176">
        <f t="shared" si="1"/>
        <v>228</v>
      </c>
      <c r="I11" s="176">
        <f t="shared" si="1"/>
        <v>299</v>
      </c>
      <c r="J11" s="176">
        <f t="shared" si="1"/>
        <v>381</v>
      </c>
      <c r="K11" s="176">
        <f t="shared" si="1"/>
        <v>169</v>
      </c>
      <c r="L11" s="97" t="str">
        <f>A11</f>
        <v>TOTAL</v>
      </c>
      <c r="N11" s="641"/>
      <c r="O11" s="637"/>
    </row>
    <row r="12" spans="1:31" ht="16.899999999999999" customHeight="1" thickTop="1" thickBot="1">
      <c r="AE12" s="178"/>
    </row>
    <row r="13" spans="1:31" ht="24" customHeight="1" thickTop="1">
      <c r="A13" s="646"/>
      <c r="B13" s="642" t="s">
        <v>270</v>
      </c>
      <c r="C13" s="649"/>
      <c r="D13" s="649"/>
      <c r="E13" s="649"/>
      <c r="F13" s="649"/>
      <c r="G13" s="649"/>
      <c r="H13" s="643"/>
      <c r="I13" s="642" t="s">
        <v>271</v>
      </c>
      <c r="J13" s="649"/>
      <c r="K13" s="649"/>
      <c r="L13" s="649"/>
      <c r="M13" s="643"/>
      <c r="N13" s="642" t="s">
        <v>269</v>
      </c>
      <c r="O13" s="649"/>
      <c r="P13" s="649"/>
      <c r="Q13" s="649"/>
      <c r="R13" s="649"/>
      <c r="S13" s="643"/>
      <c r="T13" s="642" t="s">
        <v>367</v>
      </c>
      <c r="U13" s="649"/>
      <c r="V13" s="649"/>
      <c r="W13" s="643"/>
      <c r="X13" s="642" t="s">
        <v>277</v>
      </c>
      <c r="Y13" s="649"/>
      <c r="Z13" s="649"/>
      <c r="AA13" s="649"/>
      <c r="AB13" s="649"/>
      <c r="AC13" s="649"/>
      <c r="AD13" s="643"/>
      <c r="AE13" s="646"/>
    </row>
    <row r="14" spans="1:31" ht="24" customHeight="1" thickBot="1">
      <c r="A14" s="647"/>
      <c r="B14" s="644"/>
      <c r="C14" s="650"/>
      <c r="D14" s="650"/>
      <c r="E14" s="650"/>
      <c r="F14" s="650"/>
      <c r="G14" s="650"/>
      <c r="H14" s="645"/>
      <c r="I14" s="644"/>
      <c r="J14" s="650"/>
      <c r="K14" s="650"/>
      <c r="L14" s="650"/>
      <c r="M14" s="645"/>
      <c r="N14" s="644"/>
      <c r="O14" s="650"/>
      <c r="P14" s="650"/>
      <c r="Q14" s="650"/>
      <c r="R14" s="650"/>
      <c r="S14" s="645"/>
      <c r="T14" s="644"/>
      <c r="U14" s="650"/>
      <c r="V14" s="650"/>
      <c r="W14" s="645"/>
      <c r="X14" s="644"/>
      <c r="Y14" s="650"/>
      <c r="Z14" s="650"/>
      <c r="AA14" s="650"/>
      <c r="AB14" s="650"/>
      <c r="AC14" s="650"/>
      <c r="AD14" s="645"/>
      <c r="AE14" s="647"/>
    </row>
    <row r="15" spans="1:31" ht="40.9" customHeight="1" thickTop="1" thickBot="1">
      <c r="A15" s="647"/>
      <c r="B15" s="59" t="s">
        <v>334</v>
      </c>
      <c r="C15" s="60" t="s">
        <v>335</v>
      </c>
      <c r="D15" s="60" t="s">
        <v>263</v>
      </c>
      <c r="E15" s="60" t="s">
        <v>336</v>
      </c>
      <c r="F15" s="60" t="s">
        <v>337</v>
      </c>
      <c r="G15" s="60" t="s">
        <v>263</v>
      </c>
      <c r="H15" s="61" t="s">
        <v>338</v>
      </c>
      <c r="I15" s="59" t="s">
        <v>339</v>
      </c>
      <c r="J15" s="60" t="s">
        <v>340</v>
      </c>
      <c r="K15" s="60" t="s">
        <v>341</v>
      </c>
      <c r="L15" s="60" t="s">
        <v>263</v>
      </c>
      <c r="M15" s="61"/>
      <c r="N15" s="59" t="s">
        <v>362</v>
      </c>
      <c r="O15" s="60" t="s">
        <v>342</v>
      </c>
      <c r="P15" s="60"/>
      <c r="Q15" s="60"/>
      <c r="R15" s="60"/>
      <c r="S15" s="60"/>
      <c r="T15" s="59" t="s">
        <v>343</v>
      </c>
      <c r="U15" s="60" t="s">
        <v>344</v>
      </c>
      <c r="V15" s="60"/>
      <c r="W15" s="61"/>
      <c r="X15" s="59" t="s">
        <v>346</v>
      </c>
      <c r="Y15" s="60" t="s">
        <v>347</v>
      </c>
      <c r="Z15" s="60" t="s">
        <v>263</v>
      </c>
      <c r="AA15" s="60" t="s">
        <v>348</v>
      </c>
      <c r="AB15" s="60" t="s">
        <v>349</v>
      </c>
      <c r="AC15" s="60" t="s">
        <v>263</v>
      </c>
      <c r="AD15" s="61" t="s">
        <v>350</v>
      </c>
      <c r="AE15" s="647"/>
    </row>
    <row r="16" spans="1:31" ht="65.25" thickTop="1" thickBot="1">
      <c r="A16" s="648"/>
      <c r="B16" s="54" t="s">
        <v>249</v>
      </c>
      <c r="C16" s="54" t="s">
        <v>249</v>
      </c>
      <c r="D16" s="54" t="s">
        <v>249</v>
      </c>
      <c r="E16" s="54" t="s">
        <v>250</v>
      </c>
      <c r="F16" s="54" t="s">
        <v>250</v>
      </c>
      <c r="G16" s="54" t="s">
        <v>250</v>
      </c>
      <c r="H16" s="11" t="s">
        <v>262</v>
      </c>
      <c r="I16" s="54" t="s">
        <v>265</v>
      </c>
      <c r="J16" s="54" t="s">
        <v>266</v>
      </c>
      <c r="K16" s="54" t="s">
        <v>266</v>
      </c>
      <c r="L16" s="54" t="s">
        <v>266</v>
      </c>
      <c r="M16" s="11"/>
      <c r="N16" s="54" t="s">
        <v>455</v>
      </c>
      <c r="O16" s="54" t="s">
        <v>275</v>
      </c>
      <c r="P16" s="54"/>
      <c r="Q16" s="54"/>
      <c r="R16" s="54"/>
      <c r="S16" s="54"/>
      <c r="T16" s="54" t="s">
        <v>368</v>
      </c>
      <c r="U16" s="54" t="s">
        <v>369</v>
      </c>
      <c r="V16" s="54"/>
      <c r="W16" s="54"/>
      <c r="X16" s="54" t="s">
        <v>278</v>
      </c>
      <c r="Y16" s="54" t="s">
        <v>278</v>
      </c>
      <c r="Z16" s="54" t="s">
        <v>278</v>
      </c>
      <c r="AA16" s="54" t="s">
        <v>279</v>
      </c>
      <c r="AB16" s="54" t="s">
        <v>279</v>
      </c>
      <c r="AC16" s="54" t="s">
        <v>279</v>
      </c>
      <c r="AD16" s="11" t="s">
        <v>280</v>
      </c>
      <c r="AE16" s="648"/>
    </row>
    <row r="17" spans="1:31" ht="16.899999999999999" customHeight="1" thickTop="1" thickBot="1">
      <c r="A17" s="93" t="s">
        <v>449</v>
      </c>
      <c r="B17" s="509">
        <v>228</v>
      </c>
      <c r="C17" s="509">
        <v>17</v>
      </c>
      <c r="D17" s="509">
        <v>0</v>
      </c>
      <c r="E17" s="509">
        <v>333</v>
      </c>
      <c r="F17" s="555">
        <v>18</v>
      </c>
      <c r="G17" s="509">
        <v>22</v>
      </c>
      <c r="H17" s="510">
        <v>13</v>
      </c>
      <c r="I17" s="508">
        <v>214</v>
      </c>
      <c r="J17" s="509">
        <v>351</v>
      </c>
      <c r="K17" s="509">
        <v>40</v>
      </c>
      <c r="L17" s="509">
        <v>16</v>
      </c>
      <c r="M17" s="510"/>
      <c r="N17" s="508">
        <v>215</v>
      </c>
      <c r="O17" s="509">
        <v>382</v>
      </c>
      <c r="P17" s="509"/>
      <c r="Q17" s="509"/>
      <c r="R17" s="509"/>
      <c r="S17" s="510"/>
      <c r="T17" s="508">
        <v>258</v>
      </c>
      <c r="U17" s="509">
        <v>350</v>
      </c>
      <c r="V17" s="509"/>
      <c r="W17" s="510"/>
      <c r="X17" s="508">
        <v>214</v>
      </c>
      <c r="Y17" s="509">
        <v>20</v>
      </c>
      <c r="Z17" s="509">
        <v>2</v>
      </c>
      <c r="AA17" s="509">
        <v>299</v>
      </c>
      <c r="AB17" s="509">
        <v>24</v>
      </c>
      <c r="AC17" s="509">
        <v>11</v>
      </c>
      <c r="AD17" s="510">
        <v>28</v>
      </c>
      <c r="AE17" s="175" t="str">
        <f>A17</f>
        <v>Mach Count</v>
      </c>
    </row>
    <row r="18" spans="1:31" ht="17.25" thickTop="1" thickBot="1">
      <c r="A18" s="94" t="s">
        <v>112</v>
      </c>
      <c r="B18" s="512">
        <v>1</v>
      </c>
      <c r="C18" s="512"/>
      <c r="D18" s="512"/>
      <c r="E18" s="512"/>
      <c r="F18" s="559"/>
      <c r="G18" s="512"/>
      <c r="H18" s="513"/>
      <c r="I18" s="511">
        <v>1</v>
      </c>
      <c r="J18" s="512"/>
      <c r="K18" s="512"/>
      <c r="L18" s="512"/>
      <c r="M18" s="513"/>
      <c r="N18" s="511"/>
      <c r="O18" s="512">
        <v>1</v>
      </c>
      <c r="P18" s="512"/>
      <c r="Q18" s="512"/>
      <c r="R18" s="512"/>
      <c r="S18" s="513"/>
      <c r="T18" s="511"/>
      <c r="U18" s="512">
        <v>1</v>
      </c>
      <c r="V18" s="512"/>
      <c r="W18" s="513"/>
      <c r="X18" s="511">
        <v>1</v>
      </c>
      <c r="Y18" s="512"/>
      <c r="Z18" s="512"/>
      <c r="AA18" s="512"/>
      <c r="AB18" s="512"/>
      <c r="AC18" s="512"/>
      <c r="AD18" s="513"/>
      <c r="AE18" s="175" t="str">
        <f t="shared" ref="AE18:AE20" si="2">A18</f>
        <v>Unkown</v>
      </c>
    </row>
    <row r="19" spans="1:31" ht="17.25" thickTop="1" thickBot="1">
      <c r="A19" s="94" t="s">
        <v>113</v>
      </c>
      <c r="B19" s="512"/>
      <c r="C19" s="512"/>
      <c r="D19" s="512"/>
      <c r="E19" s="512"/>
      <c r="F19" s="559"/>
      <c r="G19" s="512"/>
      <c r="H19" s="513"/>
      <c r="I19" s="511"/>
      <c r="J19" s="512"/>
      <c r="K19" s="512"/>
      <c r="L19" s="512"/>
      <c r="M19" s="513"/>
      <c r="N19" s="511"/>
      <c r="O19" s="512"/>
      <c r="P19" s="512"/>
      <c r="Q19" s="512"/>
      <c r="R19" s="512"/>
      <c r="S19" s="513"/>
      <c r="T19" s="511"/>
      <c r="U19" s="512"/>
      <c r="V19" s="512"/>
      <c r="W19" s="513"/>
      <c r="X19" s="511"/>
      <c r="Y19" s="512"/>
      <c r="Z19" s="512"/>
      <c r="AA19" s="512"/>
      <c r="AB19" s="512"/>
      <c r="AC19" s="512"/>
      <c r="AD19" s="513"/>
      <c r="AE19" s="175" t="str">
        <f t="shared" si="2"/>
        <v>Write-In</v>
      </c>
    </row>
    <row r="20" spans="1:31" ht="17.25" thickTop="1" thickBot="1">
      <c r="A20" s="94" t="s">
        <v>114</v>
      </c>
      <c r="B20" s="512"/>
      <c r="C20" s="512"/>
      <c r="D20" s="512"/>
      <c r="E20" s="512"/>
      <c r="F20" s="559"/>
      <c r="G20" s="512"/>
      <c r="H20" s="513"/>
      <c r="I20" s="511"/>
      <c r="J20" s="512"/>
      <c r="K20" s="512"/>
      <c r="L20" s="512"/>
      <c r="M20" s="513"/>
      <c r="N20" s="511"/>
      <c r="O20" s="512"/>
      <c r="P20" s="512"/>
      <c r="Q20" s="512"/>
      <c r="R20" s="512"/>
      <c r="S20" s="513"/>
      <c r="T20" s="511"/>
      <c r="U20" s="512"/>
      <c r="V20" s="512"/>
      <c r="W20" s="513"/>
      <c r="X20" s="511"/>
      <c r="Y20" s="512"/>
      <c r="Z20" s="512"/>
      <c r="AA20" s="512"/>
      <c r="AB20" s="512"/>
      <c r="AC20" s="512"/>
      <c r="AD20" s="513"/>
      <c r="AE20" s="175" t="str">
        <f t="shared" si="2"/>
        <v>Hand Count</v>
      </c>
    </row>
    <row r="21" spans="1:31" ht="17.25" thickTop="1" thickBot="1">
      <c r="A21" s="94"/>
      <c r="B21" s="271"/>
      <c r="C21" s="271"/>
      <c r="D21" s="271"/>
      <c r="E21" s="271"/>
      <c r="F21" s="274"/>
      <c r="G21" s="271"/>
      <c r="H21" s="272"/>
      <c r="I21" s="270"/>
      <c r="J21" s="271"/>
      <c r="K21" s="271"/>
      <c r="L21" s="271"/>
      <c r="M21" s="272"/>
      <c r="N21" s="270"/>
      <c r="O21" s="271"/>
      <c r="P21" s="271"/>
      <c r="Q21" s="271"/>
      <c r="R21" s="271"/>
      <c r="S21" s="272"/>
      <c r="T21" s="270"/>
      <c r="U21" s="271"/>
      <c r="V21" s="271"/>
      <c r="W21" s="272"/>
      <c r="X21" s="270"/>
      <c r="Y21" s="271"/>
      <c r="Z21" s="271"/>
      <c r="AA21" s="271"/>
      <c r="AB21" s="271"/>
      <c r="AC21" s="271"/>
      <c r="AD21" s="272"/>
      <c r="AE21" s="175"/>
    </row>
    <row r="22" spans="1:31" ht="17.25" thickTop="1" thickBot="1">
      <c r="A22" s="97" t="s">
        <v>2</v>
      </c>
      <c r="B22" s="96">
        <f t="shared" ref="B22:X22" si="3">SUM(B17:B21)</f>
        <v>229</v>
      </c>
      <c r="C22" s="96">
        <f t="shared" si="3"/>
        <v>17</v>
      </c>
      <c r="D22" s="96">
        <f t="shared" si="3"/>
        <v>0</v>
      </c>
      <c r="E22" s="96">
        <f t="shared" si="3"/>
        <v>333</v>
      </c>
      <c r="F22" s="96">
        <f t="shared" si="3"/>
        <v>18</v>
      </c>
      <c r="G22" s="96">
        <f t="shared" si="3"/>
        <v>22</v>
      </c>
      <c r="H22" s="96">
        <f t="shared" si="3"/>
        <v>13</v>
      </c>
      <c r="I22" s="96">
        <f t="shared" si="3"/>
        <v>215</v>
      </c>
      <c r="J22" s="96">
        <f t="shared" si="3"/>
        <v>351</v>
      </c>
      <c r="K22" s="96">
        <f t="shared" si="3"/>
        <v>40</v>
      </c>
      <c r="L22" s="96">
        <f t="shared" si="3"/>
        <v>16</v>
      </c>
      <c r="M22" s="96">
        <f t="shared" si="3"/>
        <v>0</v>
      </c>
      <c r="N22" s="96">
        <f t="shared" si="3"/>
        <v>215</v>
      </c>
      <c r="O22" s="96">
        <f t="shared" si="3"/>
        <v>383</v>
      </c>
      <c r="P22" s="96">
        <f t="shared" si="3"/>
        <v>0</v>
      </c>
      <c r="Q22" s="96">
        <f t="shared" si="3"/>
        <v>0</v>
      </c>
      <c r="R22" s="96">
        <f t="shared" si="3"/>
        <v>0</v>
      </c>
      <c r="S22" s="96">
        <f t="shared" si="3"/>
        <v>0</v>
      </c>
      <c r="T22" s="96">
        <f t="shared" si="3"/>
        <v>258</v>
      </c>
      <c r="U22" s="96">
        <f t="shared" si="3"/>
        <v>351</v>
      </c>
      <c r="V22" s="96">
        <f t="shared" si="3"/>
        <v>0</v>
      </c>
      <c r="W22" s="96">
        <f t="shared" si="3"/>
        <v>0</v>
      </c>
      <c r="X22" s="96">
        <f t="shared" si="3"/>
        <v>215</v>
      </c>
      <c r="Y22" s="96">
        <f t="shared" ref="Y22:AD22" si="4">SUM(Y17:Y21)</f>
        <v>20</v>
      </c>
      <c r="Z22" s="96">
        <f t="shared" si="4"/>
        <v>2</v>
      </c>
      <c r="AA22" s="96">
        <f t="shared" si="4"/>
        <v>299</v>
      </c>
      <c r="AB22" s="96">
        <f t="shared" si="4"/>
        <v>24</v>
      </c>
      <c r="AC22" s="96">
        <f t="shared" si="4"/>
        <v>11</v>
      </c>
      <c r="AD22" s="96">
        <f t="shared" si="4"/>
        <v>28</v>
      </c>
      <c r="AE22" s="256" t="str">
        <f t="shared" ref="AE22" si="5">A22</f>
        <v>TOTAL</v>
      </c>
    </row>
    <row r="23" spans="1:31" ht="16.899999999999999" customHeight="1" thickTop="1" thickBot="1"/>
    <row r="24" spans="1:31" ht="24" customHeight="1" thickTop="1">
      <c r="A24" s="646"/>
      <c r="B24" s="642" t="s">
        <v>11</v>
      </c>
      <c r="C24" s="649"/>
      <c r="D24" s="649"/>
      <c r="E24" s="649"/>
      <c r="F24" s="649"/>
      <c r="G24" s="643"/>
      <c r="H24" s="642" t="s">
        <v>115</v>
      </c>
      <c r="I24" s="649"/>
      <c r="J24" s="649"/>
      <c r="K24" s="649"/>
      <c r="L24" s="649"/>
      <c r="M24" s="649"/>
      <c r="N24" s="643"/>
      <c r="O24" s="642" t="s">
        <v>116</v>
      </c>
      <c r="P24" s="649"/>
      <c r="Q24" s="649"/>
      <c r="R24" s="649"/>
      <c r="S24" s="649"/>
      <c r="T24" s="649"/>
      <c r="U24" s="643"/>
      <c r="V24" s="651" t="s">
        <v>303</v>
      </c>
      <c r="W24" s="642" t="s">
        <v>304</v>
      </c>
      <c r="X24" s="643"/>
      <c r="Y24" s="646"/>
    </row>
    <row r="25" spans="1:31" ht="24" customHeight="1" thickBot="1">
      <c r="A25" s="647"/>
      <c r="B25" s="644"/>
      <c r="C25" s="650"/>
      <c r="D25" s="650"/>
      <c r="E25" s="650"/>
      <c r="F25" s="650"/>
      <c r="G25" s="645"/>
      <c r="H25" s="644"/>
      <c r="I25" s="650"/>
      <c r="J25" s="650"/>
      <c r="K25" s="650"/>
      <c r="L25" s="650"/>
      <c r="M25" s="650"/>
      <c r="N25" s="645"/>
      <c r="O25" s="644"/>
      <c r="P25" s="650"/>
      <c r="Q25" s="650"/>
      <c r="R25" s="650"/>
      <c r="S25" s="650"/>
      <c r="T25" s="650"/>
      <c r="U25" s="645"/>
      <c r="V25" s="652"/>
      <c r="W25" s="644"/>
      <c r="X25" s="645"/>
      <c r="Y25" s="647"/>
    </row>
    <row r="26" spans="1:31" ht="40.9" customHeight="1" thickTop="1" thickBot="1">
      <c r="A26" s="647"/>
      <c r="B26" s="59" t="s">
        <v>351</v>
      </c>
      <c r="C26" s="60" t="s">
        <v>352</v>
      </c>
      <c r="D26" s="60" t="s">
        <v>263</v>
      </c>
      <c r="E26" s="60" t="s">
        <v>353</v>
      </c>
      <c r="F26" s="60" t="s">
        <v>354</v>
      </c>
      <c r="G26" s="60" t="s">
        <v>263</v>
      </c>
      <c r="H26" s="59" t="s">
        <v>355</v>
      </c>
      <c r="I26" s="60" t="s">
        <v>292</v>
      </c>
      <c r="J26" s="60" t="s">
        <v>263</v>
      </c>
      <c r="K26" s="60" t="s">
        <v>356</v>
      </c>
      <c r="L26" s="60" t="s">
        <v>331</v>
      </c>
      <c r="M26" s="60" t="s">
        <v>263</v>
      </c>
      <c r="N26" s="60" t="s">
        <v>357</v>
      </c>
      <c r="O26" s="59" t="s">
        <v>358</v>
      </c>
      <c r="P26" s="60" t="s">
        <v>298</v>
      </c>
      <c r="Q26" s="60" t="s">
        <v>263</v>
      </c>
      <c r="R26" s="60" t="s">
        <v>359</v>
      </c>
      <c r="S26" s="60" t="s">
        <v>330</v>
      </c>
      <c r="T26" s="60" t="s">
        <v>263</v>
      </c>
      <c r="U26" s="61" t="s">
        <v>333</v>
      </c>
      <c r="V26" s="60" t="s">
        <v>302</v>
      </c>
      <c r="W26" s="59" t="s">
        <v>360</v>
      </c>
      <c r="X26" s="61" t="s">
        <v>306</v>
      </c>
      <c r="Y26" s="647"/>
    </row>
    <row r="27" spans="1:31" ht="43.9" customHeight="1" thickTop="1" thickBot="1">
      <c r="A27" s="648"/>
      <c r="B27" s="54" t="s">
        <v>285</v>
      </c>
      <c r="C27" s="54" t="s">
        <v>285</v>
      </c>
      <c r="D27" s="54" t="s">
        <v>285</v>
      </c>
      <c r="E27" s="54" t="s">
        <v>286</v>
      </c>
      <c r="F27" s="54" t="s">
        <v>286</v>
      </c>
      <c r="G27" s="54" t="s">
        <v>286</v>
      </c>
      <c r="H27" s="54" t="s">
        <v>287</v>
      </c>
      <c r="I27" s="54" t="s">
        <v>287</v>
      </c>
      <c r="J27" s="54" t="s">
        <v>287</v>
      </c>
      <c r="K27" s="54" t="s">
        <v>288</v>
      </c>
      <c r="L27" s="54" t="s">
        <v>288</v>
      </c>
      <c r="M27" s="54" t="s">
        <v>288</v>
      </c>
      <c r="N27" s="54" t="s">
        <v>327</v>
      </c>
      <c r="O27" s="54" t="s">
        <v>294</v>
      </c>
      <c r="P27" s="54" t="s">
        <v>294</v>
      </c>
      <c r="Q27" s="54" t="s">
        <v>294</v>
      </c>
      <c r="R27" s="54" t="s">
        <v>295</v>
      </c>
      <c r="S27" s="54" t="s">
        <v>295</v>
      </c>
      <c r="T27" s="54" t="s">
        <v>295</v>
      </c>
      <c r="U27" s="54" t="s">
        <v>297</v>
      </c>
      <c r="V27" s="54" t="s">
        <v>61</v>
      </c>
      <c r="W27" s="54" t="s">
        <v>305</v>
      </c>
      <c r="X27" s="54" t="s">
        <v>307</v>
      </c>
      <c r="Y27" s="648"/>
    </row>
    <row r="28" spans="1:31" ht="16.899999999999999" customHeight="1" thickTop="1" thickBot="1">
      <c r="A28" s="93" t="s">
        <v>449</v>
      </c>
      <c r="B28" s="508">
        <v>227</v>
      </c>
      <c r="C28" s="509">
        <v>22</v>
      </c>
      <c r="D28" s="509">
        <v>0</v>
      </c>
      <c r="E28" s="509">
        <v>300</v>
      </c>
      <c r="F28" s="509">
        <v>32</v>
      </c>
      <c r="G28" s="510">
        <v>13</v>
      </c>
      <c r="H28" s="508">
        <v>203</v>
      </c>
      <c r="I28" s="509">
        <v>5</v>
      </c>
      <c r="J28" s="509">
        <v>0</v>
      </c>
      <c r="K28" s="509">
        <v>328</v>
      </c>
      <c r="L28" s="509">
        <v>24</v>
      </c>
      <c r="M28" s="509">
        <v>11</v>
      </c>
      <c r="N28" s="510">
        <v>9</v>
      </c>
      <c r="O28" s="508">
        <v>191</v>
      </c>
      <c r="P28" s="509">
        <v>11</v>
      </c>
      <c r="Q28" s="509">
        <v>0</v>
      </c>
      <c r="R28" s="509">
        <v>339</v>
      </c>
      <c r="S28" s="509">
        <v>25</v>
      </c>
      <c r="T28" s="509">
        <v>0</v>
      </c>
      <c r="U28" s="514">
        <v>14</v>
      </c>
      <c r="V28" s="515">
        <v>488</v>
      </c>
      <c r="W28" s="508">
        <v>224</v>
      </c>
      <c r="X28" s="510">
        <v>338</v>
      </c>
      <c r="Y28" s="175" t="str">
        <f>A28</f>
        <v>Mach Count</v>
      </c>
    </row>
    <row r="29" spans="1:31" ht="17.25" thickTop="1" thickBot="1">
      <c r="A29" s="94" t="s">
        <v>112</v>
      </c>
      <c r="B29" s="511">
        <v>1</v>
      </c>
      <c r="C29" s="512"/>
      <c r="D29" s="512"/>
      <c r="E29" s="512"/>
      <c r="F29" s="512"/>
      <c r="G29" s="513"/>
      <c r="H29" s="511"/>
      <c r="I29" s="512"/>
      <c r="J29" s="512"/>
      <c r="K29" s="512">
        <v>1</v>
      </c>
      <c r="L29" s="512"/>
      <c r="M29" s="512"/>
      <c r="N29" s="513"/>
      <c r="O29" s="511"/>
      <c r="P29" s="512"/>
      <c r="Q29" s="512"/>
      <c r="R29" s="512">
        <v>1</v>
      </c>
      <c r="S29" s="512"/>
      <c r="T29" s="512"/>
      <c r="U29" s="516"/>
      <c r="V29" s="517"/>
      <c r="W29" s="511"/>
      <c r="X29" s="513">
        <v>1</v>
      </c>
      <c r="Y29" s="175" t="str">
        <f t="shared" ref="Y29:Y33" si="6">A29</f>
        <v>Unkown</v>
      </c>
    </row>
    <row r="30" spans="1:31" ht="17.25" thickTop="1" thickBot="1">
      <c r="A30" s="94" t="s">
        <v>113</v>
      </c>
      <c r="B30" s="511"/>
      <c r="C30" s="512"/>
      <c r="D30" s="512"/>
      <c r="E30" s="512"/>
      <c r="F30" s="512"/>
      <c r="G30" s="513"/>
      <c r="H30" s="511"/>
      <c r="I30" s="512"/>
      <c r="J30" s="512"/>
      <c r="K30" s="512"/>
      <c r="L30" s="512"/>
      <c r="M30" s="512"/>
      <c r="N30" s="513"/>
      <c r="O30" s="511"/>
      <c r="P30" s="512"/>
      <c r="Q30" s="512"/>
      <c r="R30" s="512"/>
      <c r="S30" s="512"/>
      <c r="T30" s="512"/>
      <c r="U30" s="516"/>
      <c r="V30" s="517"/>
      <c r="W30" s="511"/>
      <c r="X30" s="513"/>
      <c r="Y30" s="175" t="str">
        <f t="shared" si="6"/>
        <v>Write-In</v>
      </c>
    </row>
    <row r="31" spans="1:31" ht="17.25" thickTop="1" thickBot="1">
      <c r="A31" s="94" t="s">
        <v>114</v>
      </c>
      <c r="B31" s="512"/>
      <c r="C31" s="512"/>
      <c r="D31" s="512"/>
      <c r="E31" s="512"/>
      <c r="F31" s="513"/>
      <c r="G31" s="511"/>
      <c r="H31" s="512"/>
      <c r="I31" s="512"/>
      <c r="J31" s="512"/>
      <c r="K31" s="512"/>
      <c r="L31" s="512"/>
      <c r="M31" s="513"/>
      <c r="N31" s="511"/>
      <c r="O31" s="512"/>
      <c r="P31" s="512"/>
      <c r="Q31" s="512"/>
      <c r="R31" s="512"/>
      <c r="S31" s="512"/>
      <c r="T31" s="516"/>
      <c r="U31" s="517"/>
      <c r="V31" s="511"/>
      <c r="W31" s="513"/>
      <c r="X31" s="513"/>
      <c r="Y31" s="175" t="str">
        <f t="shared" si="6"/>
        <v>Hand Count</v>
      </c>
    </row>
    <row r="32" spans="1:31" ht="17.25" thickTop="1" thickBot="1">
      <c r="A32" s="94"/>
      <c r="B32" s="270"/>
      <c r="C32" s="271"/>
      <c r="D32" s="271"/>
      <c r="E32" s="271"/>
      <c r="F32" s="271"/>
      <c r="G32" s="272"/>
      <c r="H32" s="270"/>
      <c r="I32" s="271"/>
      <c r="J32" s="271"/>
      <c r="K32" s="271"/>
      <c r="L32" s="271"/>
      <c r="M32" s="271"/>
      <c r="N32" s="272"/>
      <c r="O32" s="270"/>
      <c r="P32" s="271"/>
      <c r="Q32" s="271"/>
      <c r="R32" s="271"/>
      <c r="S32" s="271"/>
      <c r="T32" s="271"/>
      <c r="U32" s="273"/>
      <c r="V32" s="95"/>
      <c r="W32" s="270"/>
      <c r="X32" s="272"/>
      <c r="Y32" s="175"/>
    </row>
    <row r="33" spans="1:31" ht="17.25" thickTop="1" thickBot="1">
      <c r="A33" s="97" t="s">
        <v>2</v>
      </c>
      <c r="B33" s="96">
        <f t="shared" ref="B33:U33" si="7">SUM(B28:B32)</f>
        <v>228</v>
      </c>
      <c r="C33" s="96">
        <f t="shared" si="7"/>
        <v>22</v>
      </c>
      <c r="D33" s="96">
        <f t="shared" si="7"/>
        <v>0</v>
      </c>
      <c r="E33" s="96">
        <f t="shared" si="7"/>
        <v>300</v>
      </c>
      <c r="F33" s="96">
        <f t="shared" si="7"/>
        <v>32</v>
      </c>
      <c r="G33" s="96">
        <f t="shared" si="7"/>
        <v>13</v>
      </c>
      <c r="H33" s="96">
        <f t="shared" si="7"/>
        <v>203</v>
      </c>
      <c r="I33" s="96">
        <f t="shared" si="7"/>
        <v>5</v>
      </c>
      <c r="J33" s="96">
        <f t="shared" si="7"/>
        <v>0</v>
      </c>
      <c r="K33" s="96">
        <f t="shared" si="7"/>
        <v>329</v>
      </c>
      <c r="L33" s="96">
        <f t="shared" si="7"/>
        <v>24</v>
      </c>
      <c r="M33" s="96">
        <f t="shared" si="7"/>
        <v>11</v>
      </c>
      <c r="N33" s="96">
        <f t="shared" si="7"/>
        <v>9</v>
      </c>
      <c r="O33" s="96">
        <f t="shared" si="7"/>
        <v>191</v>
      </c>
      <c r="P33" s="96">
        <f t="shared" si="7"/>
        <v>11</v>
      </c>
      <c r="Q33" s="96">
        <f t="shared" si="7"/>
        <v>0</v>
      </c>
      <c r="R33" s="96">
        <f t="shared" si="7"/>
        <v>340</v>
      </c>
      <c r="S33" s="96">
        <f t="shared" si="7"/>
        <v>25</v>
      </c>
      <c r="T33" s="96">
        <f t="shared" si="7"/>
        <v>0</v>
      </c>
      <c r="U33" s="96">
        <f t="shared" si="7"/>
        <v>14</v>
      </c>
      <c r="V33" s="96">
        <f t="shared" ref="V33:X33" si="8">SUM(V28:V32)</f>
        <v>488</v>
      </c>
      <c r="W33" s="96">
        <f t="shared" si="8"/>
        <v>224</v>
      </c>
      <c r="X33" s="96">
        <f t="shared" si="8"/>
        <v>339</v>
      </c>
      <c r="Y33" s="175" t="str">
        <f t="shared" si="6"/>
        <v>TOTAL</v>
      </c>
    </row>
    <row r="34" spans="1:31" ht="13.5" thickTop="1">
      <c r="Y34" s="177"/>
      <c r="Z34" s="114"/>
      <c r="AA34" s="114"/>
      <c r="AB34" s="114"/>
      <c r="AC34" s="114"/>
      <c r="AD34" s="114"/>
      <c r="AE34" s="114"/>
    </row>
  </sheetData>
  <mergeCells count="42">
    <mergeCell ref="A1:AE1"/>
    <mergeCell ref="A4:A8"/>
    <mergeCell ref="B4:C6"/>
    <mergeCell ref="D4:E6"/>
    <mergeCell ref="F4:G6"/>
    <mergeCell ref="H4:I6"/>
    <mergeCell ref="J4:K6"/>
    <mergeCell ref="L4:L8"/>
    <mergeCell ref="S4:S8"/>
    <mergeCell ref="T4:U4"/>
    <mergeCell ref="V4:V8"/>
    <mergeCell ref="T5:U6"/>
    <mergeCell ref="N4:Q5"/>
    <mergeCell ref="N6:O7"/>
    <mergeCell ref="B7:C7"/>
    <mergeCell ref="D7:E7"/>
    <mergeCell ref="AE13:AE16"/>
    <mergeCell ref="W24:X25"/>
    <mergeCell ref="Y24:Y27"/>
    <mergeCell ref="X13:AD14"/>
    <mergeCell ref="P6:Q7"/>
    <mergeCell ref="S9:S10"/>
    <mergeCell ref="T9:T10"/>
    <mergeCell ref="U9:U10"/>
    <mergeCell ref="V9:V10"/>
    <mergeCell ref="V24:V25"/>
    <mergeCell ref="T13:W14"/>
    <mergeCell ref="N8:O9"/>
    <mergeCell ref="P8:Q9"/>
    <mergeCell ref="A24:A27"/>
    <mergeCell ref="B24:G25"/>
    <mergeCell ref="H24:N25"/>
    <mergeCell ref="O24:U25"/>
    <mergeCell ref="N10:N11"/>
    <mergeCell ref="O10:O11"/>
    <mergeCell ref="N13:S14"/>
    <mergeCell ref="F7:G7"/>
    <mergeCell ref="H7:I7"/>
    <mergeCell ref="J7:K7"/>
    <mergeCell ref="A13:A16"/>
    <mergeCell ref="B13:H14"/>
    <mergeCell ref="I13:M14"/>
  </mergeCells>
  <pageMargins left="0.3" right="0.3" top="1" bottom="0.75" header="0.3" footer="0.3"/>
  <pageSetup paperSize="5" scale="38" orientation="landscape" r:id="rId1"/>
  <headerFooter>
    <oddHeader>&amp;C&amp;"Arial,Bold"&amp;28November 4, 2014 State Election Machine Totals, District #13</oddHeader>
    <oddFooter>&amp;R&amp;F</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E34"/>
  <sheetViews>
    <sheetView zoomScale="59" zoomScaleNormal="59" workbookViewId="0">
      <selection activeCell="O10" sqref="O10:O11"/>
    </sheetView>
  </sheetViews>
  <sheetFormatPr defaultRowHeight="12.75"/>
  <cols>
    <col min="1" max="1" width="18" customWidth="1"/>
    <col min="2" max="11" width="14.42578125" customWidth="1"/>
    <col min="12" max="12" width="17.42578125" customWidth="1"/>
    <col min="13" max="24" width="14.42578125" customWidth="1"/>
    <col min="25" max="25" width="15.42578125" customWidth="1"/>
    <col min="26" max="30" width="14.42578125" customWidth="1"/>
    <col min="31" max="31" width="18" bestFit="1" customWidth="1"/>
    <col min="32" max="32" width="14.42578125" customWidth="1"/>
  </cols>
  <sheetData>
    <row r="1" spans="1:31" s="92" customFormat="1" ht="45" customHeight="1">
      <c r="A1" s="653" t="s">
        <v>131</v>
      </c>
      <c r="B1" s="653"/>
      <c r="C1" s="653"/>
      <c r="D1" s="653"/>
      <c r="E1" s="653"/>
      <c r="F1" s="653"/>
      <c r="G1" s="653"/>
      <c r="H1" s="653"/>
      <c r="I1" s="653"/>
      <c r="J1" s="653"/>
      <c r="K1" s="653"/>
      <c r="L1" s="653"/>
      <c r="M1" s="653"/>
      <c r="N1" s="653"/>
      <c r="O1" s="653"/>
      <c r="P1" s="653"/>
      <c r="Q1" s="653"/>
      <c r="R1" s="653"/>
      <c r="S1" s="653"/>
      <c r="T1" s="653"/>
      <c r="U1" s="653"/>
      <c r="V1" s="653"/>
      <c r="W1" s="653"/>
      <c r="X1" s="653"/>
      <c r="Y1" s="653"/>
      <c r="Z1" s="653"/>
      <c r="AA1" s="653"/>
      <c r="AB1" s="653"/>
      <c r="AC1" s="653"/>
      <c r="AD1" s="653"/>
      <c r="AE1" s="653"/>
    </row>
    <row r="3" spans="1:31" ht="13.5" thickBot="1"/>
    <row r="4" spans="1:31" ht="38.450000000000003" customHeight="1" thickTop="1" thickBot="1">
      <c r="A4" s="646"/>
      <c r="B4" s="656" t="s">
        <v>261</v>
      </c>
      <c r="C4" s="673"/>
      <c r="D4" s="656" t="s">
        <v>253</v>
      </c>
      <c r="E4" s="657"/>
      <c r="F4" s="656" t="s">
        <v>254</v>
      </c>
      <c r="G4" s="657"/>
      <c r="H4" s="673" t="s">
        <v>255</v>
      </c>
      <c r="I4" s="657"/>
      <c r="J4" s="656" t="s">
        <v>254</v>
      </c>
      <c r="K4" s="657"/>
      <c r="L4" s="646"/>
      <c r="N4" s="678" t="s">
        <v>111</v>
      </c>
      <c r="O4" s="679"/>
      <c r="P4" s="679"/>
      <c r="Q4" s="680"/>
      <c r="S4" s="646"/>
      <c r="T4" s="676" t="s">
        <v>103</v>
      </c>
      <c r="U4" s="677"/>
      <c r="V4" s="646"/>
    </row>
    <row r="5" spans="1:31" ht="38.450000000000003" customHeight="1" thickTop="1" thickBot="1">
      <c r="A5" s="647"/>
      <c r="B5" s="658"/>
      <c r="C5" s="674"/>
      <c r="D5" s="658"/>
      <c r="E5" s="659"/>
      <c r="F5" s="658"/>
      <c r="G5" s="659"/>
      <c r="H5" s="674"/>
      <c r="I5" s="659"/>
      <c r="J5" s="658"/>
      <c r="K5" s="659"/>
      <c r="L5" s="647"/>
      <c r="N5" s="681"/>
      <c r="O5" s="682"/>
      <c r="P5" s="682"/>
      <c r="Q5" s="683"/>
      <c r="S5" s="647"/>
      <c r="T5" s="668"/>
      <c r="U5" s="669"/>
      <c r="V5" s="647"/>
    </row>
    <row r="6" spans="1:31" ht="38.450000000000003" customHeight="1" thickTop="1" thickBot="1">
      <c r="A6" s="647"/>
      <c r="B6" s="660"/>
      <c r="C6" s="675"/>
      <c r="D6" s="660"/>
      <c r="E6" s="661"/>
      <c r="F6" s="660"/>
      <c r="G6" s="661"/>
      <c r="H6" s="675"/>
      <c r="I6" s="661"/>
      <c r="J6" s="660"/>
      <c r="K6" s="661"/>
      <c r="L6" s="647"/>
      <c r="N6" s="684" t="s">
        <v>477</v>
      </c>
      <c r="O6" s="685"/>
      <c r="P6" s="684" t="s">
        <v>432</v>
      </c>
      <c r="Q6" s="685"/>
      <c r="S6" s="647"/>
      <c r="T6" s="670"/>
      <c r="U6" s="671"/>
      <c r="V6" s="647"/>
    </row>
    <row r="7" spans="1:31" ht="30.6" customHeight="1" thickTop="1" thickBot="1">
      <c r="A7" s="647"/>
      <c r="B7" s="654" t="s">
        <v>256</v>
      </c>
      <c r="C7" s="655"/>
      <c r="D7" s="654" t="s">
        <v>257</v>
      </c>
      <c r="E7" s="655"/>
      <c r="F7" s="654" t="s">
        <v>258</v>
      </c>
      <c r="G7" s="655"/>
      <c r="H7" s="672" t="s">
        <v>259</v>
      </c>
      <c r="I7" s="655"/>
      <c r="J7" s="654" t="s">
        <v>260</v>
      </c>
      <c r="K7" s="655"/>
      <c r="L7" s="647"/>
      <c r="N7" s="686"/>
      <c r="O7" s="687"/>
      <c r="P7" s="686"/>
      <c r="Q7" s="687"/>
      <c r="S7" s="647"/>
      <c r="T7" s="61"/>
      <c r="U7" s="59"/>
      <c r="V7" s="647"/>
    </row>
    <row r="8" spans="1:31" ht="22.15" customHeight="1" thickTop="1" thickBot="1">
      <c r="A8" s="648"/>
      <c r="B8" s="172" t="s">
        <v>132</v>
      </c>
      <c r="C8" s="173" t="s">
        <v>133</v>
      </c>
      <c r="D8" s="172" t="s">
        <v>132</v>
      </c>
      <c r="E8" s="173" t="s">
        <v>133</v>
      </c>
      <c r="F8" s="172" t="s">
        <v>132</v>
      </c>
      <c r="G8" s="173" t="s">
        <v>133</v>
      </c>
      <c r="H8" s="172" t="s">
        <v>132</v>
      </c>
      <c r="I8" s="173" t="s">
        <v>133</v>
      </c>
      <c r="J8" s="172" t="s">
        <v>132</v>
      </c>
      <c r="K8" s="173" t="s">
        <v>133</v>
      </c>
      <c r="L8" s="648"/>
      <c r="N8" s="624">
        <v>1343</v>
      </c>
      <c r="O8" s="625"/>
      <c r="P8" s="624">
        <v>555</v>
      </c>
      <c r="Q8" s="625"/>
      <c r="S8" s="648"/>
      <c r="T8" s="106"/>
      <c r="U8" s="107"/>
      <c r="V8" s="648"/>
    </row>
    <row r="9" spans="1:31" ht="16.149999999999999" customHeight="1" thickTop="1" thickBot="1">
      <c r="A9" s="196" t="s">
        <v>449</v>
      </c>
      <c r="B9" s="504">
        <v>355</v>
      </c>
      <c r="C9" s="505">
        <v>133</v>
      </c>
      <c r="D9" s="504">
        <v>289</v>
      </c>
      <c r="E9" s="505">
        <v>141</v>
      </c>
      <c r="F9" s="504">
        <v>183</v>
      </c>
      <c r="G9" s="505">
        <v>236</v>
      </c>
      <c r="H9" s="504">
        <v>239</v>
      </c>
      <c r="I9" s="505">
        <v>136</v>
      </c>
      <c r="J9" s="504">
        <v>380</v>
      </c>
      <c r="K9" s="505">
        <v>61</v>
      </c>
      <c r="L9" s="196" t="str">
        <f>A9</f>
        <v>Mach Count</v>
      </c>
      <c r="N9" s="626"/>
      <c r="O9" s="627"/>
      <c r="P9" s="626"/>
      <c r="Q9" s="627"/>
      <c r="S9" s="662" t="s">
        <v>114</v>
      </c>
      <c r="T9" s="664"/>
      <c r="U9" s="666"/>
      <c r="V9" s="662" t="str">
        <f>S9</f>
        <v>Hand Count</v>
      </c>
    </row>
    <row r="10" spans="1:31" ht="15.6" customHeight="1" thickTop="1" thickBot="1">
      <c r="A10" s="197" t="s">
        <v>114</v>
      </c>
      <c r="B10" s="506"/>
      <c r="C10" s="507"/>
      <c r="D10" s="506"/>
      <c r="E10" s="507"/>
      <c r="F10" s="506"/>
      <c r="G10" s="507"/>
      <c r="H10" s="506"/>
      <c r="I10" s="507"/>
      <c r="J10" s="506"/>
      <c r="K10" s="507"/>
      <c r="L10" s="198" t="str">
        <f t="shared" ref="L10" si="0">A10</f>
        <v>Hand Count</v>
      </c>
      <c r="N10" s="640" t="s">
        <v>540</v>
      </c>
      <c r="O10" s="636"/>
      <c r="P10" s="444"/>
      <c r="Q10" s="445"/>
      <c r="S10" s="663"/>
      <c r="T10" s="665"/>
      <c r="U10" s="667"/>
      <c r="V10" s="663"/>
    </row>
    <row r="11" spans="1:31" ht="17.25" thickTop="1" thickBot="1">
      <c r="A11" s="97" t="s">
        <v>2</v>
      </c>
      <c r="B11" s="176">
        <f>SUM(B9:B10)</f>
        <v>355</v>
      </c>
      <c r="C11" s="176">
        <f t="shared" ref="C11:K11" si="1">SUM(C9:C10)</f>
        <v>133</v>
      </c>
      <c r="D11" s="176">
        <f t="shared" si="1"/>
        <v>289</v>
      </c>
      <c r="E11" s="176">
        <f t="shared" si="1"/>
        <v>141</v>
      </c>
      <c r="F11" s="176">
        <f t="shared" si="1"/>
        <v>183</v>
      </c>
      <c r="G11" s="176">
        <f t="shared" si="1"/>
        <v>236</v>
      </c>
      <c r="H11" s="176">
        <f t="shared" si="1"/>
        <v>239</v>
      </c>
      <c r="I11" s="176">
        <f t="shared" si="1"/>
        <v>136</v>
      </c>
      <c r="J11" s="176">
        <f t="shared" si="1"/>
        <v>380</v>
      </c>
      <c r="K11" s="176">
        <f t="shared" si="1"/>
        <v>61</v>
      </c>
      <c r="L11" s="97" t="str">
        <f>A11</f>
        <v>TOTAL</v>
      </c>
      <c r="N11" s="641"/>
      <c r="O11" s="637"/>
    </row>
    <row r="12" spans="1:31" ht="16.899999999999999" customHeight="1" thickTop="1" thickBot="1">
      <c r="AE12" s="178"/>
    </row>
    <row r="13" spans="1:31" ht="24" customHeight="1" thickTop="1">
      <c r="A13" s="646"/>
      <c r="B13" s="642" t="s">
        <v>270</v>
      </c>
      <c r="C13" s="649"/>
      <c r="D13" s="649"/>
      <c r="E13" s="649"/>
      <c r="F13" s="649"/>
      <c r="G13" s="649"/>
      <c r="H13" s="643"/>
      <c r="I13" s="642" t="s">
        <v>271</v>
      </c>
      <c r="J13" s="649"/>
      <c r="K13" s="649"/>
      <c r="L13" s="649"/>
      <c r="M13" s="643"/>
      <c r="N13" s="642" t="s">
        <v>269</v>
      </c>
      <c r="O13" s="649"/>
      <c r="P13" s="649"/>
      <c r="Q13" s="649"/>
      <c r="R13" s="649"/>
      <c r="S13" s="643"/>
      <c r="T13" s="642" t="s">
        <v>367</v>
      </c>
      <c r="U13" s="649"/>
      <c r="V13" s="649"/>
      <c r="W13" s="643"/>
      <c r="X13" s="642" t="s">
        <v>277</v>
      </c>
      <c r="Y13" s="649"/>
      <c r="Z13" s="649"/>
      <c r="AA13" s="649"/>
      <c r="AB13" s="649"/>
      <c r="AC13" s="649"/>
      <c r="AD13" s="643"/>
      <c r="AE13" s="646"/>
    </row>
    <row r="14" spans="1:31" ht="24" customHeight="1" thickBot="1">
      <c r="A14" s="647"/>
      <c r="B14" s="644"/>
      <c r="C14" s="650"/>
      <c r="D14" s="650"/>
      <c r="E14" s="650"/>
      <c r="F14" s="650"/>
      <c r="G14" s="650"/>
      <c r="H14" s="645"/>
      <c r="I14" s="644"/>
      <c r="J14" s="650"/>
      <c r="K14" s="650"/>
      <c r="L14" s="650"/>
      <c r="M14" s="645"/>
      <c r="N14" s="644"/>
      <c r="O14" s="650"/>
      <c r="P14" s="650"/>
      <c r="Q14" s="650"/>
      <c r="R14" s="650"/>
      <c r="S14" s="645"/>
      <c r="T14" s="644"/>
      <c r="U14" s="650"/>
      <c r="V14" s="650"/>
      <c r="W14" s="645"/>
      <c r="X14" s="644"/>
      <c r="Y14" s="650"/>
      <c r="Z14" s="650"/>
      <c r="AA14" s="650"/>
      <c r="AB14" s="650"/>
      <c r="AC14" s="650"/>
      <c r="AD14" s="645"/>
      <c r="AE14" s="647"/>
    </row>
    <row r="15" spans="1:31" ht="40.9" customHeight="1" thickTop="1" thickBot="1">
      <c r="A15" s="647"/>
      <c r="B15" s="59" t="s">
        <v>334</v>
      </c>
      <c r="C15" s="60" t="s">
        <v>335</v>
      </c>
      <c r="D15" s="60" t="s">
        <v>263</v>
      </c>
      <c r="E15" s="60" t="s">
        <v>336</v>
      </c>
      <c r="F15" s="60" t="s">
        <v>337</v>
      </c>
      <c r="G15" s="60" t="s">
        <v>263</v>
      </c>
      <c r="H15" s="61" t="s">
        <v>338</v>
      </c>
      <c r="I15" s="59" t="s">
        <v>339</v>
      </c>
      <c r="J15" s="60" t="s">
        <v>340</v>
      </c>
      <c r="K15" s="60" t="s">
        <v>341</v>
      </c>
      <c r="L15" s="60" t="s">
        <v>263</v>
      </c>
      <c r="M15" s="61"/>
      <c r="N15" s="59" t="s">
        <v>362</v>
      </c>
      <c r="O15" s="60" t="s">
        <v>342</v>
      </c>
      <c r="P15" s="60"/>
      <c r="Q15" s="60"/>
      <c r="R15" s="60"/>
      <c r="S15" s="60"/>
      <c r="T15" s="59" t="s">
        <v>343</v>
      </c>
      <c r="U15" s="60" t="s">
        <v>344</v>
      </c>
      <c r="V15" s="60"/>
      <c r="W15" s="61"/>
      <c r="X15" s="59" t="s">
        <v>346</v>
      </c>
      <c r="Y15" s="60" t="s">
        <v>347</v>
      </c>
      <c r="Z15" s="60" t="s">
        <v>263</v>
      </c>
      <c r="AA15" s="60" t="s">
        <v>348</v>
      </c>
      <c r="AB15" s="60" t="s">
        <v>349</v>
      </c>
      <c r="AC15" s="60" t="s">
        <v>263</v>
      </c>
      <c r="AD15" s="61" t="s">
        <v>350</v>
      </c>
      <c r="AE15" s="647"/>
    </row>
    <row r="16" spans="1:31" ht="65.25" thickTop="1" thickBot="1">
      <c r="A16" s="648"/>
      <c r="B16" s="54" t="s">
        <v>249</v>
      </c>
      <c r="C16" s="54" t="s">
        <v>249</v>
      </c>
      <c r="D16" s="54" t="s">
        <v>249</v>
      </c>
      <c r="E16" s="54" t="s">
        <v>250</v>
      </c>
      <c r="F16" s="54" t="s">
        <v>250</v>
      </c>
      <c r="G16" s="54" t="s">
        <v>250</v>
      </c>
      <c r="H16" s="11" t="s">
        <v>262</v>
      </c>
      <c r="I16" s="54" t="s">
        <v>265</v>
      </c>
      <c r="J16" s="54" t="s">
        <v>266</v>
      </c>
      <c r="K16" s="54" t="s">
        <v>266</v>
      </c>
      <c r="L16" s="54" t="s">
        <v>266</v>
      </c>
      <c r="M16" s="11"/>
      <c r="N16" s="54" t="s">
        <v>455</v>
      </c>
      <c r="O16" s="54" t="s">
        <v>275</v>
      </c>
      <c r="P16" s="54"/>
      <c r="Q16" s="54"/>
      <c r="R16" s="54"/>
      <c r="S16" s="54"/>
      <c r="T16" s="54" t="s">
        <v>368</v>
      </c>
      <c r="U16" s="54" t="s">
        <v>369</v>
      </c>
      <c r="V16" s="54"/>
      <c r="W16" s="54"/>
      <c r="X16" s="54" t="s">
        <v>278</v>
      </c>
      <c r="Y16" s="54" t="s">
        <v>278</v>
      </c>
      <c r="Z16" s="54" t="s">
        <v>278</v>
      </c>
      <c r="AA16" s="54" t="s">
        <v>279</v>
      </c>
      <c r="AB16" s="54" t="s">
        <v>279</v>
      </c>
      <c r="AC16" s="54" t="s">
        <v>279</v>
      </c>
      <c r="AD16" s="11" t="s">
        <v>280</v>
      </c>
      <c r="AE16" s="648"/>
    </row>
    <row r="17" spans="1:31" ht="16.899999999999999" customHeight="1" thickTop="1" thickBot="1">
      <c r="A17" s="93" t="s">
        <v>446</v>
      </c>
      <c r="B17" s="509">
        <v>73</v>
      </c>
      <c r="C17" s="509">
        <v>2</v>
      </c>
      <c r="D17" s="509">
        <v>0</v>
      </c>
      <c r="E17" s="509">
        <v>424</v>
      </c>
      <c r="F17" s="555">
        <v>35</v>
      </c>
      <c r="G17" s="509">
        <v>12</v>
      </c>
      <c r="H17" s="510">
        <v>4</v>
      </c>
      <c r="I17" s="508">
        <v>60</v>
      </c>
      <c r="J17" s="509">
        <v>425</v>
      </c>
      <c r="K17" s="509">
        <v>46</v>
      </c>
      <c r="L17" s="509">
        <v>7</v>
      </c>
      <c r="M17" s="510"/>
      <c r="N17" s="508">
        <v>62</v>
      </c>
      <c r="O17" s="509">
        <v>450</v>
      </c>
      <c r="P17" s="509"/>
      <c r="Q17" s="509"/>
      <c r="R17" s="509"/>
      <c r="S17" s="510"/>
      <c r="T17" s="508">
        <v>76</v>
      </c>
      <c r="U17" s="509">
        <v>435</v>
      </c>
      <c r="V17" s="509"/>
      <c r="W17" s="510"/>
      <c r="X17" s="508">
        <v>62</v>
      </c>
      <c r="Y17" s="509">
        <v>5</v>
      </c>
      <c r="Z17" s="509">
        <v>0</v>
      </c>
      <c r="AA17" s="509">
        <v>394</v>
      </c>
      <c r="AB17" s="509">
        <v>33</v>
      </c>
      <c r="AC17" s="509">
        <v>3</v>
      </c>
      <c r="AD17" s="510">
        <v>30</v>
      </c>
      <c r="AE17" s="175" t="str">
        <f>A17</f>
        <v>Mach. Count</v>
      </c>
    </row>
    <row r="18" spans="1:31" ht="17.25" thickTop="1" thickBot="1">
      <c r="A18" s="94" t="s">
        <v>112</v>
      </c>
      <c r="B18" s="512">
        <v>1</v>
      </c>
      <c r="C18" s="512"/>
      <c r="D18" s="512"/>
      <c r="E18" s="512"/>
      <c r="F18" s="559"/>
      <c r="G18" s="512"/>
      <c r="H18" s="513"/>
      <c r="I18" s="511"/>
      <c r="J18" s="512">
        <v>1</v>
      </c>
      <c r="K18" s="512"/>
      <c r="L18" s="512"/>
      <c r="M18" s="513"/>
      <c r="N18" s="511"/>
      <c r="O18" s="512">
        <v>1</v>
      </c>
      <c r="P18" s="512"/>
      <c r="Q18" s="512"/>
      <c r="R18" s="512"/>
      <c r="S18" s="513"/>
      <c r="T18" s="511"/>
      <c r="U18" s="512">
        <v>1</v>
      </c>
      <c r="V18" s="512"/>
      <c r="W18" s="513"/>
      <c r="X18" s="511">
        <v>1</v>
      </c>
      <c r="Y18" s="512"/>
      <c r="Z18" s="512"/>
      <c r="AA18" s="512"/>
      <c r="AB18" s="512"/>
      <c r="AC18" s="512"/>
      <c r="AD18" s="513"/>
      <c r="AE18" s="175" t="str">
        <f t="shared" ref="AE18:AE20" si="2">A18</f>
        <v>Unkown</v>
      </c>
    </row>
    <row r="19" spans="1:31" ht="17.25" thickTop="1" thickBot="1">
      <c r="A19" s="94" t="s">
        <v>113</v>
      </c>
      <c r="B19" s="512"/>
      <c r="C19" s="512"/>
      <c r="D19" s="512"/>
      <c r="E19" s="512"/>
      <c r="F19" s="559"/>
      <c r="G19" s="512"/>
      <c r="H19" s="513"/>
      <c r="I19" s="511"/>
      <c r="J19" s="512"/>
      <c r="K19" s="512"/>
      <c r="L19" s="512"/>
      <c r="M19" s="513"/>
      <c r="N19" s="511"/>
      <c r="O19" s="512"/>
      <c r="P19" s="512"/>
      <c r="Q19" s="512"/>
      <c r="R19" s="512"/>
      <c r="S19" s="513"/>
      <c r="T19" s="511"/>
      <c r="U19" s="512"/>
      <c r="V19" s="512"/>
      <c r="W19" s="513"/>
      <c r="X19" s="511"/>
      <c r="Y19" s="512"/>
      <c r="Z19" s="512"/>
      <c r="AA19" s="512"/>
      <c r="AB19" s="512"/>
      <c r="AC19" s="512"/>
      <c r="AD19" s="513"/>
      <c r="AE19" s="175" t="str">
        <f t="shared" si="2"/>
        <v>Write-In</v>
      </c>
    </row>
    <row r="20" spans="1:31" ht="17.25" thickTop="1" thickBot="1">
      <c r="A20" s="94" t="s">
        <v>114</v>
      </c>
      <c r="B20" s="512"/>
      <c r="C20" s="512"/>
      <c r="D20" s="512"/>
      <c r="E20" s="512"/>
      <c r="F20" s="559"/>
      <c r="G20" s="512"/>
      <c r="H20" s="513"/>
      <c r="I20" s="511"/>
      <c r="J20" s="512"/>
      <c r="K20" s="512"/>
      <c r="L20" s="512"/>
      <c r="M20" s="513"/>
      <c r="N20" s="511"/>
      <c r="O20" s="512"/>
      <c r="P20" s="512"/>
      <c r="Q20" s="512"/>
      <c r="R20" s="512"/>
      <c r="S20" s="513"/>
      <c r="T20" s="511"/>
      <c r="U20" s="512"/>
      <c r="V20" s="512"/>
      <c r="W20" s="513"/>
      <c r="X20" s="511"/>
      <c r="Y20" s="512"/>
      <c r="Z20" s="512"/>
      <c r="AA20" s="512"/>
      <c r="AB20" s="512"/>
      <c r="AC20" s="512"/>
      <c r="AD20" s="513"/>
      <c r="AE20" s="175" t="str">
        <f t="shared" si="2"/>
        <v>Hand Count</v>
      </c>
    </row>
    <row r="21" spans="1:31" ht="17.25" thickTop="1" thickBot="1">
      <c r="A21" s="94"/>
      <c r="B21" s="271"/>
      <c r="C21" s="271"/>
      <c r="D21" s="271"/>
      <c r="E21" s="271"/>
      <c r="F21" s="274"/>
      <c r="G21" s="271"/>
      <c r="H21" s="272"/>
      <c r="I21" s="270"/>
      <c r="J21" s="271"/>
      <c r="K21" s="271"/>
      <c r="L21" s="271"/>
      <c r="M21" s="272"/>
      <c r="N21" s="270"/>
      <c r="O21" s="271"/>
      <c r="P21" s="271"/>
      <c r="Q21" s="271"/>
      <c r="R21" s="271"/>
      <c r="S21" s="272"/>
      <c r="T21" s="270"/>
      <c r="U21" s="271"/>
      <c r="V21" s="271"/>
      <c r="W21" s="272"/>
      <c r="X21" s="270"/>
      <c r="Y21" s="271"/>
      <c r="Z21" s="271"/>
      <c r="AA21" s="271"/>
      <c r="AB21" s="271"/>
      <c r="AC21" s="271"/>
      <c r="AD21" s="272"/>
      <c r="AE21" s="175"/>
    </row>
    <row r="22" spans="1:31" ht="17.25" thickTop="1" thickBot="1">
      <c r="A22" s="97" t="s">
        <v>2</v>
      </c>
      <c r="B22" s="96">
        <f t="shared" ref="B22:X22" si="3">SUM(B17:B21)</f>
        <v>74</v>
      </c>
      <c r="C22" s="96">
        <f t="shared" si="3"/>
        <v>2</v>
      </c>
      <c r="D22" s="96">
        <f t="shared" si="3"/>
        <v>0</v>
      </c>
      <c r="E22" s="96">
        <f t="shared" si="3"/>
        <v>424</v>
      </c>
      <c r="F22" s="96">
        <f t="shared" si="3"/>
        <v>35</v>
      </c>
      <c r="G22" s="96">
        <f t="shared" si="3"/>
        <v>12</v>
      </c>
      <c r="H22" s="96">
        <f t="shared" si="3"/>
        <v>4</v>
      </c>
      <c r="I22" s="96">
        <f t="shared" si="3"/>
        <v>60</v>
      </c>
      <c r="J22" s="96">
        <f t="shared" si="3"/>
        <v>426</v>
      </c>
      <c r="K22" s="96">
        <f t="shared" si="3"/>
        <v>46</v>
      </c>
      <c r="L22" s="96">
        <f t="shared" si="3"/>
        <v>7</v>
      </c>
      <c r="M22" s="96">
        <f t="shared" si="3"/>
        <v>0</v>
      </c>
      <c r="N22" s="96">
        <f t="shared" si="3"/>
        <v>62</v>
      </c>
      <c r="O22" s="96">
        <f t="shared" si="3"/>
        <v>451</v>
      </c>
      <c r="P22" s="96">
        <f t="shared" si="3"/>
        <v>0</v>
      </c>
      <c r="Q22" s="96">
        <f t="shared" si="3"/>
        <v>0</v>
      </c>
      <c r="R22" s="96">
        <f t="shared" si="3"/>
        <v>0</v>
      </c>
      <c r="S22" s="96">
        <f t="shared" si="3"/>
        <v>0</v>
      </c>
      <c r="T22" s="96">
        <f t="shared" si="3"/>
        <v>76</v>
      </c>
      <c r="U22" s="96">
        <f t="shared" si="3"/>
        <v>436</v>
      </c>
      <c r="V22" s="96">
        <f t="shared" si="3"/>
        <v>0</v>
      </c>
      <c r="W22" s="96">
        <f t="shared" si="3"/>
        <v>0</v>
      </c>
      <c r="X22" s="96">
        <f t="shared" si="3"/>
        <v>63</v>
      </c>
      <c r="Y22" s="96">
        <f t="shared" ref="Y22:AD22" si="4">SUM(Y17:Y21)</f>
        <v>5</v>
      </c>
      <c r="Z22" s="96">
        <f t="shared" si="4"/>
        <v>0</v>
      </c>
      <c r="AA22" s="96">
        <f t="shared" si="4"/>
        <v>394</v>
      </c>
      <c r="AB22" s="96">
        <f t="shared" si="4"/>
        <v>33</v>
      </c>
      <c r="AC22" s="96">
        <f t="shared" si="4"/>
        <v>3</v>
      </c>
      <c r="AD22" s="96">
        <f t="shared" si="4"/>
        <v>30</v>
      </c>
      <c r="AE22" s="256" t="str">
        <f t="shared" ref="AE22" si="5">A22</f>
        <v>TOTAL</v>
      </c>
    </row>
    <row r="23" spans="1:31" ht="16.899999999999999" customHeight="1" thickTop="1" thickBot="1"/>
    <row r="24" spans="1:31" ht="24" customHeight="1" thickTop="1">
      <c r="A24" s="646"/>
      <c r="B24" s="642" t="s">
        <v>11</v>
      </c>
      <c r="C24" s="649"/>
      <c r="D24" s="649"/>
      <c r="E24" s="649"/>
      <c r="F24" s="649"/>
      <c r="G24" s="643"/>
      <c r="H24" s="642" t="s">
        <v>115</v>
      </c>
      <c r="I24" s="649"/>
      <c r="J24" s="649"/>
      <c r="K24" s="649"/>
      <c r="L24" s="649"/>
      <c r="M24" s="649"/>
      <c r="N24" s="643"/>
      <c r="O24" s="642" t="s">
        <v>116</v>
      </c>
      <c r="P24" s="649"/>
      <c r="Q24" s="649"/>
      <c r="R24" s="649"/>
      <c r="S24" s="649"/>
      <c r="T24" s="649"/>
      <c r="U24" s="643"/>
      <c r="V24" s="651" t="s">
        <v>303</v>
      </c>
      <c r="W24" s="642" t="s">
        <v>304</v>
      </c>
      <c r="X24" s="643"/>
      <c r="Y24" s="646"/>
    </row>
    <row r="25" spans="1:31" ht="24" customHeight="1" thickBot="1">
      <c r="A25" s="647"/>
      <c r="B25" s="644"/>
      <c r="C25" s="650"/>
      <c r="D25" s="650"/>
      <c r="E25" s="650"/>
      <c r="F25" s="650"/>
      <c r="G25" s="645"/>
      <c r="H25" s="644"/>
      <c r="I25" s="650"/>
      <c r="J25" s="650"/>
      <c r="K25" s="650"/>
      <c r="L25" s="650"/>
      <c r="M25" s="650"/>
      <c r="N25" s="645"/>
      <c r="O25" s="644"/>
      <c r="P25" s="650"/>
      <c r="Q25" s="650"/>
      <c r="R25" s="650"/>
      <c r="S25" s="650"/>
      <c r="T25" s="650"/>
      <c r="U25" s="645"/>
      <c r="V25" s="652"/>
      <c r="W25" s="644"/>
      <c r="X25" s="645"/>
      <c r="Y25" s="647"/>
    </row>
    <row r="26" spans="1:31" ht="40.9" customHeight="1" thickTop="1" thickBot="1">
      <c r="A26" s="647"/>
      <c r="B26" s="59" t="s">
        <v>351</v>
      </c>
      <c r="C26" s="60" t="s">
        <v>352</v>
      </c>
      <c r="D26" s="60" t="s">
        <v>263</v>
      </c>
      <c r="E26" s="60" t="s">
        <v>353</v>
      </c>
      <c r="F26" s="60" t="s">
        <v>354</v>
      </c>
      <c r="G26" s="60" t="s">
        <v>263</v>
      </c>
      <c r="H26" s="59" t="s">
        <v>355</v>
      </c>
      <c r="I26" s="60" t="s">
        <v>292</v>
      </c>
      <c r="J26" s="60" t="s">
        <v>263</v>
      </c>
      <c r="K26" s="60" t="s">
        <v>356</v>
      </c>
      <c r="L26" s="60" t="s">
        <v>331</v>
      </c>
      <c r="M26" s="60" t="s">
        <v>263</v>
      </c>
      <c r="N26" s="60" t="s">
        <v>357</v>
      </c>
      <c r="O26" s="59" t="s">
        <v>358</v>
      </c>
      <c r="P26" s="60" t="s">
        <v>298</v>
      </c>
      <c r="Q26" s="60" t="s">
        <v>263</v>
      </c>
      <c r="R26" s="60" t="s">
        <v>359</v>
      </c>
      <c r="S26" s="60" t="s">
        <v>330</v>
      </c>
      <c r="T26" s="60" t="s">
        <v>263</v>
      </c>
      <c r="U26" s="61" t="s">
        <v>333</v>
      </c>
      <c r="V26" s="60" t="s">
        <v>302</v>
      </c>
      <c r="W26" s="59" t="s">
        <v>360</v>
      </c>
      <c r="X26" s="61" t="s">
        <v>306</v>
      </c>
      <c r="Y26" s="647"/>
    </row>
    <row r="27" spans="1:31" ht="43.9" customHeight="1" thickTop="1" thickBot="1">
      <c r="A27" s="648"/>
      <c r="B27" s="54" t="s">
        <v>285</v>
      </c>
      <c r="C27" s="54" t="s">
        <v>285</v>
      </c>
      <c r="D27" s="54" t="s">
        <v>285</v>
      </c>
      <c r="E27" s="54" t="s">
        <v>286</v>
      </c>
      <c r="F27" s="54" t="s">
        <v>286</v>
      </c>
      <c r="G27" s="54" t="s">
        <v>286</v>
      </c>
      <c r="H27" s="54" t="s">
        <v>287</v>
      </c>
      <c r="I27" s="54" t="s">
        <v>287</v>
      </c>
      <c r="J27" s="54" t="s">
        <v>287</v>
      </c>
      <c r="K27" s="54" t="s">
        <v>288</v>
      </c>
      <c r="L27" s="54" t="s">
        <v>288</v>
      </c>
      <c r="M27" s="54" t="s">
        <v>288</v>
      </c>
      <c r="N27" s="54" t="s">
        <v>327</v>
      </c>
      <c r="O27" s="54" t="s">
        <v>294</v>
      </c>
      <c r="P27" s="54" t="s">
        <v>294</v>
      </c>
      <c r="Q27" s="54" t="s">
        <v>294</v>
      </c>
      <c r="R27" s="54" t="s">
        <v>295</v>
      </c>
      <c r="S27" s="54" t="s">
        <v>295</v>
      </c>
      <c r="T27" s="54" t="s">
        <v>295</v>
      </c>
      <c r="U27" s="54" t="s">
        <v>297</v>
      </c>
      <c r="V27" s="54" t="s">
        <v>61</v>
      </c>
      <c r="W27" s="54" t="s">
        <v>305</v>
      </c>
      <c r="X27" s="54" t="s">
        <v>307</v>
      </c>
      <c r="Y27" s="648"/>
    </row>
    <row r="28" spans="1:31" ht="16.899999999999999" customHeight="1" thickTop="1" thickBot="1">
      <c r="A28" s="93" t="s">
        <v>449</v>
      </c>
      <c r="B28" s="508">
        <v>74</v>
      </c>
      <c r="C28" s="509">
        <v>9</v>
      </c>
      <c r="D28" s="509">
        <v>0</v>
      </c>
      <c r="E28" s="509">
        <v>393</v>
      </c>
      <c r="F28" s="509">
        <v>491</v>
      </c>
      <c r="G28" s="510">
        <v>6</v>
      </c>
      <c r="H28" s="508">
        <v>70</v>
      </c>
      <c r="I28" s="509">
        <v>8</v>
      </c>
      <c r="J28" s="509">
        <v>0</v>
      </c>
      <c r="K28" s="509">
        <v>385</v>
      </c>
      <c r="L28" s="509">
        <v>32</v>
      </c>
      <c r="M28" s="509">
        <v>4</v>
      </c>
      <c r="N28" s="510">
        <v>22</v>
      </c>
      <c r="O28" s="508">
        <v>60</v>
      </c>
      <c r="P28" s="509">
        <v>4</v>
      </c>
      <c r="Q28" s="509">
        <v>0</v>
      </c>
      <c r="R28" s="509">
        <v>397</v>
      </c>
      <c r="S28" s="509">
        <v>32</v>
      </c>
      <c r="T28" s="509">
        <v>3</v>
      </c>
      <c r="U28" s="514">
        <v>29</v>
      </c>
      <c r="V28" s="515">
        <v>478</v>
      </c>
      <c r="W28" s="508">
        <v>73</v>
      </c>
      <c r="X28" s="510">
        <v>431</v>
      </c>
      <c r="Y28" s="175" t="str">
        <f>A28</f>
        <v>Mach Count</v>
      </c>
    </row>
    <row r="29" spans="1:31" ht="17.25" thickTop="1" thickBot="1">
      <c r="A29" s="94" t="s">
        <v>112</v>
      </c>
      <c r="B29" s="511"/>
      <c r="C29" s="512"/>
      <c r="D29" s="512"/>
      <c r="E29" s="512">
        <v>1</v>
      </c>
      <c r="F29" s="512"/>
      <c r="G29" s="513"/>
      <c r="H29" s="511"/>
      <c r="I29" s="512"/>
      <c r="J29" s="512"/>
      <c r="K29" s="512">
        <v>1</v>
      </c>
      <c r="L29" s="512"/>
      <c r="M29" s="512"/>
      <c r="N29" s="513"/>
      <c r="O29" s="511"/>
      <c r="P29" s="512"/>
      <c r="Q29" s="512"/>
      <c r="R29" s="512">
        <v>1</v>
      </c>
      <c r="S29" s="512"/>
      <c r="T29" s="512"/>
      <c r="U29" s="516"/>
      <c r="V29" s="517">
        <v>1</v>
      </c>
      <c r="W29" s="511">
        <v>1</v>
      </c>
      <c r="X29" s="513"/>
      <c r="Y29" s="175" t="str">
        <f t="shared" ref="Y29:Y33" si="6">A29</f>
        <v>Unkown</v>
      </c>
    </row>
    <row r="30" spans="1:31" ht="17.25" thickTop="1" thickBot="1">
      <c r="A30" s="94" t="s">
        <v>113</v>
      </c>
      <c r="B30" s="511"/>
      <c r="C30" s="512"/>
      <c r="D30" s="512"/>
      <c r="E30" s="512"/>
      <c r="F30" s="512"/>
      <c r="G30" s="513"/>
      <c r="H30" s="511"/>
      <c r="I30" s="512"/>
      <c r="J30" s="512"/>
      <c r="K30" s="512"/>
      <c r="L30" s="512"/>
      <c r="M30" s="512"/>
      <c r="N30" s="513"/>
      <c r="O30" s="511"/>
      <c r="P30" s="512"/>
      <c r="Q30" s="512"/>
      <c r="R30" s="512"/>
      <c r="S30" s="512"/>
      <c r="T30" s="512"/>
      <c r="U30" s="516"/>
      <c r="V30" s="517"/>
      <c r="W30" s="511"/>
      <c r="X30" s="513"/>
      <c r="Y30" s="175" t="str">
        <f t="shared" si="6"/>
        <v>Write-In</v>
      </c>
    </row>
    <row r="31" spans="1:31" ht="17.25" thickTop="1" thickBot="1">
      <c r="A31" s="94" t="s">
        <v>114</v>
      </c>
      <c r="B31" s="511"/>
      <c r="C31" s="512"/>
      <c r="D31" s="512"/>
      <c r="E31" s="512"/>
      <c r="F31" s="512"/>
      <c r="G31" s="513"/>
      <c r="H31" s="511"/>
      <c r="I31" s="512"/>
      <c r="J31" s="512"/>
      <c r="K31" s="512"/>
      <c r="L31" s="512"/>
      <c r="M31" s="512"/>
      <c r="N31" s="513"/>
      <c r="O31" s="511"/>
      <c r="P31" s="512"/>
      <c r="Q31" s="512"/>
      <c r="R31" s="512"/>
      <c r="S31" s="512"/>
      <c r="T31" s="512"/>
      <c r="U31" s="516"/>
      <c r="V31" s="517"/>
      <c r="W31" s="511"/>
      <c r="X31" s="513"/>
      <c r="Y31" s="175" t="str">
        <f t="shared" si="6"/>
        <v>Hand Count</v>
      </c>
    </row>
    <row r="32" spans="1:31" ht="17.25" thickTop="1" thickBot="1">
      <c r="A32" s="94"/>
      <c r="B32" s="270"/>
      <c r="C32" s="271"/>
      <c r="D32" s="271"/>
      <c r="E32" s="271"/>
      <c r="F32" s="271"/>
      <c r="G32" s="272"/>
      <c r="H32" s="270"/>
      <c r="I32" s="271"/>
      <c r="J32" s="271"/>
      <c r="K32" s="271"/>
      <c r="L32" s="271"/>
      <c r="M32" s="271"/>
      <c r="N32" s="272"/>
      <c r="O32" s="270"/>
      <c r="P32" s="271"/>
      <c r="Q32" s="271"/>
      <c r="R32" s="271"/>
      <c r="S32" s="271"/>
      <c r="T32" s="271"/>
      <c r="U32" s="273"/>
      <c r="V32" s="95"/>
      <c r="W32" s="270"/>
      <c r="X32" s="272"/>
      <c r="Y32" s="175"/>
    </row>
    <row r="33" spans="1:31" ht="17.25" thickTop="1" thickBot="1">
      <c r="A33" s="97" t="s">
        <v>2</v>
      </c>
      <c r="B33" s="96">
        <f t="shared" ref="B33:U33" si="7">SUM(B28:B32)</f>
        <v>74</v>
      </c>
      <c r="C33" s="96">
        <f t="shared" si="7"/>
        <v>9</v>
      </c>
      <c r="D33" s="96">
        <f t="shared" si="7"/>
        <v>0</v>
      </c>
      <c r="E33" s="96">
        <f t="shared" si="7"/>
        <v>394</v>
      </c>
      <c r="F33" s="96">
        <f t="shared" si="7"/>
        <v>491</v>
      </c>
      <c r="G33" s="96">
        <f t="shared" si="7"/>
        <v>6</v>
      </c>
      <c r="H33" s="96">
        <f t="shared" si="7"/>
        <v>70</v>
      </c>
      <c r="I33" s="96">
        <f t="shared" si="7"/>
        <v>8</v>
      </c>
      <c r="J33" s="96">
        <f t="shared" si="7"/>
        <v>0</v>
      </c>
      <c r="K33" s="96">
        <f t="shared" si="7"/>
        <v>386</v>
      </c>
      <c r="L33" s="96">
        <f t="shared" si="7"/>
        <v>32</v>
      </c>
      <c r="M33" s="96">
        <f t="shared" si="7"/>
        <v>4</v>
      </c>
      <c r="N33" s="96">
        <f t="shared" si="7"/>
        <v>22</v>
      </c>
      <c r="O33" s="96">
        <f t="shared" si="7"/>
        <v>60</v>
      </c>
      <c r="P33" s="96">
        <f t="shared" si="7"/>
        <v>4</v>
      </c>
      <c r="Q33" s="96">
        <f t="shared" si="7"/>
        <v>0</v>
      </c>
      <c r="R33" s="96">
        <f t="shared" si="7"/>
        <v>398</v>
      </c>
      <c r="S33" s="96">
        <f t="shared" si="7"/>
        <v>32</v>
      </c>
      <c r="T33" s="96">
        <f t="shared" si="7"/>
        <v>3</v>
      </c>
      <c r="U33" s="96">
        <f t="shared" si="7"/>
        <v>29</v>
      </c>
      <c r="V33" s="96">
        <f t="shared" ref="V33:X33" si="8">SUM(V28:V32)</f>
        <v>479</v>
      </c>
      <c r="W33" s="96">
        <f t="shared" si="8"/>
        <v>74</v>
      </c>
      <c r="X33" s="96">
        <f t="shared" si="8"/>
        <v>431</v>
      </c>
      <c r="Y33" s="175" t="str">
        <f t="shared" si="6"/>
        <v>TOTAL</v>
      </c>
    </row>
    <row r="34" spans="1:31" ht="13.5" thickTop="1">
      <c r="Y34" s="177"/>
      <c r="Z34" s="114"/>
      <c r="AA34" s="114"/>
      <c r="AB34" s="114"/>
      <c r="AC34" s="114"/>
      <c r="AD34" s="114"/>
      <c r="AE34" s="114"/>
    </row>
  </sheetData>
  <mergeCells count="42">
    <mergeCell ref="A1:AE1"/>
    <mergeCell ref="A4:A8"/>
    <mergeCell ref="B4:C6"/>
    <mergeCell ref="D4:E6"/>
    <mergeCell ref="F4:G6"/>
    <mergeCell ref="H4:I6"/>
    <mergeCell ref="J4:K6"/>
    <mergeCell ref="L4:L8"/>
    <mergeCell ref="S4:S8"/>
    <mergeCell ref="T4:U4"/>
    <mergeCell ref="V4:V8"/>
    <mergeCell ref="T5:U6"/>
    <mergeCell ref="N4:Q5"/>
    <mergeCell ref="N6:O7"/>
    <mergeCell ref="B7:C7"/>
    <mergeCell ref="D7:E7"/>
    <mergeCell ref="AE13:AE16"/>
    <mergeCell ref="W24:X25"/>
    <mergeCell ref="Y24:Y27"/>
    <mergeCell ref="X13:AD14"/>
    <mergeCell ref="P6:Q7"/>
    <mergeCell ref="S9:S10"/>
    <mergeCell ref="T9:T10"/>
    <mergeCell ref="U9:U10"/>
    <mergeCell ref="V9:V10"/>
    <mergeCell ref="V24:V25"/>
    <mergeCell ref="T13:W14"/>
    <mergeCell ref="N8:O9"/>
    <mergeCell ref="P8:Q9"/>
    <mergeCell ref="A24:A27"/>
    <mergeCell ref="B24:G25"/>
    <mergeCell ref="H24:N25"/>
    <mergeCell ref="O24:U25"/>
    <mergeCell ref="N10:N11"/>
    <mergeCell ref="O10:O11"/>
    <mergeCell ref="N13:S14"/>
    <mergeCell ref="F7:G7"/>
    <mergeCell ref="H7:I7"/>
    <mergeCell ref="J7:K7"/>
    <mergeCell ref="A13:A16"/>
    <mergeCell ref="B13:H14"/>
    <mergeCell ref="I13:M14"/>
  </mergeCells>
  <pageMargins left="0.3" right="0.3" top="1" bottom="0.75" header="0.3" footer="0.3"/>
  <pageSetup paperSize="5" scale="38" orientation="landscape" r:id="rId1"/>
  <headerFooter>
    <oddHeader>&amp;C&amp;"Arial,Bold"&amp;28November 4, 2014 State Election Machine Totals, District #14</oddHeader>
    <oddFooter>&amp;R&amp;F</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K321"/>
  <sheetViews>
    <sheetView zoomScale="80" zoomScaleNormal="80" workbookViewId="0">
      <selection activeCell="AE19" sqref="AE19"/>
    </sheetView>
  </sheetViews>
  <sheetFormatPr defaultRowHeight="12.75"/>
  <cols>
    <col min="1" max="1" width="19.7109375" customWidth="1"/>
    <col min="2" max="2" width="1.85546875" customWidth="1"/>
    <col min="3" max="3" width="7.140625" bestFit="1" customWidth="1"/>
    <col min="4" max="4" width="7" bestFit="1" customWidth="1"/>
    <col min="5" max="5" width="7.140625" bestFit="1" customWidth="1"/>
    <col min="6" max="6" width="7" bestFit="1" customWidth="1"/>
    <col min="7" max="7" width="8.7109375" bestFit="1" customWidth="1"/>
    <col min="8" max="8" width="7.140625" bestFit="1" customWidth="1"/>
    <col min="9" max="9" width="7" bestFit="1" customWidth="1"/>
    <col min="10" max="10" width="7.140625" bestFit="1" customWidth="1"/>
    <col min="11" max="11" width="7" bestFit="1" customWidth="1"/>
    <col min="12" max="12" width="8.7109375" bestFit="1" customWidth="1"/>
    <col min="13" max="13" width="7.140625" bestFit="1" customWidth="1"/>
    <col min="14" max="14" width="7" bestFit="1" customWidth="1"/>
    <col min="15" max="15" width="7.140625" bestFit="1" customWidth="1"/>
    <col min="16" max="16" width="7" bestFit="1" customWidth="1"/>
    <col min="17" max="17" width="8.7109375" bestFit="1" customWidth="1"/>
    <col min="18" max="18" width="7.140625" bestFit="1" customWidth="1"/>
    <col min="19" max="19" width="7" bestFit="1" customWidth="1"/>
    <col min="20" max="20" width="7.140625" bestFit="1" customWidth="1"/>
    <col min="21" max="21" width="7" bestFit="1" customWidth="1"/>
    <col min="22" max="22" width="8.7109375" bestFit="1" customWidth="1"/>
    <col min="23" max="23" width="7.140625" bestFit="1" customWidth="1"/>
    <col min="24" max="24" width="7" bestFit="1" customWidth="1"/>
    <col min="25" max="25" width="7.140625" bestFit="1" customWidth="1"/>
    <col min="26" max="26" width="7" bestFit="1" customWidth="1"/>
    <col min="27" max="27" width="8.7109375" bestFit="1" customWidth="1"/>
    <col min="28" max="28" width="7.140625" bestFit="1" customWidth="1"/>
    <col min="29" max="29" width="7" bestFit="1" customWidth="1"/>
    <col min="30" max="30" width="7.140625" bestFit="1" customWidth="1"/>
    <col min="31" max="31" width="7" bestFit="1" customWidth="1"/>
    <col min="32" max="32" width="8.7109375" bestFit="1" customWidth="1"/>
    <col min="33" max="33" width="7.140625" bestFit="1" customWidth="1"/>
    <col min="34" max="34" width="7" bestFit="1" customWidth="1"/>
    <col min="35" max="35" width="7.140625" bestFit="1" customWidth="1"/>
    <col min="36" max="36" width="7" bestFit="1" customWidth="1"/>
    <col min="37" max="37" width="8.7109375" customWidth="1"/>
    <col min="38" max="38" width="1.85546875" customWidth="1"/>
    <col min="39" max="39" width="19.7109375" customWidth="1"/>
    <col min="40" max="40" width="5.7109375" customWidth="1"/>
    <col min="41" max="41" width="9.7109375" customWidth="1"/>
    <col min="42" max="52" width="8.7109375" customWidth="1"/>
    <col min="53" max="54" width="11.42578125" customWidth="1"/>
    <col min="55" max="55" width="10.28515625" customWidth="1"/>
    <col min="56" max="60" width="8.7109375" customWidth="1"/>
    <col min="61" max="61" width="11" customWidth="1"/>
    <col min="62" max="62" width="17" customWidth="1"/>
  </cols>
  <sheetData>
    <row r="1" spans="1:63" ht="36.6" customHeight="1" thickBot="1">
      <c r="A1" s="244" t="s">
        <v>447</v>
      </c>
      <c r="B1" s="182"/>
      <c r="C1" s="695" t="s">
        <v>376</v>
      </c>
      <c r="D1" s="695"/>
      <c r="E1" s="695"/>
      <c r="F1" s="695"/>
      <c r="G1" s="695"/>
      <c r="H1" s="695"/>
      <c r="I1" s="695"/>
      <c r="J1" s="695"/>
      <c r="K1" s="695"/>
      <c r="L1" s="695"/>
      <c r="M1" s="695"/>
      <c r="N1" s="695"/>
      <c r="O1" s="695"/>
      <c r="P1" s="695"/>
      <c r="Q1" s="695"/>
      <c r="R1" s="695"/>
      <c r="S1" s="695"/>
      <c r="T1" s="695"/>
      <c r="U1" s="695"/>
      <c r="V1" s="695"/>
      <c r="W1" s="695"/>
      <c r="X1" s="695"/>
      <c r="Y1" s="695"/>
      <c r="Z1" s="695"/>
      <c r="AA1" s="695"/>
      <c r="AB1" s="695"/>
      <c r="AC1" s="695"/>
      <c r="AD1" s="695"/>
      <c r="AE1" s="695"/>
      <c r="AF1" s="695"/>
      <c r="AG1" s="695"/>
      <c r="AH1" s="695"/>
      <c r="AI1" s="695"/>
      <c r="AJ1" s="695"/>
      <c r="AK1" s="695"/>
      <c r="AL1" s="182"/>
      <c r="AM1" s="245" t="s">
        <v>447</v>
      </c>
    </row>
    <row r="2" spans="1:63" ht="36" customHeight="1" thickBot="1">
      <c r="A2" s="246"/>
      <c r="B2" s="182"/>
      <c r="C2" s="701" t="s">
        <v>8</v>
      </c>
      <c r="D2" s="702"/>
      <c r="E2" s="702"/>
      <c r="F2" s="702"/>
      <c r="G2" s="702"/>
      <c r="H2" s="702" t="s">
        <v>413</v>
      </c>
      <c r="I2" s="702"/>
      <c r="J2" s="702"/>
      <c r="K2" s="702"/>
      <c r="L2" s="702"/>
      <c r="M2" s="699" t="s">
        <v>263</v>
      </c>
      <c r="N2" s="699"/>
      <c r="O2" s="699"/>
      <c r="P2" s="699"/>
      <c r="Q2" s="699"/>
      <c r="R2" s="702" t="s">
        <v>412</v>
      </c>
      <c r="S2" s="702"/>
      <c r="T2" s="702"/>
      <c r="U2" s="702"/>
      <c r="V2" s="702"/>
      <c r="W2" s="699" t="s">
        <v>251</v>
      </c>
      <c r="X2" s="699"/>
      <c r="Y2" s="699"/>
      <c r="Z2" s="699"/>
      <c r="AA2" s="699"/>
      <c r="AB2" s="699" t="s">
        <v>263</v>
      </c>
      <c r="AC2" s="699"/>
      <c r="AD2" s="699"/>
      <c r="AE2" s="699"/>
      <c r="AF2" s="699"/>
      <c r="AG2" s="699" t="s">
        <v>377</v>
      </c>
      <c r="AH2" s="699"/>
      <c r="AI2" s="699"/>
      <c r="AJ2" s="699"/>
      <c r="AK2" s="700"/>
      <c r="AL2" s="182"/>
      <c r="AM2" s="247"/>
    </row>
    <row r="3" spans="1:63" s="8" customFormat="1" ht="82.15" customHeight="1" thickTop="1" thickBot="1">
      <c r="A3" s="84" t="s">
        <v>0</v>
      </c>
      <c r="B3" s="182"/>
      <c r="C3" s="696" t="s">
        <v>249</v>
      </c>
      <c r="D3" s="697"/>
      <c r="E3" s="697"/>
      <c r="F3" s="697"/>
      <c r="G3" s="698"/>
      <c r="H3" s="696" t="s">
        <v>249</v>
      </c>
      <c r="I3" s="697"/>
      <c r="J3" s="697"/>
      <c r="K3" s="697"/>
      <c r="L3" s="698"/>
      <c r="M3" s="696" t="s">
        <v>249</v>
      </c>
      <c r="N3" s="697"/>
      <c r="O3" s="697"/>
      <c r="P3" s="697"/>
      <c r="Q3" s="698"/>
      <c r="R3" s="696" t="s">
        <v>250</v>
      </c>
      <c r="S3" s="697"/>
      <c r="T3" s="697"/>
      <c r="U3" s="697"/>
      <c r="V3" s="698"/>
      <c r="W3" s="696" t="s">
        <v>250</v>
      </c>
      <c r="X3" s="697"/>
      <c r="Y3" s="697"/>
      <c r="Z3" s="697"/>
      <c r="AA3" s="698"/>
      <c r="AB3" s="696" t="s">
        <v>250</v>
      </c>
      <c r="AC3" s="697"/>
      <c r="AD3" s="697"/>
      <c r="AE3" s="697"/>
      <c r="AF3" s="698"/>
      <c r="AG3" s="696" t="s">
        <v>262</v>
      </c>
      <c r="AH3" s="697"/>
      <c r="AI3" s="697"/>
      <c r="AJ3" s="697"/>
      <c r="AK3" s="698"/>
      <c r="AL3" s="182"/>
      <c r="AM3" s="84" t="s">
        <v>0</v>
      </c>
      <c r="AN3"/>
      <c r="AO3"/>
      <c r="AP3"/>
      <c r="AQ3"/>
      <c r="AR3"/>
      <c r="AS3"/>
      <c r="AT3"/>
      <c r="AU3"/>
      <c r="AV3"/>
      <c r="AW3"/>
      <c r="AX3"/>
      <c r="AY3"/>
      <c r="AZ3"/>
      <c r="BA3"/>
      <c r="BB3"/>
      <c r="BC3"/>
      <c r="BD3"/>
      <c r="BE3"/>
      <c r="BF3"/>
      <c r="BG3"/>
      <c r="BH3"/>
      <c r="BI3"/>
      <c r="BJ3"/>
      <c r="BK3"/>
    </row>
    <row r="4" spans="1:63" s="8" customFormat="1" ht="44.45" customHeight="1" thickTop="1" thickBot="1">
      <c r="A4" s="181"/>
      <c r="B4" s="182"/>
      <c r="C4" s="696" t="s">
        <v>371</v>
      </c>
      <c r="D4" s="698"/>
      <c r="E4" s="696" t="s">
        <v>372</v>
      </c>
      <c r="F4" s="698"/>
      <c r="G4" s="179" t="s">
        <v>373</v>
      </c>
      <c r="H4" s="696" t="s">
        <v>371</v>
      </c>
      <c r="I4" s="698"/>
      <c r="J4" s="696" t="s">
        <v>372</v>
      </c>
      <c r="K4" s="698"/>
      <c r="L4" s="179" t="s">
        <v>373</v>
      </c>
      <c r="M4" s="696" t="s">
        <v>371</v>
      </c>
      <c r="N4" s="698"/>
      <c r="O4" s="696" t="s">
        <v>372</v>
      </c>
      <c r="P4" s="698"/>
      <c r="Q4" s="179" t="s">
        <v>373</v>
      </c>
      <c r="R4" s="696" t="s">
        <v>371</v>
      </c>
      <c r="S4" s="698"/>
      <c r="T4" s="696" t="s">
        <v>372</v>
      </c>
      <c r="U4" s="698"/>
      <c r="V4" s="179" t="s">
        <v>373</v>
      </c>
      <c r="W4" s="696" t="s">
        <v>371</v>
      </c>
      <c r="X4" s="698"/>
      <c r="Y4" s="696" t="s">
        <v>372</v>
      </c>
      <c r="Z4" s="698"/>
      <c r="AA4" s="179" t="s">
        <v>373</v>
      </c>
      <c r="AB4" s="696" t="s">
        <v>371</v>
      </c>
      <c r="AC4" s="698"/>
      <c r="AD4" s="696" t="s">
        <v>372</v>
      </c>
      <c r="AE4" s="698"/>
      <c r="AF4" s="179" t="s">
        <v>373</v>
      </c>
      <c r="AG4" s="696" t="s">
        <v>371</v>
      </c>
      <c r="AH4" s="698"/>
      <c r="AI4" s="696" t="s">
        <v>372</v>
      </c>
      <c r="AJ4" s="698"/>
      <c r="AK4" s="65" t="s">
        <v>373</v>
      </c>
      <c r="AL4" s="182"/>
      <c r="AM4" s="181"/>
      <c r="AN4"/>
      <c r="AO4"/>
      <c r="AP4"/>
      <c r="AQ4"/>
      <c r="AR4"/>
      <c r="AS4"/>
      <c r="AT4"/>
      <c r="AU4"/>
      <c r="AV4"/>
      <c r="AW4"/>
      <c r="AX4"/>
      <c r="AY4"/>
      <c r="AZ4"/>
      <c r="BA4"/>
      <c r="BB4"/>
      <c r="BC4"/>
      <c r="BD4"/>
      <c r="BE4"/>
      <c r="BF4"/>
      <c r="BG4"/>
      <c r="BH4"/>
      <c r="BI4"/>
      <c r="BJ4"/>
      <c r="BK4"/>
    </row>
    <row r="5" spans="1:63" s="184" customFormat="1" ht="18" customHeight="1" thickTop="1" thickBot="1">
      <c r="A5" s="183"/>
      <c r="B5" s="9"/>
      <c r="C5" s="87" t="s">
        <v>374</v>
      </c>
      <c r="D5" s="180" t="s">
        <v>370</v>
      </c>
      <c r="E5" s="87" t="s">
        <v>374</v>
      </c>
      <c r="F5" s="87" t="s">
        <v>370</v>
      </c>
      <c r="G5" s="13" t="s">
        <v>2</v>
      </c>
      <c r="H5" s="87" t="s">
        <v>374</v>
      </c>
      <c r="I5" s="180" t="s">
        <v>370</v>
      </c>
      <c r="J5" s="87" t="s">
        <v>374</v>
      </c>
      <c r="K5" s="87" t="s">
        <v>370</v>
      </c>
      <c r="L5" s="13" t="s">
        <v>2</v>
      </c>
      <c r="M5" s="87" t="s">
        <v>374</v>
      </c>
      <c r="N5" s="180" t="s">
        <v>370</v>
      </c>
      <c r="O5" s="87" t="s">
        <v>374</v>
      </c>
      <c r="P5" s="87" t="s">
        <v>370</v>
      </c>
      <c r="Q5" s="13" t="s">
        <v>2</v>
      </c>
      <c r="R5" s="87" t="s">
        <v>374</v>
      </c>
      <c r="S5" s="180" t="s">
        <v>370</v>
      </c>
      <c r="T5" s="87" t="s">
        <v>374</v>
      </c>
      <c r="U5" s="87" t="s">
        <v>370</v>
      </c>
      <c r="V5" s="13" t="s">
        <v>2</v>
      </c>
      <c r="W5" s="87" t="s">
        <v>374</v>
      </c>
      <c r="X5" s="180" t="s">
        <v>370</v>
      </c>
      <c r="Y5" s="87" t="s">
        <v>374</v>
      </c>
      <c r="Z5" s="87" t="s">
        <v>370</v>
      </c>
      <c r="AA5" s="13" t="s">
        <v>2</v>
      </c>
      <c r="AB5" s="87" t="s">
        <v>374</v>
      </c>
      <c r="AC5" s="180" t="s">
        <v>370</v>
      </c>
      <c r="AD5" s="87" t="s">
        <v>374</v>
      </c>
      <c r="AE5" s="87" t="s">
        <v>370</v>
      </c>
      <c r="AF5" s="13" t="s">
        <v>2</v>
      </c>
      <c r="AG5" s="87" t="s">
        <v>374</v>
      </c>
      <c r="AH5" s="180" t="s">
        <v>370</v>
      </c>
      <c r="AI5" s="87" t="s">
        <v>374</v>
      </c>
      <c r="AJ5" s="87" t="s">
        <v>370</v>
      </c>
      <c r="AK5" s="87" t="s">
        <v>2</v>
      </c>
      <c r="AL5" s="9"/>
      <c r="AM5" s="183"/>
      <c r="AN5" s="117"/>
      <c r="AO5" s="117"/>
      <c r="AP5" s="117"/>
      <c r="AQ5" s="117"/>
      <c r="AR5" s="117"/>
      <c r="AS5" s="117"/>
      <c r="AT5" s="117"/>
      <c r="AU5" s="117"/>
      <c r="AV5" s="117"/>
      <c r="AW5" s="117"/>
      <c r="AX5" s="117"/>
      <c r="AY5" s="117"/>
      <c r="AZ5" s="117"/>
      <c r="BA5" s="117"/>
      <c r="BB5" s="117"/>
      <c r="BC5" s="117"/>
      <c r="BD5" s="117"/>
      <c r="BE5" s="117"/>
      <c r="BF5" s="117"/>
      <c r="BG5" s="117"/>
      <c r="BH5" s="117"/>
      <c r="BI5" s="117"/>
      <c r="BJ5" s="117"/>
      <c r="BK5" s="117"/>
    </row>
    <row r="6" spans="1:63" ht="27" customHeight="1" thickTop="1">
      <c r="A6" s="6">
        <v>1</v>
      </c>
      <c r="B6" s="48"/>
      <c r="C6" s="563">
        <v>12</v>
      </c>
      <c r="D6" s="564"/>
      <c r="E6" s="565"/>
      <c r="F6" s="565"/>
      <c r="G6" s="5">
        <f>SUM(C6:F6)</f>
        <v>12</v>
      </c>
      <c r="H6" s="563">
        <v>0</v>
      </c>
      <c r="I6" s="564"/>
      <c r="J6" s="565"/>
      <c r="K6" s="565"/>
      <c r="L6" s="5">
        <f>SUM(H6:K6)</f>
        <v>0</v>
      </c>
      <c r="M6" s="563">
        <v>0</v>
      </c>
      <c r="N6" s="564"/>
      <c r="O6" s="565"/>
      <c r="P6" s="565"/>
      <c r="Q6" s="5">
        <f>SUM(M6:P6)</f>
        <v>0</v>
      </c>
      <c r="R6" s="563">
        <v>20</v>
      </c>
      <c r="S6" s="564">
        <v>2</v>
      </c>
      <c r="T6" s="565">
        <v>1</v>
      </c>
      <c r="U6" s="565">
        <v>2</v>
      </c>
      <c r="V6" s="5">
        <f>SUM(R6:U6)</f>
        <v>25</v>
      </c>
      <c r="W6" s="563">
        <v>1</v>
      </c>
      <c r="X6" s="564">
        <v>0</v>
      </c>
      <c r="Y6" s="565">
        <v>1</v>
      </c>
      <c r="Z6" s="565"/>
      <c r="AA6" s="5">
        <f>SUM(W6:Z6)</f>
        <v>2</v>
      </c>
      <c r="AB6" s="563">
        <v>0</v>
      </c>
      <c r="AC6" s="564"/>
      <c r="AD6" s="565"/>
      <c r="AE6" s="565"/>
      <c r="AF6" s="5">
        <f>SUM(AB6:AE6)</f>
        <v>0</v>
      </c>
      <c r="AG6" s="563">
        <v>0</v>
      </c>
      <c r="AH6" s="564"/>
      <c r="AI6" s="565"/>
      <c r="AJ6" s="565"/>
      <c r="AK6" s="5">
        <f>SUM(AG6:AJ6)</f>
        <v>0</v>
      </c>
      <c r="AL6" s="48"/>
      <c r="AM6" s="6">
        <v>1</v>
      </c>
    </row>
    <row r="7" spans="1:63" s="3" customFormat="1" ht="27" customHeight="1">
      <c r="A7" s="6">
        <v>2</v>
      </c>
      <c r="B7" s="48"/>
      <c r="C7" s="566">
        <v>2</v>
      </c>
      <c r="D7" s="567"/>
      <c r="E7" s="568"/>
      <c r="F7" s="568"/>
      <c r="G7" s="77">
        <f t="shared" ref="G7:G19" si="0">SUM(C7:F7)</f>
        <v>2</v>
      </c>
      <c r="H7" s="566">
        <v>1</v>
      </c>
      <c r="I7" s="567"/>
      <c r="J7" s="568"/>
      <c r="K7" s="568"/>
      <c r="L7" s="77">
        <f t="shared" ref="L7:L19" si="1">SUM(H7:K7)</f>
        <v>1</v>
      </c>
      <c r="M7" s="566">
        <v>0</v>
      </c>
      <c r="N7" s="567"/>
      <c r="O7" s="568"/>
      <c r="P7" s="568"/>
      <c r="Q7" s="77">
        <f t="shared" ref="Q7:Q19" si="2">SUM(M7:P7)</f>
        <v>0</v>
      </c>
      <c r="R7" s="566">
        <v>5</v>
      </c>
      <c r="S7" s="567">
        <v>1</v>
      </c>
      <c r="T7" s="568">
        <v>1</v>
      </c>
      <c r="U7" s="568">
        <v>1</v>
      </c>
      <c r="V7" s="77">
        <f t="shared" ref="V7:V19" si="3">SUM(R7:U7)</f>
        <v>8</v>
      </c>
      <c r="W7" s="566">
        <v>0</v>
      </c>
      <c r="X7" s="567"/>
      <c r="Y7" s="568"/>
      <c r="Z7" s="568"/>
      <c r="AA7" s="77">
        <f t="shared" ref="AA7:AA19" si="4">SUM(W7:Z7)</f>
        <v>0</v>
      </c>
      <c r="AB7" s="566">
        <v>0</v>
      </c>
      <c r="AC7" s="567"/>
      <c r="AD7" s="568"/>
      <c r="AE7" s="568"/>
      <c r="AF7" s="77">
        <f t="shared" ref="AF7:AF19" si="5">SUM(AB7:AE7)</f>
        <v>0</v>
      </c>
      <c r="AG7" s="566">
        <v>0</v>
      </c>
      <c r="AH7" s="567"/>
      <c r="AI7" s="568"/>
      <c r="AJ7" s="568"/>
      <c r="AK7" s="77">
        <f t="shared" ref="AK7:AK19" si="6">SUM(AG7:AJ7)</f>
        <v>0</v>
      </c>
      <c r="AL7" s="48"/>
      <c r="AM7" s="6">
        <v>2</v>
      </c>
      <c r="AN7"/>
      <c r="AO7"/>
      <c r="AP7"/>
      <c r="AQ7"/>
      <c r="AR7"/>
      <c r="AS7"/>
      <c r="AT7"/>
      <c r="AU7"/>
      <c r="AV7"/>
      <c r="AW7"/>
      <c r="AX7"/>
      <c r="AY7"/>
      <c r="AZ7"/>
      <c r="BA7"/>
      <c r="BB7"/>
      <c r="BC7"/>
      <c r="BD7"/>
      <c r="BE7"/>
      <c r="BF7"/>
      <c r="BG7"/>
      <c r="BH7"/>
      <c r="BI7"/>
      <c r="BJ7"/>
      <c r="BK7"/>
    </row>
    <row r="8" spans="1:63" ht="27" customHeight="1">
      <c r="A8" s="6">
        <v>3</v>
      </c>
      <c r="B8" s="88"/>
      <c r="C8" s="566">
        <v>13</v>
      </c>
      <c r="D8" s="567">
        <v>1</v>
      </c>
      <c r="E8" s="568"/>
      <c r="F8" s="568">
        <v>1</v>
      </c>
      <c r="G8" s="77">
        <f t="shared" si="0"/>
        <v>15</v>
      </c>
      <c r="H8" s="566">
        <v>2</v>
      </c>
      <c r="I8" s="567"/>
      <c r="J8" s="568"/>
      <c r="K8" s="568"/>
      <c r="L8" s="77">
        <f t="shared" si="1"/>
        <v>2</v>
      </c>
      <c r="M8" s="566">
        <v>0</v>
      </c>
      <c r="N8" s="567"/>
      <c r="O8" s="568"/>
      <c r="P8" s="568"/>
      <c r="Q8" s="77">
        <f t="shared" si="2"/>
        <v>0</v>
      </c>
      <c r="R8" s="566">
        <v>5</v>
      </c>
      <c r="S8" s="567"/>
      <c r="T8" s="568">
        <v>1</v>
      </c>
      <c r="U8" s="568"/>
      <c r="V8" s="77">
        <f t="shared" si="3"/>
        <v>6</v>
      </c>
      <c r="W8" s="566">
        <v>0</v>
      </c>
      <c r="X8" s="567"/>
      <c r="Y8" s="568"/>
      <c r="Z8" s="568"/>
      <c r="AA8" s="77">
        <f t="shared" si="4"/>
        <v>0</v>
      </c>
      <c r="AB8" s="566">
        <v>0</v>
      </c>
      <c r="AC8" s="567"/>
      <c r="AD8" s="568"/>
      <c r="AE8" s="568"/>
      <c r="AF8" s="77">
        <f t="shared" si="5"/>
        <v>0</v>
      </c>
      <c r="AG8" s="566">
        <v>0</v>
      </c>
      <c r="AH8" s="567"/>
      <c r="AI8" s="568"/>
      <c r="AJ8" s="568"/>
      <c r="AK8" s="77">
        <f t="shared" si="6"/>
        <v>0</v>
      </c>
      <c r="AL8" s="88"/>
      <c r="AM8" s="6">
        <v>3</v>
      </c>
    </row>
    <row r="9" spans="1:63" ht="27" customHeight="1">
      <c r="A9" s="6">
        <v>4</v>
      </c>
      <c r="B9" s="88"/>
      <c r="C9" s="566">
        <v>20</v>
      </c>
      <c r="D9" s="567"/>
      <c r="E9" s="568"/>
      <c r="F9" s="568">
        <v>2</v>
      </c>
      <c r="G9" s="77">
        <f t="shared" si="0"/>
        <v>22</v>
      </c>
      <c r="H9" s="566">
        <v>0</v>
      </c>
      <c r="I9" s="567"/>
      <c r="J9" s="568"/>
      <c r="K9" s="568"/>
      <c r="L9" s="77">
        <f t="shared" si="1"/>
        <v>0</v>
      </c>
      <c r="M9" s="566">
        <v>0</v>
      </c>
      <c r="N9" s="567"/>
      <c r="O9" s="568"/>
      <c r="P9" s="568"/>
      <c r="Q9" s="77">
        <f t="shared" si="2"/>
        <v>0</v>
      </c>
      <c r="R9" s="566">
        <v>20</v>
      </c>
      <c r="S9" s="567"/>
      <c r="T9" s="568"/>
      <c r="U9" s="568">
        <v>1</v>
      </c>
      <c r="V9" s="77">
        <f t="shared" si="3"/>
        <v>21</v>
      </c>
      <c r="W9" s="566">
        <v>1</v>
      </c>
      <c r="X9" s="567"/>
      <c r="Y9" s="568"/>
      <c r="Z9" s="568"/>
      <c r="AA9" s="77">
        <f t="shared" si="4"/>
        <v>1</v>
      </c>
      <c r="AB9" s="566">
        <v>0</v>
      </c>
      <c r="AC9" s="567"/>
      <c r="AD9" s="568"/>
      <c r="AE9" s="568"/>
      <c r="AF9" s="77">
        <f t="shared" si="5"/>
        <v>0</v>
      </c>
      <c r="AG9" s="566">
        <v>2</v>
      </c>
      <c r="AH9" s="567"/>
      <c r="AI9" s="568"/>
      <c r="AJ9" s="568"/>
      <c r="AK9" s="77">
        <f t="shared" si="6"/>
        <v>2</v>
      </c>
      <c r="AL9" s="88"/>
      <c r="AM9" s="6">
        <v>4</v>
      </c>
    </row>
    <row r="10" spans="1:63" ht="27" customHeight="1">
      <c r="A10" s="6">
        <v>5</v>
      </c>
      <c r="B10" s="48"/>
      <c r="C10" s="566">
        <v>24</v>
      </c>
      <c r="D10" s="567"/>
      <c r="E10" s="568"/>
      <c r="F10" s="568"/>
      <c r="G10" s="77">
        <f t="shared" si="0"/>
        <v>24</v>
      </c>
      <c r="H10" s="566">
        <v>2</v>
      </c>
      <c r="I10" s="567">
        <v>2</v>
      </c>
      <c r="J10" s="568"/>
      <c r="K10" s="568"/>
      <c r="L10" s="77">
        <f t="shared" si="1"/>
        <v>4</v>
      </c>
      <c r="M10" s="566">
        <v>0</v>
      </c>
      <c r="N10" s="567"/>
      <c r="O10" s="568"/>
      <c r="P10" s="568"/>
      <c r="Q10" s="77">
        <f t="shared" si="2"/>
        <v>0</v>
      </c>
      <c r="R10" s="566">
        <v>29</v>
      </c>
      <c r="S10" s="567">
        <v>2</v>
      </c>
      <c r="T10" s="568">
        <v>8</v>
      </c>
      <c r="U10" s="568">
        <v>1</v>
      </c>
      <c r="V10" s="77">
        <f t="shared" si="3"/>
        <v>40</v>
      </c>
      <c r="W10" s="566">
        <v>4</v>
      </c>
      <c r="X10" s="567"/>
      <c r="Y10" s="568">
        <v>1</v>
      </c>
      <c r="Z10" s="568"/>
      <c r="AA10" s="77">
        <f t="shared" si="4"/>
        <v>5</v>
      </c>
      <c r="AB10" s="566">
        <v>0</v>
      </c>
      <c r="AC10" s="567"/>
      <c r="AD10" s="568"/>
      <c r="AE10" s="568"/>
      <c r="AF10" s="77">
        <f t="shared" si="5"/>
        <v>0</v>
      </c>
      <c r="AG10" s="566">
        <v>4</v>
      </c>
      <c r="AH10" s="567"/>
      <c r="AI10" s="568"/>
      <c r="AJ10" s="568"/>
      <c r="AK10" s="77">
        <f t="shared" si="6"/>
        <v>4</v>
      </c>
      <c r="AL10" s="48"/>
      <c r="AM10" s="6">
        <v>5</v>
      </c>
    </row>
    <row r="11" spans="1:63" ht="27" customHeight="1">
      <c r="A11" s="6">
        <v>6</v>
      </c>
      <c r="B11" s="48"/>
      <c r="C11" s="566">
        <v>28</v>
      </c>
      <c r="D11" s="567">
        <v>1</v>
      </c>
      <c r="E11" s="568"/>
      <c r="F11" s="568"/>
      <c r="G11" s="77">
        <f t="shared" si="0"/>
        <v>29</v>
      </c>
      <c r="H11" s="566">
        <v>0</v>
      </c>
      <c r="I11" s="567"/>
      <c r="J11" s="568"/>
      <c r="K11" s="568"/>
      <c r="L11" s="77">
        <f t="shared" si="1"/>
        <v>0</v>
      </c>
      <c r="M11" s="566">
        <v>0</v>
      </c>
      <c r="N11" s="567"/>
      <c r="O11" s="568"/>
      <c r="P11" s="568"/>
      <c r="Q11" s="77">
        <f t="shared" si="2"/>
        <v>0</v>
      </c>
      <c r="R11" s="566">
        <v>21</v>
      </c>
      <c r="S11" s="567"/>
      <c r="T11" s="568"/>
      <c r="U11" s="568"/>
      <c r="V11" s="77">
        <f t="shared" si="3"/>
        <v>21</v>
      </c>
      <c r="W11" s="566">
        <v>0</v>
      </c>
      <c r="X11" s="567"/>
      <c r="Y11" s="568"/>
      <c r="Z11" s="568"/>
      <c r="AA11" s="77">
        <f t="shared" si="4"/>
        <v>0</v>
      </c>
      <c r="AB11" s="566">
        <v>0</v>
      </c>
      <c r="AC11" s="567"/>
      <c r="AD11" s="568"/>
      <c r="AE11" s="568"/>
      <c r="AF11" s="77">
        <f t="shared" si="5"/>
        <v>0</v>
      </c>
      <c r="AG11" s="566">
        <v>0</v>
      </c>
      <c r="AH11" s="567"/>
      <c r="AI11" s="568"/>
      <c r="AJ11" s="568"/>
      <c r="AK11" s="77">
        <f t="shared" si="6"/>
        <v>0</v>
      </c>
      <c r="AL11" s="48"/>
      <c r="AM11" s="6">
        <v>6</v>
      </c>
    </row>
    <row r="12" spans="1:63" ht="27" customHeight="1">
      <c r="A12" s="6">
        <v>7</v>
      </c>
      <c r="B12" s="48"/>
      <c r="C12" s="566">
        <v>11</v>
      </c>
      <c r="D12" s="567"/>
      <c r="E12" s="568"/>
      <c r="F12" s="568"/>
      <c r="G12" s="77">
        <f t="shared" si="0"/>
        <v>11</v>
      </c>
      <c r="H12" s="566">
        <v>1</v>
      </c>
      <c r="I12" s="567"/>
      <c r="J12" s="568"/>
      <c r="K12" s="568"/>
      <c r="L12" s="77">
        <f t="shared" si="1"/>
        <v>1</v>
      </c>
      <c r="M12" s="566">
        <v>0</v>
      </c>
      <c r="N12" s="567"/>
      <c r="O12" s="568"/>
      <c r="P12" s="568"/>
      <c r="Q12" s="77">
        <f t="shared" si="2"/>
        <v>0</v>
      </c>
      <c r="R12" s="566">
        <v>24</v>
      </c>
      <c r="S12" s="567">
        <v>1</v>
      </c>
      <c r="T12" s="568"/>
      <c r="U12" s="568">
        <v>4</v>
      </c>
      <c r="V12" s="77">
        <f t="shared" si="3"/>
        <v>29</v>
      </c>
      <c r="W12" s="566">
        <v>2</v>
      </c>
      <c r="X12" s="567"/>
      <c r="Y12" s="568"/>
      <c r="Z12" s="568"/>
      <c r="AA12" s="77">
        <f t="shared" si="4"/>
        <v>2</v>
      </c>
      <c r="AB12" s="566">
        <v>0</v>
      </c>
      <c r="AC12" s="567"/>
      <c r="AD12" s="568"/>
      <c r="AE12" s="568"/>
      <c r="AF12" s="77">
        <f t="shared" si="5"/>
        <v>0</v>
      </c>
      <c r="AG12" s="566">
        <v>1</v>
      </c>
      <c r="AH12" s="567"/>
      <c r="AI12" s="568"/>
      <c r="AJ12" s="568"/>
      <c r="AK12" s="77">
        <f t="shared" si="6"/>
        <v>1</v>
      </c>
      <c r="AL12" s="48"/>
      <c r="AM12" s="6">
        <v>7</v>
      </c>
    </row>
    <row r="13" spans="1:63" ht="27" customHeight="1">
      <c r="A13" s="6">
        <v>8</v>
      </c>
      <c r="B13" s="88"/>
      <c r="C13" s="566">
        <v>1</v>
      </c>
      <c r="D13" s="567"/>
      <c r="E13" s="568"/>
      <c r="F13" s="568"/>
      <c r="G13" s="77">
        <f t="shared" si="0"/>
        <v>1</v>
      </c>
      <c r="H13" s="566">
        <v>0</v>
      </c>
      <c r="I13" s="567"/>
      <c r="J13" s="568"/>
      <c r="K13" s="568"/>
      <c r="L13" s="77">
        <f t="shared" si="1"/>
        <v>0</v>
      </c>
      <c r="M13" s="566">
        <v>0</v>
      </c>
      <c r="N13" s="567"/>
      <c r="O13" s="568"/>
      <c r="P13" s="568"/>
      <c r="Q13" s="77">
        <f t="shared" si="2"/>
        <v>0</v>
      </c>
      <c r="R13" s="566">
        <v>8</v>
      </c>
      <c r="S13" s="567">
        <v>1</v>
      </c>
      <c r="T13" s="568">
        <v>3</v>
      </c>
      <c r="U13" s="568"/>
      <c r="V13" s="77">
        <f t="shared" si="3"/>
        <v>12</v>
      </c>
      <c r="W13" s="566">
        <v>0</v>
      </c>
      <c r="X13" s="567"/>
      <c r="Y13" s="568"/>
      <c r="Z13" s="568"/>
      <c r="AA13" s="77">
        <f t="shared" si="4"/>
        <v>0</v>
      </c>
      <c r="AB13" s="566">
        <v>0</v>
      </c>
      <c r="AC13" s="567"/>
      <c r="AD13" s="568"/>
      <c r="AE13" s="568"/>
      <c r="AF13" s="77">
        <f t="shared" si="5"/>
        <v>0</v>
      </c>
      <c r="AG13" s="566">
        <v>0</v>
      </c>
      <c r="AH13" s="567"/>
      <c r="AI13" s="568"/>
      <c r="AJ13" s="568"/>
      <c r="AK13" s="77">
        <f t="shared" si="6"/>
        <v>0</v>
      </c>
      <c r="AL13" s="88"/>
      <c r="AM13" s="6">
        <v>8</v>
      </c>
    </row>
    <row r="14" spans="1:63" ht="27" customHeight="1">
      <c r="A14" s="6">
        <v>9</v>
      </c>
      <c r="B14" s="88"/>
      <c r="C14" s="566">
        <v>19</v>
      </c>
      <c r="D14" s="567"/>
      <c r="E14" s="568"/>
      <c r="F14" s="568"/>
      <c r="G14" s="77">
        <f t="shared" si="0"/>
        <v>19</v>
      </c>
      <c r="H14" s="566">
        <v>0</v>
      </c>
      <c r="I14" s="567"/>
      <c r="J14" s="568"/>
      <c r="K14" s="568"/>
      <c r="L14" s="77">
        <f t="shared" si="1"/>
        <v>0</v>
      </c>
      <c r="M14" s="566">
        <v>0</v>
      </c>
      <c r="N14" s="567"/>
      <c r="O14" s="568"/>
      <c r="P14" s="568"/>
      <c r="Q14" s="77">
        <f t="shared" si="2"/>
        <v>0</v>
      </c>
      <c r="R14" s="566">
        <v>38</v>
      </c>
      <c r="S14" s="567">
        <v>4</v>
      </c>
      <c r="T14" s="568">
        <v>1</v>
      </c>
      <c r="U14" s="568">
        <v>1</v>
      </c>
      <c r="V14" s="77">
        <f t="shared" si="3"/>
        <v>44</v>
      </c>
      <c r="W14" s="566">
        <v>5</v>
      </c>
      <c r="X14" s="567"/>
      <c r="Y14" s="568"/>
      <c r="Z14" s="568"/>
      <c r="AA14" s="77">
        <f t="shared" si="4"/>
        <v>5</v>
      </c>
      <c r="AB14" s="566">
        <v>0</v>
      </c>
      <c r="AC14" s="567"/>
      <c r="AD14" s="568"/>
      <c r="AE14" s="568"/>
      <c r="AF14" s="77">
        <f t="shared" si="5"/>
        <v>0</v>
      </c>
      <c r="AG14" s="566">
        <v>4</v>
      </c>
      <c r="AH14" s="567"/>
      <c r="AI14" s="568"/>
      <c r="AJ14" s="568"/>
      <c r="AK14" s="77">
        <f t="shared" si="6"/>
        <v>4</v>
      </c>
      <c r="AL14" s="88"/>
      <c r="AM14" s="6">
        <v>9</v>
      </c>
    </row>
    <row r="15" spans="1:63" ht="27" customHeight="1">
      <c r="A15" s="6">
        <v>10</v>
      </c>
      <c r="B15" s="88"/>
      <c r="C15" s="566">
        <v>11</v>
      </c>
      <c r="D15" s="567">
        <v>2</v>
      </c>
      <c r="E15" s="568"/>
      <c r="F15" s="568"/>
      <c r="G15" s="77">
        <f t="shared" si="0"/>
        <v>13</v>
      </c>
      <c r="H15" s="566">
        <v>3</v>
      </c>
      <c r="I15" s="567"/>
      <c r="J15" s="568"/>
      <c r="K15" s="568"/>
      <c r="L15" s="77">
        <f t="shared" si="1"/>
        <v>3</v>
      </c>
      <c r="M15" s="566">
        <v>0</v>
      </c>
      <c r="N15" s="567"/>
      <c r="O15" s="568"/>
      <c r="P15" s="568"/>
      <c r="Q15" s="77">
        <f t="shared" si="2"/>
        <v>0</v>
      </c>
      <c r="R15" s="566">
        <v>14</v>
      </c>
      <c r="S15" s="567"/>
      <c r="T15" s="568">
        <v>2</v>
      </c>
      <c r="U15" s="568"/>
      <c r="V15" s="77">
        <f t="shared" si="3"/>
        <v>16</v>
      </c>
      <c r="W15" s="566">
        <v>1</v>
      </c>
      <c r="X15" s="567"/>
      <c r="Y15" s="568">
        <v>1</v>
      </c>
      <c r="Z15" s="568"/>
      <c r="AA15" s="77">
        <f t="shared" si="4"/>
        <v>2</v>
      </c>
      <c r="AB15" s="566">
        <v>0</v>
      </c>
      <c r="AC15" s="567"/>
      <c r="AD15" s="568"/>
      <c r="AE15" s="568"/>
      <c r="AF15" s="77">
        <f t="shared" si="5"/>
        <v>0</v>
      </c>
      <c r="AG15" s="566">
        <v>0</v>
      </c>
      <c r="AH15" s="567"/>
      <c r="AI15" s="568"/>
      <c r="AJ15" s="568"/>
      <c r="AK15" s="77">
        <f t="shared" si="6"/>
        <v>0</v>
      </c>
      <c r="AL15" s="88"/>
      <c r="AM15" s="6">
        <v>10</v>
      </c>
    </row>
    <row r="16" spans="1:63" ht="27" customHeight="1">
      <c r="A16" s="6">
        <v>11</v>
      </c>
      <c r="B16" s="88"/>
      <c r="C16" s="566">
        <v>36</v>
      </c>
      <c r="D16" s="567"/>
      <c r="E16" s="568"/>
      <c r="F16" s="568">
        <v>2</v>
      </c>
      <c r="G16" s="77">
        <f t="shared" si="0"/>
        <v>38</v>
      </c>
      <c r="H16" s="566">
        <v>3</v>
      </c>
      <c r="I16" s="567"/>
      <c r="J16" s="568"/>
      <c r="K16" s="568"/>
      <c r="L16" s="77">
        <f t="shared" si="1"/>
        <v>3</v>
      </c>
      <c r="M16" s="566">
        <v>0</v>
      </c>
      <c r="N16" s="567"/>
      <c r="O16" s="568"/>
      <c r="P16" s="568"/>
      <c r="Q16" s="77">
        <f t="shared" si="2"/>
        <v>0</v>
      </c>
      <c r="R16" s="566">
        <v>77</v>
      </c>
      <c r="S16" s="567">
        <v>10</v>
      </c>
      <c r="T16" s="568"/>
      <c r="U16" s="568">
        <v>1</v>
      </c>
      <c r="V16" s="77">
        <f t="shared" si="3"/>
        <v>88</v>
      </c>
      <c r="W16" s="566">
        <v>2</v>
      </c>
      <c r="X16" s="567"/>
      <c r="Y16" s="568"/>
      <c r="Z16" s="568"/>
      <c r="AA16" s="77">
        <f t="shared" si="4"/>
        <v>2</v>
      </c>
      <c r="AB16" s="566">
        <v>0</v>
      </c>
      <c r="AC16" s="567"/>
      <c r="AD16" s="568"/>
      <c r="AE16" s="568"/>
      <c r="AF16" s="77">
        <f t="shared" si="5"/>
        <v>0</v>
      </c>
      <c r="AG16" s="566">
        <v>1</v>
      </c>
      <c r="AH16" s="567"/>
      <c r="AI16" s="568"/>
      <c r="AJ16" s="568"/>
      <c r="AK16" s="77">
        <f t="shared" si="6"/>
        <v>1</v>
      </c>
      <c r="AL16" s="88"/>
      <c r="AM16" s="6">
        <v>11</v>
      </c>
    </row>
    <row r="17" spans="1:39" ht="27" customHeight="1">
      <c r="A17" s="6">
        <v>12</v>
      </c>
      <c r="B17" s="88"/>
      <c r="C17" s="566">
        <v>45</v>
      </c>
      <c r="D17" s="567">
        <v>3</v>
      </c>
      <c r="E17" s="568"/>
      <c r="F17" s="568">
        <v>3</v>
      </c>
      <c r="G17" s="77">
        <f t="shared" si="0"/>
        <v>51</v>
      </c>
      <c r="H17" s="566">
        <v>5</v>
      </c>
      <c r="I17" s="567"/>
      <c r="J17" s="568"/>
      <c r="K17" s="568"/>
      <c r="L17" s="77">
        <f t="shared" si="1"/>
        <v>5</v>
      </c>
      <c r="M17" s="566">
        <v>0</v>
      </c>
      <c r="N17" s="567"/>
      <c r="O17" s="568"/>
      <c r="P17" s="568"/>
      <c r="Q17" s="77">
        <f t="shared" si="2"/>
        <v>0</v>
      </c>
      <c r="R17" s="566">
        <v>111</v>
      </c>
      <c r="S17" s="567">
        <v>13</v>
      </c>
      <c r="T17" s="568">
        <v>3</v>
      </c>
      <c r="U17" s="568">
        <v>4</v>
      </c>
      <c r="V17" s="77">
        <f t="shared" si="3"/>
        <v>131</v>
      </c>
      <c r="W17" s="566">
        <v>3</v>
      </c>
      <c r="X17" s="567"/>
      <c r="Y17" s="568">
        <v>1</v>
      </c>
      <c r="Z17" s="568">
        <v>1</v>
      </c>
      <c r="AA17" s="77">
        <f t="shared" si="4"/>
        <v>5</v>
      </c>
      <c r="AB17" s="566">
        <v>0</v>
      </c>
      <c r="AC17" s="567"/>
      <c r="AD17" s="568"/>
      <c r="AE17" s="568"/>
      <c r="AF17" s="77">
        <f t="shared" si="5"/>
        <v>0</v>
      </c>
      <c r="AG17" s="566">
        <v>3</v>
      </c>
      <c r="AH17" s="567"/>
      <c r="AI17" s="568"/>
      <c r="AJ17" s="568"/>
      <c r="AK17" s="77">
        <f t="shared" si="6"/>
        <v>3</v>
      </c>
      <c r="AL17" s="88"/>
      <c r="AM17" s="6">
        <v>12</v>
      </c>
    </row>
    <row r="18" spans="1:39" ht="27" customHeight="1">
      <c r="A18" s="6">
        <v>13</v>
      </c>
      <c r="B18" s="88"/>
      <c r="C18" s="566">
        <v>20</v>
      </c>
      <c r="D18" s="567">
        <v>1</v>
      </c>
      <c r="E18" s="568"/>
      <c r="F18" s="568"/>
      <c r="G18" s="77">
        <f t="shared" si="0"/>
        <v>21</v>
      </c>
      <c r="H18" s="566">
        <v>0</v>
      </c>
      <c r="I18" s="567"/>
      <c r="J18" s="568"/>
      <c r="K18" s="568"/>
      <c r="L18" s="77">
        <f t="shared" si="1"/>
        <v>0</v>
      </c>
      <c r="M18" s="566">
        <v>0</v>
      </c>
      <c r="N18" s="567"/>
      <c r="O18" s="568"/>
      <c r="P18" s="568"/>
      <c r="Q18" s="77">
        <f t="shared" si="2"/>
        <v>0</v>
      </c>
      <c r="R18" s="566">
        <v>53</v>
      </c>
      <c r="S18" s="567">
        <v>4</v>
      </c>
      <c r="T18" s="568">
        <v>4</v>
      </c>
      <c r="U18" s="568"/>
      <c r="V18" s="77">
        <f t="shared" si="3"/>
        <v>61</v>
      </c>
      <c r="W18" s="566">
        <v>0</v>
      </c>
      <c r="X18" s="567"/>
      <c r="Y18" s="568">
        <v>0</v>
      </c>
      <c r="Z18" s="568"/>
      <c r="AA18" s="77">
        <f t="shared" si="4"/>
        <v>0</v>
      </c>
      <c r="AB18" s="566">
        <v>0</v>
      </c>
      <c r="AC18" s="567"/>
      <c r="AD18" s="568"/>
      <c r="AE18" s="568"/>
      <c r="AF18" s="77">
        <f t="shared" si="5"/>
        <v>0</v>
      </c>
      <c r="AG18" s="566">
        <v>6</v>
      </c>
      <c r="AH18" s="567"/>
      <c r="AI18" s="568"/>
      <c r="AJ18" s="568"/>
      <c r="AK18" s="77">
        <f t="shared" si="6"/>
        <v>6</v>
      </c>
      <c r="AL18" s="88"/>
      <c r="AM18" s="6">
        <v>13</v>
      </c>
    </row>
    <row r="19" spans="1:39" ht="27" customHeight="1" thickBot="1">
      <c r="A19" s="7">
        <v>14</v>
      </c>
      <c r="B19" s="88"/>
      <c r="C19" s="569">
        <v>5</v>
      </c>
      <c r="D19" s="570"/>
      <c r="E19" s="571"/>
      <c r="F19" s="571"/>
      <c r="G19" s="83">
        <f t="shared" si="0"/>
        <v>5</v>
      </c>
      <c r="H19" s="569">
        <v>0</v>
      </c>
      <c r="I19" s="570"/>
      <c r="J19" s="571"/>
      <c r="K19" s="571"/>
      <c r="L19" s="83">
        <f t="shared" si="1"/>
        <v>0</v>
      </c>
      <c r="M19" s="569">
        <v>0</v>
      </c>
      <c r="N19" s="570"/>
      <c r="O19" s="571"/>
      <c r="P19" s="571"/>
      <c r="Q19" s="83">
        <f t="shared" si="2"/>
        <v>0</v>
      </c>
      <c r="R19" s="569">
        <v>20</v>
      </c>
      <c r="S19" s="570">
        <v>3</v>
      </c>
      <c r="T19" s="571">
        <v>1</v>
      </c>
      <c r="U19" s="571"/>
      <c r="V19" s="83">
        <f t="shared" si="3"/>
        <v>24</v>
      </c>
      <c r="W19" s="569">
        <v>1</v>
      </c>
      <c r="X19" s="570">
        <v>1</v>
      </c>
      <c r="Y19" s="571"/>
      <c r="Z19" s="571"/>
      <c r="AA19" s="83">
        <f t="shared" si="4"/>
        <v>2</v>
      </c>
      <c r="AB19" s="569">
        <v>0</v>
      </c>
      <c r="AC19" s="570"/>
      <c r="AD19" s="571"/>
      <c r="AE19" s="571"/>
      <c r="AF19" s="83">
        <f t="shared" si="5"/>
        <v>0</v>
      </c>
      <c r="AG19" s="569">
        <v>0</v>
      </c>
      <c r="AH19" s="570"/>
      <c r="AI19" s="571"/>
      <c r="AJ19" s="571"/>
      <c r="AK19" s="83">
        <f t="shared" si="6"/>
        <v>0</v>
      </c>
      <c r="AL19" s="88"/>
      <c r="AM19" s="7">
        <v>14</v>
      </c>
    </row>
    <row r="20" spans="1:39" ht="27" customHeight="1" thickTop="1" thickBot="1">
      <c r="A20" s="10" t="s">
        <v>375</v>
      </c>
      <c r="B20" s="90"/>
      <c r="C20" s="89">
        <f>SUM(C6:C19)</f>
        <v>247</v>
      </c>
      <c r="D20" s="89">
        <f t="shared" ref="D20:G20" si="7">SUM(D6:D19)</f>
        <v>8</v>
      </c>
      <c r="E20" s="89">
        <f t="shared" si="7"/>
        <v>0</v>
      </c>
      <c r="F20" s="89">
        <f t="shared" si="7"/>
        <v>8</v>
      </c>
      <c r="G20" s="89">
        <f t="shared" si="7"/>
        <v>263</v>
      </c>
      <c r="H20" s="89">
        <f>SUM(H6:H19)</f>
        <v>17</v>
      </c>
      <c r="I20" s="89">
        <f t="shared" ref="I20" si="8">SUM(I6:I19)</f>
        <v>2</v>
      </c>
      <c r="J20" s="89">
        <f t="shared" ref="J20" si="9">SUM(J6:J19)</f>
        <v>0</v>
      </c>
      <c r="K20" s="89">
        <f t="shared" ref="K20" si="10">SUM(K6:K19)</f>
        <v>0</v>
      </c>
      <c r="L20" s="89">
        <f t="shared" ref="L20" si="11">SUM(L6:L19)</f>
        <v>19</v>
      </c>
      <c r="M20" s="89">
        <f>SUM(M6:M19)</f>
        <v>0</v>
      </c>
      <c r="N20" s="89">
        <f t="shared" ref="N20" si="12">SUM(N6:N19)</f>
        <v>0</v>
      </c>
      <c r="O20" s="89">
        <f t="shared" ref="O20" si="13">SUM(O6:O19)</f>
        <v>0</v>
      </c>
      <c r="P20" s="89">
        <f t="shared" ref="P20" si="14">SUM(P6:P19)</f>
        <v>0</v>
      </c>
      <c r="Q20" s="89">
        <f t="shared" ref="Q20" si="15">SUM(Q6:Q19)</f>
        <v>0</v>
      </c>
      <c r="R20" s="89">
        <f>SUM(R6:R19)</f>
        <v>445</v>
      </c>
      <c r="S20" s="89">
        <f t="shared" ref="S20" si="16">SUM(S6:S19)</f>
        <v>41</v>
      </c>
      <c r="T20" s="89">
        <f t="shared" ref="T20" si="17">SUM(T6:T19)</f>
        <v>25</v>
      </c>
      <c r="U20" s="89">
        <f t="shared" ref="U20" si="18">SUM(U6:U19)</f>
        <v>15</v>
      </c>
      <c r="V20" s="89">
        <f t="shared" ref="V20" si="19">SUM(V6:V19)</f>
        <v>526</v>
      </c>
      <c r="W20" s="89">
        <f>SUM(W6:W19)</f>
        <v>20</v>
      </c>
      <c r="X20" s="89">
        <f t="shared" ref="X20" si="20">SUM(X6:X19)</f>
        <v>1</v>
      </c>
      <c r="Y20" s="89">
        <f t="shared" ref="Y20" si="21">SUM(Y6:Y19)</f>
        <v>4</v>
      </c>
      <c r="Z20" s="89">
        <f t="shared" ref="Z20" si="22">SUM(Z6:Z19)</f>
        <v>1</v>
      </c>
      <c r="AA20" s="89">
        <f t="shared" ref="AA20" si="23">SUM(AA6:AA19)</f>
        <v>26</v>
      </c>
      <c r="AB20" s="89">
        <f>SUM(AB6:AB19)</f>
        <v>0</v>
      </c>
      <c r="AC20" s="89">
        <f t="shared" ref="AC20" si="24">SUM(AC6:AC19)</f>
        <v>0</v>
      </c>
      <c r="AD20" s="89">
        <f t="shared" ref="AD20" si="25">SUM(AD6:AD19)</f>
        <v>0</v>
      </c>
      <c r="AE20" s="89">
        <f t="shared" ref="AE20" si="26">SUM(AE6:AE19)</f>
        <v>0</v>
      </c>
      <c r="AF20" s="89">
        <f t="shared" ref="AF20" si="27">SUM(AF6:AF19)</f>
        <v>0</v>
      </c>
      <c r="AG20" s="89">
        <f>SUM(AG6:AG19)</f>
        <v>21</v>
      </c>
      <c r="AH20" s="89">
        <f t="shared" ref="AH20" si="28">SUM(AH6:AH19)</f>
        <v>0</v>
      </c>
      <c r="AI20" s="89">
        <f t="shared" ref="AI20" si="29">SUM(AI6:AI19)</f>
        <v>0</v>
      </c>
      <c r="AJ20" s="89">
        <f t="shared" ref="AJ20" si="30">SUM(AJ6:AJ19)</f>
        <v>0</v>
      </c>
      <c r="AK20" s="86">
        <f t="shared" ref="AK20" si="31">SUM(AK6:AK19)</f>
        <v>21</v>
      </c>
      <c r="AL20" s="90"/>
      <c r="AM20" s="10" t="s">
        <v>375</v>
      </c>
    </row>
    <row r="21" spans="1:39" ht="27" customHeight="1" thickTop="1" thickBot="1">
      <c r="A21" s="11" t="s">
        <v>381</v>
      </c>
      <c r="B21" s="76"/>
      <c r="C21" s="692">
        <f>SUM(C20:F20)</f>
        <v>263</v>
      </c>
      <c r="D21" s="693"/>
      <c r="E21" s="693"/>
      <c r="F21" s="694"/>
      <c r="G21" s="252">
        <f>C23+C25</f>
        <v>263</v>
      </c>
      <c r="H21" s="692">
        <f>SUM(H20:K20)</f>
        <v>19</v>
      </c>
      <c r="I21" s="693"/>
      <c r="J21" s="693"/>
      <c r="K21" s="694"/>
      <c r="L21" s="252">
        <f>H23+H25</f>
        <v>19</v>
      </c>
      <c r="M21" s="692">
        <f>SUM(M20:P20)</f>
        <v>0</v>
      </c>
      <c r="N21" s="693"/>
      <c r="O21" s="693"/>
      <c r="P21" s="694"/>
      <c r="Q21" s="252">
        <f>M23+M25</f>
        <v>0</v>
      </c>
      <c r="R21" s="692">
        <f>SUM(R20:U20)</f>
        <v>526</v>
      </c>
      <c r="S21" s="693"/>
      <c r="T21" s="693"/>
      <c r="U21" s="694"/>
      <c r="V21" s="252">
        <f>R23+R25</f>
        <v>526</v>
      </c>
      <c r="W21" s="692">
        <f>SUM(W20:Z20)</f>
        <v>26</v>
      </c>
      <c r="X21" s="693"/>
      <c r="Y21" s="693"/>
      <c r="Z21" s="694"/>
      <c r="AA21" s="252">
        <f>W23+W25</f>
        <v>26</v>
      </c>
      <c r="AB21" s="692">
        <f>SUM(AB20:AE20)</f>
        <v>0</v>
      </c>
      <c r="AC21" s="693"/>
      <c r="AD21" s="693"/>
      <c r="AE21" s="694"/>
      <c r="AF21" s="252">
        <f>AB23+AB25</f>
        <v>0</v>
      </c>
      <c r="AG21" s="692">
        <f>SUM(AG20:AJ20)</f>
        <v>21</v>
      </c>
      <c r="AH21" s="693"/>
      <c r="AI21" s="693"/>
      <c r="AJ21" s="694"/>
      <c r="AK21" s="252">
        <f>AG23+AG25</f>
        <v>21</v>
      </c>
      <c r="AL21" s="76"/>
      <c r="AM21" s="11" t="s">
        <v>381</v>
      </c>
    </row>
    <row r="22" spans="1:39" ht="27" customHeight="1" thickTop="1" thickBot="1">
      <c r="A22" s="703" t="s">
        <v>1</v>
      </c>
      <c r="B22" s="704"/>
      <c r="C22" s="704"/>
      <c r="D22" s="704"/>
      <c r="E22" s="704"/>
      <c r="F22" s="704"/>
      <c r="G22" s="704"/>
      <c r="H22" s="704"/>
      <c r="I22" s="704"/>
      <c r="J22" s="704"/>
      <c r="K22" s="704"/>
      <c r="L22" s="704"/>
      <c r="M22" s="704"/>
      <c r="N22" s="704"/>
      <c r="O22" s="704"/>
      <c r="P22" s="704"/>
      <c r="Q22" s="704"/>
      <c r="R22" s="704"/>
      <c r="S22" s="704"/>
      <c r="T22" s="704"/>
      <c r="U22" s="704"/>
      <c r="V22" s="704"/>
      <c r="W22" s="704"/>
      <c r="X22" s="704"/>
      <c r="Y22" s="704"/>
      <c r="Z22" s="704"/>
      <c r="AA22" s="704"/>
      <c r="AB22" s="704"/>
      <c r="AC22" s="704"/>
      <c r="AD22" s="704"/>
      <c r="AE22" s="704"/>
      <c r="AF22" s="704"/>
      <c r="AG22" s="704"/>
      <c r="AH22" s="704"/>
      <c r="AI22" s="704"/>
      <c r="AJ22" s="704"/>
      <c r="AK22" s="704"/>
      <c r="AL22" s="704"/>
      <c r="AM22" s="705"/>
    </row>
    <row r="23" spans="1:39" ht="27" customHeight="1" thickTop="1" thickBot="1">
      <c r="A23" s="66" t="s">
        <v>99</v>
      </c>
      <c r="B23" s="64"/>
      <c r="C23" s="689">
        <f>G8+G11</f>
        <v>44</v>
      </c>
      <c r="D23" s="690"/>
      <c r="E23" s="690"/>
      <c r="F23" s="690"/>
      <c r="G23" s="691"/>
      <c r="H23" s="689">
        <f>L8+L11</f>
        <v>2</v>
      </c>
      <c r="I23" s="690"/>
      <c r="J23" s="690"/>
      <c r="K23" s="690"/>
      <c r="L23" s="691"/>
      <c r="M23" s="689">
        <f>Q8+Q11</f>
        <v>0</v>
      </c>
      <c r="N23" s="690"/>
      <c r="O23" s="690"/>
      <c r="P23" s="690"/>
      <c r="Q23" s="691"/>
      <c r="R23" s="689">
        <f>V8+V11</f>
        <v>27</v>
      </c>
      <c r="S23" s="690"/>
      <c r="T23" s="690"/>
      <c r="U23" s="690"/>
      <c r="V23" s="691"/>
      <c r="W23" s="689">
        <f>AA8+AA11</f>
        <v>0</v>
      </c>
      <c r="X23" s="690"/>
      <c r="Y23" s="690"/>
      <c r="Z23" s="690"/>
      <c r="AA23" s="691"/>
      <c r="AB23" s="689">
        <f>AF8+AF11</f>
        <v>0</v>
      </c>
      <c r="AC23" s="690"/>
      <c r="AD23" s="690"/>
      <c r="AE23" s="690"/>
      <c r="AF23" s="691"/>
      <c r="AG23" s="689">
        <f>AK8+AK11</f>
        <v>0</v>
      </c>
      <c r="AH23" s="690"/>
      <c r="AI23" s="690"/>
      <c r="AJ23" s="690"/>
      <c r="AK23" s="691"/>
      <c r="AL23" s="64"/>
      <c r="AM23" s="66" t="s">
        <v>99</v>
      </c>
    </row>
    <row r="24" spans="1:39" ht="27" customHeight="1" thickTop="1" thickBot="1">
      <c r="A24" s="703" t="s">
        <v>4</v>
      </c>
      <c r="B24" s="704"/>
      <c r="C24" s="704"/>
      <c r="D24" s="704"/>
      <c r="E24" s="704"/>
      <c r="F24" s="704"/>
      <c r="G24" s="704"/>
      <c r="H24" s="704"/>
      <c r="I24" s="704"/>
      <c r="J24" s="704"/>
      <c r="K24" s="704"/>
      <c r="L24" s="704"/>
      <c r="M24" s="704"/>
      <c r="N24" s="704"/>
      <c r="O24" s="704"/>
      <c r="P24" s="704"/>
      <c r="Q24" s="704"/>
      <c r="R24" s="704"/>
      <c r="S24" s="704"/>
      <c r="T24" s="704"/>
      <c r="U24" s="704"/>
      <c r="V24" s="704"/>
      <c r="W24" s="704"/>
      <c r="X24" s="704"/>
      <c r="Y24" s="704"/>
      <c r="Z24" s="704"/>
      <c r="AA24" s="704"/>
      <c r="AB24" s="704"/>
      <c r="AC24" s="704"/>
      <c r="AD24" s="704"/>
      <c r="AE24" s="704"/>
      <c r="AF24" s="704"/>
      <c r="AG24" s="704"/>
      <c r="AH24" s="704"/>
      <c r="AI24" s="704"/>
      <c r="AJ24" s="704"/>
      <c r="AK24" s="704"/>
      <c r="AL24" s="704"/>
      <c r="AM24" s="705"/>
    </row>
    <row r="25" spans="1:39" ht="27" customHeight="1" thickTop="1" thickBot="1">
      <c r="A25" s="66" t="s">
        <v>99</v>
      </c>
      <c r="B25" s="64"/>
      <c r="C25" s="688">
        <f>SUM(G6:G7,G9:G10,G12:G19)</f>
        <v>219</v>
      </c>
      <c r="D25" s="688"/>
      <c r="E25" s="688"/>
      <c r="F25" s="688"/>
      <c r="G25" s="688"/>
      <c r="H25" s="688">
        <f>SUM(L6:L7,L9:L10,L12:L19)</f>
        <v>17</v>
      </c>
      <c r="I25" s="688"/>
      <c r="J25" s="688"/>
      <c r="K25" s="688"/>
      <c r="L25" s="688"/>
      <c r="M25" s="688">
        <f>SUM(Q6:Q7,Q9:Q10,Q12:Q19)</f>
        <v>0</v>
      </c>
      <c r="N25" s="688"/>
      <c r="O25" s="688"/>
      <c r="P25" s="688"/>
      <c r="Q25" s="688"/>
      <c r="R25" s="688">
        <f>SUM(V6:V7,V9:V10,V12:V19)</f>
        <v>499</v>
      </c>
      <c r="S25" s="688"/>
      <c r="T25" s="688"/>
      <c r="U25" s="688"/>
      <c r="V25" s="688"/>
      <c r="W25" s="688">
        <f>SUM(AA6:AA7,AA9:AA10,AA12:AA19)</f>
        <v>26</v>
      </c>
      <c r="X25" s="688"/>
      <c r="Y25" s="688"/>
      <c r="Z25" s="688"/>
      <c r="AA25" s="688"/>
      <c r="AB25" s="688">
        <f>SUM(AF6:AF7,AF9:AF10,AF12:AF19)</f>
        <v>0</v>
      </c>
      <c r="AC25" s="688"/>
      <c r="AD25" s="688"/>
      <c r="AE25" s="688"/>
      <c r="AF25" s="688"/>
      <c r="AG25" s="688">
        <f>SUM(AK6:AK7,AK9:AK10,AK12:AK19)</f>
        <v>21</v>
      </c>
      <c r="AH25" s="688"/>
      <c r="AI25" s="688"/>
      <c r="AJ25" s="688"/>
      <c r="AK25" s="688"/>
      <c r="AL25" s="64"/>
      <c r="AM25" s="66" t="s">
        <v>99</v>
      </c>
    </row>
    <row r="26" spans="1:39" ht="25.9" customHeight="1" thickTop="1"/>
    <row r="27" spans="1:39" ht="25.9" customHeight="1"/>
    <row r="28" spans="1:39" ht="25.9" customHeight="1"/>
    <row r="29" spans="1:39" ht="25.9" customHeight="1"/>
    <row r="30" spans="1:39" ht="25.9" customHeight="1"/>
    <row r="31" spans="1:39" ht="25.9" customHeight="1"/>
    <row r="32" spans="1:39" ht="25.9" customHeight="1"/>
    <row r="33" ht="25.9" customHeight="1"/>
    <row r="34" ht="25.9" customHeight="1"/>
    <row r="35" ht="25.9" customHeight="1"/>
    <row r="36" ht="25.9" customHeight="1"/>
    <row r="37" ht="25.9" customHeight="1"/>
    <row r="38" ht="25.9" customHeight="1"/>
    <row r="39" ht="25.9" customHeight="1"/>
    <row r="40" ht="25.9" customHeight="1"/>
    <row r="41" ht="25.9" customHeight="1"/>
    <row r="42" ht="25.9" customHeight="1"/>
    <row r="43" ht="25.9" customHeight="1"/>
    <row r="44" ht="25.9" customHeight="1"/>
    <row r="45" ht="25.9" customHeight="1"/>
    <row r="46" ht="25.9" customHeight="1"/>
    <row r="47" ht="25.9" customHeight="1"/>
    <row r="48" ht="25.9" customHeight="1"/>
    <row r="49" ht="25.9" customHeight="1"/>
    <row r="50" ht="25.9" customHeight="1"/>
    <row r="51" ht="25.9" customHeight="1"/>
    <row r="52" ht="25.9" customHeight="1"/>
    <row r="53" ht="25.9" customHeight="1"/>
    <row r="54" ht="25.9" customHeight="1"/>
    <row r="55" ht="25.9" customHeight="1"/>
    <row r="56" ht="25.9" customHeight="1"/>
    <row r="57" ht="25.9" customHeight="1"/>
    <row r="58" ht="25.9" customHeight="1"/>
    <row r="59" ht="25.9" customHeight="1"/>
    <row r="60" ht="25.9" customHeight="1"/>
    <row r="61" ht="25.9" customHeight="1"/>
    <row r="62" ht="25.9" customHeight="1"/>
    <row r="63" ht="25.9" customHeight="1"/>
    <row r="64" ht="25.9" customHeight="1"/>
    <row r="65" ht="25.9" customHeight="1"/>
    <row r="66" ht="25.9" customHeight="1"/>
    <row r="67" ht="25.9" customHeight="1"/>
    <row r="68" ht="25.9" customHeight="1"/>
    <row r="69" ht="25.9" customHeight="1"/>
    <row r="70" ht="25.9" customHeight="1"/>
    <row r="71" ht="25.9" customHeight="1"/>
    <row r="72" ht="25.9" customHeight="1"/>
    <row r="73" ht="25.9" customHeight="1"/>
    <row r="74" ht="25.9" customHeight="1"/>
    <row r="75" ht="25.9" customHeight="1"/>
    <row r="76" ht="25.9" customHeight="1"/>
    <row r="77" ht="25.9" customHeight="1"/>
    <row r="78" ht="25.9" customHeight="1"/>
    <row r="79" ht="25.9" customHeight="1"/>
    <row r="80" ht="25.9" customHeight="1"/>
    <row r="81" ht="25.9" customHeight="1"/>
    <row r="82" ht="25.9" customHeight="1"/>
    <row r="83" ht="25.9" customHeight="1"/>
    <row r="84" ht="25.9" customHeight="1"/>
    <row r="85" ht="25.9" customHeight="1"/>
    <row r="86" ht="25.9" customHeight="1"/>
    <row r="87" ht="25.9" customHeight="1"/>
    <row r="88" ht="25.9" customHeight="1"/>
    <row r="89" ht="25.9" customHeight="1"/>
    <row r="90" ht="25.9" customHeight="1"/>
    <row r="91" ht="25.9" customHeight="1"/>
    <row r="92" ht="25.9" customHeight="1"/>
    <row r="93" ht="25.9" customHeight="1"/>
    <row r="94" ht="25.9" customHeight="1"/>
    <row r="95" ht="25.9" customHeight="1"/>
    <row r="96" ht="25.9" customHeight="1"/>
    <row r="97" ht="25.9" customHeight="1"/>
    <row r="98" ht="25.9" customHeight="1"/>
    <row r="99" ht="25.9" customHeight="1"/>
    <row r="100" ht="25.9" customHeight="1"/>
    <row r="101" ht="25.9" customHeight="1"/>
    <row r="102" ht="25.9" customHeight="1"/>
    <row r="103" ht="25.9" customHeight="1"/>
    <row r="104" ht="25.9" customHeight="1"/>
    <row r="105" ht="25.9" customHeight="1"/>
    <row r="106" ht="25.9" customHeight="1"/>
    <row r="107" ht="25.9" customHeight="1"/>
    <row r="108" ht="25.9" customHeight="1"/>
    <row r="109" ht="25.9" customHeight="1"/>
    <row r="110" ht="25.9" customHeight="1"/>
    <row r="111" ht="25.9" customHeight="1"/>
    <row r="112" ht="25.9" customHeight="1"/>
    <row r="113" ht="25.9" customHeight="1"/>
    <row r="114" ht="25.9" customHeight="1"/>
    <row r="115" ht="25.9" customHeight="1"/>
    <row r="116" ht="25.9" customHeight="1"/>
    <row r="117" ht="25.9" customHeight="1"/>
    <row r="118" ht="25.9" customHeight="1"/>
    <row r="119" ht="25.9" customHeight="1"/>
    <row r="120" ht="25.9" customHeight="1"/>
    <row r="121" ht="25.9" customHeight="1"/>
    <row r="122" ht="25.9" customHeight="1"/>
    <row r="123" ht="25.9" customHeight="1"/>
    <row r="124" ht="25.9" customHeight="1"/>
    <row r="125" ht="25.9" customHeight="1"/>
    <row r="126" ht="25.9" customHeight="1"/>
    <row r="127" ht="25.9" customHeight="1"/>
    <row r="128" ht="25.9" customHeight="1"/>
    <row r="129" ht="25.9" customHeight="1"/>
    <row r="130" ht="25.9" customHeight="1"/>
    <row r="131" ht="25.9" customHeight="1"/>
    <row r="132" ht="25.9" customHeight="1"/>
    <row r="133" ht="25.9" customHeight="1"/>
    <row r="134" ht="25.9" customHeight="1"/>
    <row r="135" ht="25.9" customHeight="1"/>
    <row r="136" ht="25.9" customHeight="1"/>
    <row r="137" ht="25.9" customHeight="1"/>
    <row r="138" ht="25.9" customHeight="1"/>
    <row r="139" ht="25.9" customHeight="1"/>
    <row r="140" ht="25.9" customHeight="1"/>
    <row r="141" ht="25.9" customHeight="1"/>
    <row r="142" ht="25.9" customHeight="1"/>
    <row r="143" ht="25.9" customHeight="1"/>
    <row r="144" ht="25.9" customHeight="1"/>
    <row r="145" ht="25.9" customHeight="1"/>
    <row r="146" ht="25.9" customHeight="1"/>
    <row r="147" ht="25.9" customHeight="1"/>
    <row r="148" ht="25.9" customHeight="1"/>
    <row r="149" ht="25.9" customHeight="1"/>
    <row r="150" ht="25.9" customHeight="1"/>
    <row r="151" ht="25.9" customHeight="1"/>
    <row r="152" ht="25.9" customHeight="1"/>
    <row r="153" ht="25.9" customHeight="1"/>
    <row r="154" ht="25.9" customHeight="1"/>
    <row r="155" ht="25.9" customHeight="1"/>
    <row r="156" ht="25.9" customHeight="1"/>
    <row r="157" ht="25.9" customHeight="1"/>
    <row r="158" ht="25.9" customHeight="1"/>
    <row r="159" ht="25.9" customHeight="1"/>
    <row r="160" ht="25.9" customHeight="1"/>
    <row r="161" ht="25.9" customHeight="1"/>
    <row r="162" ht="25.9" customHeight="1"/>
    <row r="163" ht="25.9" customHeight="1"/>
    <row r="164" ht="25.9" customHeight="1"/>
    <row r="165" ht="25.9" customHeight="1"/>
    <row r="166" ht="25.9" customHeight="1"/>
    <row r="167" ht="25.9" customHeight="1"/>
    <row r="168" ht="25.9" customHeight="1"/>
    <row r="169" ht="25.9" customHeight="1"/>
    <row r="170" ht="25.9" customHeight="1"/>
    <row r="171" ht="25.9" customHeight="1"/>
    <row r="172" ht="25.9" customHeight="1"/>
    <row r="173" ht="25.9" customHeight="1"/>
    <row r="174" ht="25.9" customHeight="1"/>
    <row r="175" ht="25.9" customHeight="1"/>
    <row r="176" ht="25.9" customHeight="1"/>
    <row r="177" ht="25.9" customHeight="1"/>
    <row r="178" ht="25.9" customHeight="1"/>
    <row r="179" ht="25.9" customHeight="1"/>
    <row r="180" ht="25.9" customHeight="1"/>
    <row r="181" ht="25.9" customHeight="1"/>
    <row r="182" ht="25.9" customHeight="1"/>
    <row r="183" ht="25.9" customHeight="1"/>
    <row r="184" ht="25.9" customHeight="1"/>
    <row r="185" ht="25.9" customHeight="1"/>
    <row r="186" ht="25.9" customHeight="1"/>
    <row r="187" ht="25.9" customHeight="1"/>
    <row r="188" ht="25.9" customHeight="1"/>
    <row r="189" ht="25.9" customHeight="1"/>
    <row r="190" ht="25.9" customHeight="1"/>
    <row r="191" ht="25.9" customHeight="1"/>
    <row r="192" ht="25.9" customHeight="1"/>
    <row r="193" ht="25.9" customHeight="1"/>
    <row r="194" ht="25.9" customHeight="1"/>
    <row r="195" ht="25.9" customHeight="1"/>
    <row r="196" ht="25.9" customHeight="1"/>
    <row r="197" ht="25.9" customHeight="1"/>
    <row r="198" ht="25.9" customHeight="1"/>
    <row r="199" ht="25.9" customHeight="1"/>
    <row r="200" ht="25.9" customHeight="1"/>
    <row r="201" ht="25.9" customHeight="1"/>
    <row r="202" ht="25.9" customHeight="1"/>
    <row r="203" ht="25.9" customHeight="1"/>
    <row r="204" ht="25.9" customHeight="1"/>
    <row r="205" ht="25.9" customHeight="1"/>
    <row r="206" ht="25.9" customHeight="1"/>
    <row r="207" ht="25.9" customHeight="1"/>
    <row r="208" ht="25.9" customHeight="1"/>
    <row r="209" ht="25.9" customHeight="1"/>
    <row r="210" ht="25.9" customHeight="1"/>
    <row r="211" ht="25.9" customHeight="1"/>
    <row r="212" ht="25.9" customHeight="1"/>
    <row r="213" ht="25.9" customHeight="1"/>
    <row r="214" ht="25.9" customHeight="1"/>
    <row r="215" ht="25.9" customHeight="1"/>
    <row r="216" ht="25.9" customHeight="1"/>
    <row r="217" ht="25.9" customHeight="1"/>
    <row r="218" ht="25.9" customHeight="1"/>
    <row r="219" ht="25.9" customHeight="1"/>
    <row r="220" ht="25.9" customHeight="1"/>
    <row r="221" ht="25.9" customHeight="1"/>
    <row r="222" ht="25.9" customHeight="1"/>
    <row r="223" ht="25.9" customHeight="1"/>
    <row r="224" ht="25.9" customHeight="1"/>
    <row r="225" ht="25.9" customHeight="1"/>
    <row r="226" ht="25.9" customHeight="1"/>
    <row r="227" ht="25.9" customHeight="1"/>
    <row r="228" ht="25.9" customHeight="1"/>
    <row r="229" ht="25.9" customHeight="1"/>
    <row r="230" ht="25.9" customHeight="1"/>
    <row r="231" ht="25.9" customHeight="1"/>
    <row r="232" ht="25.9" customHeight="1"/>
    <row r="233" ht="25.9" customHeight="1"/>
    <row r="234" ht="25.9" customHeight="1"/>
    <row r="235" ht="25.9" customHeight="1"/>
    <row r="236" ht="25.9" customHeight="1"/>
    <row r="237" ht="25.9" customHeight="1"/>
    <row r="238" ht="25.9" customHeight="1"/>
    <row r="239" ht="25.9" customHeight="1"/>
    <row r="240" ht="25.9" customHeight="1"/>
    <row r="241" ht="25.9" customHeight="1"/>
    <row r="242" ht="25.9" customHeight="1"/>
    <row r="243" ht="25.9" customHeight="1"/>
    <row r="244" ht="25.9" customHeight="1"/>
    <row r="245" ht="25.9" customHeight="1"/>
    <row r="246" ht="25.9" customHeight="1"/>
    <row r="247" ht="25.9" customHeight="1"/>
    <row r="248" ht="25.9" customHeight="1"/>
    <row r="249" ht="25.9" customHeight="1"/>
    <row r="250" ht="25.9" customHeight="1"/>
    <row r="251" ht="25.9" customHeight="1"/>
    <row r="252" ht="25.9" customHeight="1"/>
    <row r="253" ht="25.9" customHeight="1"/>
    <row r="254" ht="25.9" customHeight="1"/>
    <row r="255" ht="25.9" customHeight="1"/>
    <row r="256" ht="25.9" customHeight="1"/>
    <row r="257" ht="25.9" customHeight="1"/>
    <row r="258" ht="25.9" customHeight="1"/>
    <row r="259" ht="25.9" customHeight="1"/>
    <row r="260" ht="25.9" customHeight="1"/>
    <row r="261" ht="25.9" customHeight="1"/>
    <row r="262" ht="25.9" customHeight="1"/>
    <row r="263" ht="25.9" customHeight="1"/>
    <row r="264" ht="25.9" customHeight="1"/>
    <row r="265" ht="25.9" customHeight="1"/>
    <row r="266" ht="25.9" customHeight="1"/>
    <row r="267" ht="25.9" customHeight="1"/>
    <row r="268" ht="25.9" customHeight="1"/>
    <row r="269" ht="25.9" customHeight="1"/>
    <row r="270" ht="25.9" customHeight="1"/>
    <row r="271" ht="25.9" customHeight="1"/>
    <row r="272" ht="25.9" customHeight="1"/>
    <row r="273" ht="25.9" customHeight="1"/>
    <row r="274" ht="25.9" customHeight="1"/>
    <row r="275" ht="25.9" customHeight="1"/>
    <row r="276" ht="25.9" customHeight="1"/>
    <row r="277" ht="25.9" customHeight="1"/>
    <row r="278" ht="25.9" customHeight="1"/>
    <row r="279" ht="25.9" customHeight="1"/>
    <row r="280" ht="25.9" customHeight="1"/>
    <row r="281" ht="25.9" customHeight="1"/>
    <row r="282" ht="25.9" customHeight="1"/>
    <row r="283" ht="25.9" customHeight="1"/>
    <row r="284" ht="25.9" customHeight="1"/>
    <row r="285" ht="25.9" customHeight="1"/>
    <row r="286" ht="25.9" customHeight="1"/>
    <row r="287" ht="25.9" customHeight="1"/>
    <row r="288" ht="25.9" customHeight="1"/>
    <row r="289" ht="25.9" customHeight="1"/>
    <row r="290" ht="25.9" customHeight="1"/>
    <row r="291" ht="25.9" customHeight="1"/>
    <row r="292" ht="25.9" customHeight="1"/>
    <row r="293" ht="25.9" customHeight="1"/>
    <row r="294" ht="25.9" customHeight="1"/>
    <row r="295" ht="25.9" customHeight="1"/>
    <row r="296" ht="25.9" customHeight="1"/>
    <row r="297" ht="25.9" customHeight="1"/>
    <row r="298" ht="25.9" customHeight="1"/>
    <row r="299" ht="25.9" customHeight="1"/>
    <row r="300" ht="25.9" customHeight="1"/>
    <row r="301" ht="25.9" customHeight="1"/>
    <row r="302" ht="25.9" customHeight="1"/>
    <row r="303" ht="25.9" customHeight="1"/>
    <row r="304" ht="25.9" customHeight="1"/>
    <row r="305" ht="25.9" customHeight="1"/>
    <row r="306" ht="25.9" customHeight="1"/>
    <row r="307" ht="25.9" customHeight="1"/>
    <row r="308" ht="25.9" customHeight="1"/>
    <row r="309" ht="25.9" customHeight="1"/>
    <row r="310" ht="25.9" customHeight="1"/>
    <row r="311" ht="25.9" customHeight="1"/>
    <row r="312" ht="25.9" customHeight="1"/>
    <row r="313" ht="25.9" customHeight="1"/>
    <row r="314" ht="25.9" customHeight="1"/>
    <row r="315" ht="25.9" customHeight="1"/>
    <row r="316" ht="25.9" customHeight="1"/>
    <row r="317" ht="25.9" customHeight="1"/>
    <row r="318" ht="25.9" customHeight="1"/>
    <row r="319" ht="25.9" customHeight="1"/>
    <row r="320" ht="25.9" customHeight="1"/>
    <row r="321" ht="25.9" customHeight="1"/>
  </sheetData>
  <mergeCells count="52">
    <mergeCell ref="A22:AM22"/>
    <mergeCell ref="A24:AM24"/>
    <mergeCell ref="C4:D4"/>
    <mergeCell ref="E4:F4"/>
    <mergeCell ref="W4:X4"/>
    <mergeCell ref="Y4:Z4"/>
    <mergeCell ref="AB4:AC4"/>
    <mergeCell ref="H4:I4"/>
    <mergeCell ref="J4:K4"/>
    <mergeCell ref="M4:N4"/>
    <mergeCell ref="O4:P4"/>
    <mergeCell ref="R4:S4"/>
    <mergeCell ref="T4:U4"/>
    <mergeCell ref="AD4:AE4"/>
    <mergeCell ref="AG4:AH4"/>
    <mergeCell ref="AI4:AJ4"/>
    <mergeCell ref="C1:AK1"/>
    <mergeCell ref="C3:G3"/>
    <mergeCell ref="W2:AA2"/>
    <mergeCell ref="AB2:AF2"/>
    <mergeCell ref="AG2:AK2"/>
    <mergeCell ref="H3:L3"/>
    <mergeCell ref="M3:Q3"/>
    <mergeCell ref="R3:V3"/>
    <mergeCell ref="W3:AA3"/>
    <mergeCell ref="AB3:AF3"/>
    <mergeCell ref="AG3:AK3"/>
    <mergeCell ref="C2:G2"/>
    <mergeCell ref="H2:L2"/>
    <mergeCell ref="M2:Q2"/>
    <mergeCell ref="R2:V2"/>
    <mergeCell ref="W21:Z21"/>
    <mergeCell ref="AB21:AE21"/>
    <mergeCell ref="AG21:AJ21"/>
    <mergeCell ref="C21:F21"/>
    <mergeCell ref="H21:K21"/>
    <mergeCell ref="M21:P21"/>
    <mergeCell ref="R21:U21"/>
    <mergeCell ref="C23:G23"/>
    <mergeCell ref="W23:AA23"/>
    <mergeCell ref="AB23:AF23"/>
    <mergeCell ref="AG23:AK23"/>
    <mergeCell ref="H23:L23"/>
    <mergeCell ref="M23:Q23"/>
    <mergeCell ref="R23:V23"/>
    <mergeCell ref="W25:AA25"/>
    <mergeCell ref="AB25:AF25"/>
    <mergeCell ref="AG25:AK25"/>
    <mergeCell ref="C25:G25"/>
    <mergeCell ref="H25:L25"/>
    <mergeCell ref="M25:Q25"/>
    <mergeCell ref="R25:V25"/>
  </mergeCells>
  <phoneticPr fontId="0" type="noConversion"/>
  <printOptions horizontalCentered="1"/>
  <pageMargins left="0.5" right="0.5" top="1.25" bottom="0.5" header="0.3" footer="0.25"/>
  <pageSetup paperSize="5" scale="56" orientation="landscape" r:id="rId1"/>
  <headerFooter alignWithMargins="0">
    <oddHeader>&amp;C&amp;"Times New Roman,Bold"&amp;24November 4, 2014 State Election
Absentee Ballot Counts</oddHeader>
    <oddFooter>&amp;R&amp;F</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X319"/>
  <sheetViews>
    <sheetView zoomScale="70" zoomScaleNormal="70" workbookViewId="0">
      <selection activeCell="AS16" sqref="AS16"/>
    </sheetView>
  </sheetViews>
  <sheetFormatPr defaultRowHeight="12.75"/>
  <cols>
    <col min="1" max="1" width="19.7109375" customWidth="1"/>
    <col min="2" max="2" width="1.85546875" customWidth="1"/>
    <col min="3" max="3" width="7.28515625" bestFit="1" customWidth="1"/>
    <col min="4" max="4" width="6.7109375" bestFit="1" customWidth="1"/>
    <col min="5" max="5" width="7.28515625" bestFit="1" customWidth="1"/>
    <col min="6" max="6" width="6.7109375" bestFit="1" customWidth="1"/>
    <col min="7" max="7" width="8.7109375" bestFit="1" customWidth="1"/>
    <col min="8" max="8" width="7.28515625" bestFit="1" customWidth="1"/>
    <col min="9" max="9" width="6.7109375" bestFit="1" customWidth="1"/>
    <col min="10" max="10" width="7.28515625" bestFit="1" customWidth="1"/>
    <col min="11" max="11" width="6.7109375" bestFit="1" customWidth="1"/>
    <col min="12" max="12" width="8.7109375" bestFit="1" customWidth="1"/>
    <col min="13" max="13" width="7.28515625" bestFit="1" customWidth="1"/>
    <col min="14" max="14" width="6.7109375" bestFit="1" customWidth="1"/>
    <col min="15" max="15" width="7.28515625" bestFit="1" customWidth="1"/>
    <col min="16" max="16" width="6.7109375" bestFit="1" customWidth="1"/>
    <col min="17" max="17" width="8.7109375" bestFit="1" customWidth="1"/>
    <col min="18" max="18" width="7.28515625" bestFit="1" customWidth="1"/>
    <col min="19" max="19" width="6.7109375" bestFit="1" customWidth="1"/>
    <col min="20" max="20" width="7.28515625" bestFit="1" customWidth="1"/>
    <col min="21" max="21" width="6.7109375" bestFit="1" customWidth="1"/>
    <col min="22" max="22" width="8.7109375" bestFit="1" customWidth="1"/>
    <col min="23" max="23" width="7.28515625" bestFit="1" customWidth="1"/>
    <col min="24" max="24" width="6.7109375" bestFit="1" customWidth="1"/>
    <col min="25" max="25" width="7.28515625" bestFit="1" customWidth="1"/>
    <col min="26" max="26" width="6.7109375" bestFit="1" customWidth="1"/>
    <col min="27" max="27" width="8.7109375" bestFit="1" customWidth="1"/>
    <col min="28" max="28" width="1.85546875" customWidth="1"/>
    <col min="29" max="29" width="7.28515625" bestFit="1" customWidth="1"/>
    <col min="30" max="30" width="6.7109375" bestFit="1" customWidth="1"/>
    <col min="31" max="31" width="7.28515625" bestFit="1" customWidth="1"/>
    <col min="32" max="32" width="6.7109375" bestFit="1" customWidth="1"/>
    <col min="33" max="33" width="8.7109375" bestFit="1" customWidth="1"/>
    <col min="34" max="34" width="7.28515625" bestFit="1" customWidth="1"/>
    <col min="35" max="35" width="6.7109375" bestFit="1" customWidth="1"/>
    <col min="36" max="36" width="7.28515625" bestFit="1" customWidth="1"/>
    <col min="37" max="37" width="6.7109375" bestFit="1" customWidth="1"/>
    <col min="38" max="38" width="8.7109375" bestFit="1" customWidth="1"/>
    <col min="39" max="39" width="7.28515625" bestFit="1" customWidth="1"/>
    <col min="40" max="40" width="6.7109375" bestFit="1" customWidth="1"/>
    <col min="41" max="41" width="7.28515625" bestFit="1" customWidth="1"/>
    <col min="42" max="42" width="6.7109375" bestFit="1" customWidth="1"/>
    <col min="43" max="43" width="8.7109375" bestFit="1" customWidth="1"/>
    <col min="44" max="44" width="7.28515625" bestFit="1" customWidth="1"/>
    <col min="45" max="45" width="6.7109375" bestFit="1" customWidth="1"/>
    <col min="46" max="46" width="7.28515625" bestFit="1" customWidth="1"/>
    <col min="47" max="47" width="6.7109375" bestFit="1" customWidth="1"/>
    <col min="48" max="48" width="8.7109375" bestFit="1" customWidth="1"/>
    <col min="49" max="49" width="1.85546875" customWidth="1"/>
    <col min="50" max="50" width="19.7109375" customWidth="1"/>
    <col min="51" max="55" width="8.7109375" customWidth="1"/>
    <col min="56" max="57" width="11.42578125" customWidth="1"/>
    <col min="58" max="58" width="10.28515625" customWidth="1"/>
    <col min="59" max="63" width="8.7109375" customWidth="1"/>
    <col min="64" max="64" width="11" customWidth="1"/>
    <col min="65" max="65" width="17" customWidth="1"/>
  </cols>
  <sheetData>
    <row r="1" spans="1:50" s="193" customFormat="1" ht="35.450000000000003" customHeight="1" thickBot="1">
      <c r="A1" s="244" t="s">
        <v>447</v>
      </c>
      <c r="B1" s="182"/>
      <c r="C1" s="695" t="s">
        <v>421</v>
      </c>
      <c r="D1" s="695"/>
      <c r="E1" s="695"/>
      <c r="F1" s="695"/>
      <c r="G1" s="695"/>
      <c r="H1" s="695"/>
      <c r="I1" s="695"/>
      <c r="J1" s="695"/>
      <c r="K1" s="695"/>
      <c r="L1" s="695"/>
      <c r="M1" s="695"/>
      <c r="N1" s="695"/>
      <c r="O1" s="695"/>
      <c r="P1" s="695"/>
      <c r="Q1" s="695"/>
      <c r="R1" s="695"/>
      <c r="S1" s="695"/>
      <c r="T1" s="695"/>
      <c r="U1" s="695"/>
      <c r="V1" s="695"/>
      <c r="W1" s="695"/>
      <c r="X1" s="695"/>
      <c r="Y1" s="695"/>
      <c r="Z1" s="695"/>
      <c r="AA1" s="695"/>
      <c r="AB1" s="182"/>
      <c r="AC1" s="695" t="s">
        <v>418</v>
      </c>
      <c r="AD1" s="695"/>
      <c r="AE1" s="695"/>
      <c r="AF1" s="695"/>
      <c r="AG1" s="695"/>
      <c r="AH1" s="695"/>
      <c r="AI1" s="695"/>
      <c r="AJ1" s="695"/>
      <c r="AK1" s="695"/>
      <c r="AL1" s="695"/>
      <c r="AM1" s="695"/>
      <c r="AN1" s="695"/>
      <c r="AO1" s="695"/>
      <c r="AP1" s="695"/>
      <c r="AQ1" s="695"/>
      <c r="AR1" s="695"/>
      <c r="AS1" s="695"/>
      <c r="AT1" s="695"/>
      <c r="AU1" s="695"/>
      <c r="AV1" s="695"/>
      <c r="AW1" s="182"/>
      <c r="AX1" s="248" t="s">
        <v>447</v>
      </c>
    </row>
    <row r="2" spans="1:50" ht="25.9" customHeight="1" thickBot="1">
      <c r="A2" s="243"/>
      <c r="B2" s="182"/>
      <c r="C2" s="715" t="s">
        <v>264</v>
      </c>
      <c r="D2" s="713"/>
      <c r="E2" s="713"/>
      <c r="F2" s="713"/>
      <c r="G2" s="713"/>
      <c r="H2" s="713" t="s">
        <v>267</v>
      </c>
      <c r="I2" s="713"/>
      <c r="J2" s="713"/>
      <c r="K2" s="713"/>
      <c r="L2" s="713"/>
      <c r="M2" s="713" t="s">
        <v>378</v>
      </c>
      <c r="N2" s="713"/>
      <c r="O2" s="713"/>
      <c r="P2" s="713"/>
      <c r="Q2" s="713"/>
      <c r="R2" s="713" t="s">
        <v>263</v>
      </c>
      <c r="S2" s="713"/>
      <c r="T2" s="713"/>
      <c r="U2" s="713"/>
      <c r="V2" s="713"/>
      <c r="W2" s="713" t="s">
        <v>440</v>
      </c>
      <c r="X2" s="713"/>
      <c r="Y2" s="713"/>
      <c r="Z2" s="713"/>
      <c r="AA2" s="713"/>
      <c r="AB2" s="182"/>
      <c r="AC2" s="713" t="s">
        <v>264</v>
      </c>
      <c r="AD2" s="713"/>
      <c r="AE2" s="713"/>
      <c r="AF2" s="713"/>
      <c r="AG2" s="713"/>
      <c r="AH2" s="713" t="s">
        <v>267</v>
      </c>
      <c r="AI2" s="713"/>
      <c r="AJ2" s="713"/>
      <c r="AK2" s="713"/>
      <c r="AL2" s="713"/>
      <c r="AM2" s="713" t="s">
        <v>378</v>
      </c>
      <c r="AN2" s="713"/>
      <c r="AO2" s="713"/>
      <c r="AP2" s="713"/>
      <c r="AQ2" s="713"/>
      <c r="AR2" s="713" t="s">
        <v>263</v>
      </c>
      <c r="AS2" s="713"/>
      <c r="AT2" s="713"/>
      <c r="AU2" s="713"/>
      <c r="AV2" s="714"/>
      <c r="AW2" s="182"/>
      <c r="AX2" s="239"/>
    </row>
    <row r="3" spans="1:50" ht="38.25" customHeight="1" thickBot="1">
      <c r="A3" s="716" t="s">
        <v>0</v>
      </c>
      <c r="B3" s="182"/>
      <c r="C3" s="709" t="s">
        <v>309</v>
      </c>
      <c r="D3" s="710"/>
      <c r="E3" s="710"/>
      <c r="F3" s="710"/>
      <c r="G3" s="711"/>
      <c r="H3" s="709" t="s">
        <v>310</v>
      </c>
      <c r="I3" s="710"/>
      <c r="J3" s="710"/>
      <c r="K3" s="710"/>
      <c r="L3" s="711"/>
      <c r="M3" s="709" t="s">
        <v>310</v>
      </c>
      <c r="N3" s="710"/>
      <c r="O3" s="710"/>
      <c r="P3" s="710"/>
      <c r="Q3" s="711"/>
      <c r="R3" s="709" t="s">
        <v>310</v>
      </c>
      <c r="S3" s="710"/>
      <c r="T3" s="710"/>
      <c r="U3" s="710"/>
      <c r="V3" s="711"/>
      <c r="W3" s="709" t="s">
        <v>441</v>
      </c>
      <c r="X3" s="710"/>
      <c r="Y3" s="710"/>
      <c r="Z3" s="710"/>
      <c r="AA3" s="711"/>
      <c r="AB3" s="182"/>
      <c r="AC3" s="709" t="s">
        <v>265</v>
      </c>
      <c r="AD3" s="710"/>
      <c r="AE3" s="710"/>
      <c r="AF3" s="710"/>
      <c r="AG3" s="711"/>
      <c r="AH3" s="709" t="s">
        <v>266</v>
      </c>
      <c r="AI3" s="710"/>
      <c r="AJ3" s="710"/>
      <c r="AK3" s="710"/>
      <c r="AL3" s="711"/>
      <c r="AM3" s="709" t="s">
        <v>266</v>
      </c>
      <c r="AN3" s="710"/>
      <c r="AO3" s="710"/>
      <c r="AP3" s="710"/>
      <c r="AQ3" s="711"/>
      <c r="AR3" s="709" t="s">
        <v>266</v>
      </c>
      <c r="AS3" s="710"/>
      <c r="AT3" s="710"/>
      <c r="AU3" s="710"/>
      <c r="AV3" s="711"/>
      <c r="AW3" s="182"/>
      <c r="AX3" s="716" t="s">
        <v>0</v>
      </c>
    </row>
    <row r="4" spans="1:50" ht="38.25" customHeight="1" thickTop="1" thickBot="1">
      <c r="A4" s="716"/>
      <c r="B4" s="182"/>
      <c r="C4" s="696" t="s">
        <v>371</v>
      </c>
      <c r="D4" s="698"/>
      <c r="E4" s="696" t="s">
        <v>372</v>
      </c>
      <c r="F4" s="698"/>
      <c r="G4" s="179" t="s">
        <v>373</v>
      </c>
      <c r="H4" s="696" t="s">
        <v>371</v>
      </c>
      <c r="I4" s="698"/>
      <c r="J4" s="696" t="s">
        <v>372</v>
      </c>
      <c r="K4" s="698"/>
      <c r="L4" s="179" t="s">
        <v>373</v>
      </c>
      <c r="M4" s="696" t="s">
        <v>371</v>
      </c>
      <c r="N4" s="698"/>
      <c r="O4" s="696" t="s">
        <v>372</v>
      </c>
      <c r="P4" s="698"/>
      <c r="Q4" s="179" t="s">
        <v>373</v>
      </c>
      <c r="R4" s="696" t="s">
        <v>371</v>
      </c>
      <c r="S4" s="698"/>
      <c r="T4" s="696" t="s">
        <v>372</v>
      </c>
      <c r="U4" s="698"/>
      <c r="V4" s="207" t="s">
        <v>373</v>
      </c>
      <c r="W4" s="696" t="s">
        <v>371</v>
      </c>
      <c r="X4" s="698"/>
      <c r="Y4" s="696" t="s">
        <v>372</v>
      </c>
      <c r="Z4" s="698"/>
      <c r="AA4" s="179" t="s">
        <v>373</v>
      </c>
      <c r="AB4" s="182"/>
      <c r="AC4" s="696" t="s">
        <v>371</v>
      </c>
      <c r="AD4" s="698"/>
      <c r="AE4" s="696" t="s">
        <v>372</v>
      </c>
      <c r="AF4" s="698"/>
      <c r="AG4" s="179" t="s">
        <v>373</v>
      </c>
      <c r="AH4" s="696" t="s">
        <v>371</v>
      </c>
      <c r="AI4" s="698"/>
      <c r="AJ4" s="696" t="s">
        <v>372</v>
      </c>
      <c r="AK4" s="698"/>
      <c r="AL4" s="179" t="s">
        <v>373</v>
      </c>
      <c r="AM4" s="696" t="s">
        <v>371</v>
      </c>
      <c r="AN4" s="698"/>
      <c r="AO4" s="696" t="s">
        <v>372</v>
      </c>
      <c r="AP4" s="698"/>
      <c r="AQ4" s="179" t="s">
        <v>373</v>
      </c>
      <c r="AR4" s="696" t="s">
        <v>371</v>
      </c>
      <c r="AS4" s="698"/>
      <c r="AT4" s="696" t="s">
        <v>372</v>
      </c>
      <c r="AU4" s="698"/>
      <c r="AV4" s="179" t="s">
        <v>373</v>
      </c>
      <c r="AW4" s="182"/>
      <c r="AX4" s="716"/>
    </row>
    <row r="5" spans="1:50" ht="17.45" customHeight="1" thickTop="1" thickBot="1">
      <c r="A5" s="717"/>
      <c r="B5" s="9"/>
      <c r="C5" s="87" t="s">
        <v>374</v>
      </c>
      <c r="D5" s="180" t="s">
        <v>370</v>
      </c>
      <c r="E5" s="87" t="s">
        <v>374</v>
      </c>
      <c r="F5" s="87" t="s">
        <v>370</v>
      </c>
      <c r="G5" s="13" t="s">
        <v>2</v>
      </c>
      <c r="H5" s="87" t="s">
        <v>374</v>
      </c>
      <c r="I5" s="180" t="s">
        <v>370</v>
      </c>
      <c r="J5" s="87" t="s">
        <v>374</v>
      </c>
      <c r="K5" s="87" t="s">
        <v>370</v>
      </c>
      <c r="L5" s="13" t="s">
        <v>2</v>
      </c>
      <c r="M5" s="87" t="s">
        <v>374</v>
      </c>
      <c r="N5" s="180" t="s">
        <v>370</v>
      </c>
      <c r="O5" s="87" t="s">
        <v>374</v>
      </c>
      <c r="P5" s="87" t="s">
        <v>370</v>
      </c>
      <c r="Q5" s="13" t="s">
        <v>2</v>
      </c>
      <c r="R5" s="87" t="s">
        <v>374</v>
      </c>
      <c r="S5" s="180" t="s">
        <v>370</v>
      </c>
      <c r="T5" s="87" t="s">
        <v>374</v>
      </c>
      <c r="U5" s="87" t="s">
        <v>370</v>
      </c>
      <c r="V5" s="13" t="s">
        <v>2</v>
      </c>
      <c r="W5" s="87" t="s">
        <v>374</v>
      </c>
      <c r="X5" s="180" t="s">
        <v>370</v>
      </c>
      <c r="Y5" s="87" t="s">
        <v>374</v>
      </c>
      <c r="Z5" s="87" t="s">
        <v>370</v>
      </c>
      <c r="AA5" s="13" t="s">
        <v>2</v>
      </c>
      <c r="AB5" s="9"/>
      <c r="AC5" s="87" t="s">
        <v>374</v>
      </c>
      <c r="AD5" s="180" t="s">
        <v>370</v>
      </c>
      <c r="AE5" s="87" t="s">
        <v>374</v>
      </c>
      <c r="AF5" s="87" t="s">
        <v>370</v>
      </c>
      <c r="AG5" s="13" t="s">
        <v>2</v>
      </c>
      <c r="AH5" s="87" t="s">
        <v>374</v>
      </c>
      <c r="AI5" s="180" t="s">
        <v>370</v>
      </c>
      <c r="AJ5" s="87" t="s">
        <v>374</v>
      </c>
      <c r="AK5" s="87" t="s">
        <v>370</v>
      </c>
      <c r="AL5" s="13" t="s">
        <v>2</v>
      </c>
      <c r="AM5" s="87" t="s">
        <v>374</v>
      </c>
      <c r="AN5" s="180" t="s">
        <v>370</v>
      </c>
      <c r="AO5" s="87" t="s">
        <v>374</v>
      </c>
      <c r="AP5" s="87" t="s">
        <v>370</v>
      </c>
      <c r="AQ5" s="13" t="s">
        <v>2</v>
      </c>
      <c r="AR5" s="87" t="s">
        <v>374</v>
      </c>
      <c r="AS5" s="180" t="s">
        <v>370</v>
      </c>
      <c r="AT5" s="87" t="s">
        <v>374</v>
      </c>
      <c r="AU5" s="87" t="s">
        <v>370</v>
      </c>
      <c r="AV5" s="13" t="s">
        <v>2</v>
      </c>
      <c r="AW5" s="9"/>
      <c r="AX5" s="717"/>
    </row>
    <row r="6" spans="1:50" ht="27" customHeight="1" thickTop="1">
      <c r="A6" s="77">
        <v>1</v>
      </c>
      <c r="B6" s="48"/>
      <c r="C6" s="225"/>
      <c r="D6" s="217"/>
      <c r="E6" s="226"/>
      <c r="F6" s="226"/>
      <c r="G6" s="5">
        <f>SUM(C6:F6)</f>
        <v>0</v>
      </c>
      <c r="H6" s="225"/>
      <c r="I6" s="217"/>
      <c r="J6" s="226"/>
      <c r="K6" s="226"/>
      <c r="L6" s="5">
        <f>SUM(H6:K6)</f>
        <v>0</v>
      </c>
      <c r="M6" s="225"/>
      <c r="N6" s="217"/>
      <c r="O6" s="226"/>
      <c r="P6" s="226"/>
      <c r="Q6" s="5">
        <f>SUM(M6:P6)</f>
        <v>0</v>
      </c>
      <c r="R6" s="225"/>
      <c r="S6" s="217"/>
      <c r="T6" s="226"/>
      <c r="U6" s="226"/>
      <c r="V6" s="5">
        <f>SUM(R6:U6)</f>
        <v>0</v>
      </c>
      <c r="W6" s="225"/>
      <c r="X6" s="217"/>
      <c r="Y6" s="226"/>
      <c r="Z6" s="226"/>
      <c r="AA6" s="5">
        <f>SUM(W6:Z6)</f>
        <v>0</v>
      </c>
      <c r="AB6" s="48"/>
      <c r="AC6" s="563">
        <v>8</v>
      </c>
      <c r="AD6" s="564"/>
      <c r="AE6" s="565"/>
      <c r="AF6" s="565"/>
      <c r="AG6" s="575">
        <f>SUM(AC6:AF6)</f>
        <v>8</v>
      </c>
      <c r="AH6" s="563">
        <v>22</v>
      </c>
      <c r="AI6" s="564">
        <v>2</v>
      </c>
      <c r="AJ6" s="565">
        <v>1</v>
      </c>
      <c r="AK6" s="565">
        <v>2</v>
      </c>
      <c r="AL6" s="575">
        <f>SUM(AH6:AK6)</f>
        <v>27</v>
      </c>
      <c r="AM6" s="563">
        <v>1</v>
      </c>
      <c r="AN6" s="564"/>
      <c r="AO6" s="565">
        <v>1</v>
      </c>
      <c r="AP6" s="565"/>
      <c r="AQ6" s="575">
        <f>SUM(AM6:AP6)</f>
        <v>2</v>
      </c>
      <c r="AR6" s="563">
        <v>0</v>
      </c>
      <c r="AS6" s="564"/>
      <c r="AT6" s="565"/>
      <c r="AU6" s="565"/>
      <c r="AV6" s="575">
        <f>SUM(AR6:AU6)</f>
        <v>0</v>
      </c>
      <c r="AW6" s="48"/>
      <c r="AX6" s="77">
        <v>1</v>
      </c>
    </row>
    <row r="7" spans="1:50" ht="27" customHeight="1">
      <c r="A7" s="6">
        <v>2</v>
      </c>
      <c r="B7" s="48"/>
      <c r="C7" s="216"/>
      <c r="D7" s="214"/>
      <c r="E7" s="222"/>
      <c r="F7" s="222"/>
      <c r="G7" s="77">
        <f t="shared" ref="G7:G19" si="0">SUM(C7:F7)</f>
        <v>0</v>
      </c>
      <c r="H7" s="216"/>
      <c r="I7" s="214"/>
      <c r="J7" s="222"/>
      <c r="K7" s="222"/>
      <c r="L7" s="77">
        <f t="shared" ref="L7:L19" si="1">SUM(H7:K7)</f>
        <v>0</v>
      </c>
      <c r="M7" s="216"/>
      <c r="N7" s="214"/>
      <c r="O7" s="222"/>
      <c r="P7" s="222"/>
      <c r="Q7" s="77">
        <f t="shared" ref="Q7:Q19" si="2">SUM(M7:P7)</f>
        <v>0</v>
      </c>
      <c r="R7" s="216"/>
      <c r="S7" s="214"/>
      <c r="T7" s="222"/>
      <c r="U7" s="222"/>
      <c r="V7" s="77">
        <f t="shared" ref="V7:V19" si="3">SUM(R7:U7)</f>
        <v>0</v>
      </c>
      <c r="W7" s="216"/>
      <c r="X7" s="214"/>
      <c r="Y7" s="222"/>
      <c r="Z7" s="222"/>
      <c r="AA7" s="77">
        <f t="shared" ref="AA7:AA19" si="4">SUM(W7:Z7)</f>
        <v>0</v>
      </c>
      <c r="AB7" s="48"/>
      <c r="AC7" s="566">
        <v>2</v>
      </c>
      <c r="AD7" s="566">
        <v>1</v>
      </c>
      <c r="AE7" s="566"/>
      <c r="AF7" s="566"/>
      <c r="AG7" s="576">
        <f t="shared" ref="AG7:AG19" si="5">SUM(AC7:AF7)</f>
        <v>3</v>
      </c>
      <c r="AH7" s="566">
        <v>5</v>
      </c>
      <c r="AI7" s="567"/>
      <c r="AJ7" s="568">
        <v>1</v>
      </c>
      <c r="AK7" s="568"/>
      <c r="AL7" s="576">
        <f t="shared" ref="AL7:AL19" si="6">SUM(AH7:AK7)</f>
        <v>6</v>
      </c>
      <c r="AM7" s="566">
        <v>1</v>
      </c>
      <c r="AN7" s="567"/>
      <c r="AO7" s="568"/>
      <c r="AP7" s="568"/>
      <c r="AQ7" s="576">
        <f t="shared" ref="AQ7:AQ19" si="7">SUM(AM7:AP7)</f>
        <v>1</v>
      </c>
      <c r="AR7" s="566">
        <v>0</v>
      </c>
      <c r="AS7" s="567"/>
      <c r="AT7" s="568"/>
      <c r="AU7" s="568"/>
      <c r="AV7" s="576">
        <f t="shared" ref="AV7:AV19" si="8">SUM(AR7:AU7)</f>
        <v>0</v>
      </c>
      <c r="AW7" s="48"/>
      <c r="AX7" s="6">
        <v>2</v>
      </c>
    </row>
    <row r="8" spans="1:50" ht="27" customHeight="1">
      <c r="A8" s="6">
        <v>3</v>
      </c>
      <c r="B8" s="88"/>
      <c r="C8" s="566">
        <v>13</v>
      </c>
      <c r="D8" s="567">
        <v>1</v>
      </c>
      <c r="E8" s="568"/>
      <c r="F8" s="568">
        <v>1</v>
      </c>
      <c r="G8" s="77">
        <f t="shared" si="0"/>
        <v>15</v>
      </c>
      <c r="H8" s="566">
        <v>5</v>
      </c>
      <c r="I8" s="567">
        <v>2</v>
      </c>
      <c r="J8" s="568">
        <v>1</v>
      </c>
      <c r="K8" s="568"/>
      <c r="L8" s="77">
        <f t="shared" si="1"/>
        <v>8</v>
      </c>
      <c r="M8" s="566">
        <v>2</v>
      </c>
      <c r="N8" s="567"/>
      <c r="O8" s="568"/>
      <c r="P8" s="568"/>
      <c r="Q8" s="77">
        <f t="shared" si="2"/>
        <v>2</v>
      </c>
      <c r="R8" s="566">
        <v>0</v>
      </c>
      <c r="S8" s="567"/>
      <c r="T8" s="568"/>
      <c r="U8" s="568"/>
      <c r="V8" s="77">
        <f t="shared" si="3"/>
        <v>0</v>
      </c>
      <c r="W8" s="566"/>
      <c r="X8" s="567"/>
      <c r="Y8" s="568"/>
      <c r="Z8" s="568"/>
      <c r="AA8" s="77">
        <f t="shared" si="4"/>
        <v>0</v>
      </c>
      <c r="AB8" s="88"/>
      <c r="AC8" s="578"/>
      <c r="AD8" s="579"/>
      <c r="AE8" s="580"/>
      <c r="AF8" s="580"/>
      <c r="AG8" s="576">
        <f t="shared" si="5"/>
        <v>0</v>
      </c>
      <c r="AH8" s="578"/>
      <c r="AI8" s="579"/>
      <c r="AJ8" s="580"/>
      <c r="AK8" s="580"/>
      <c r="AL8" s="576">
        <f t="shared" si="6"/>
        <v>0</v>
      </c>
      <c r="AM8" s="578"/>
      <c r="AN8" s="579"/>
      <c r="AO8" s="580"/>
      <c r="AP8" s="580"/>
      <c r="AQ8" s="576">
        <f t="shared" si="7"/>
        <v>0</v>
      </c>
      <c r="AR8" s="578"/>
      <c r="AS8" s="579"/>
      <c r="AT8" s="580"/>
      <c r="AU8" s="580"/>
      <c r="AV8" s="576">
        <f t="shared" si="8"/>
        <v>0</v>
      </c>
      <c r="AW8" s="88"/>
      <c r="AX8" s="6">
        <v>3</v>
      </c>
    </row>
    <row r="9" spans="1:50" ht="27" customHeight="1">
      <c r="A9" s="6">
        <v>4</v>
      </c>
      <c r="B9" s="88"/>
      <c r="C9" s="225"/>
      <c r="D9" s="217"/>
      <c r="E9" s="226"/>
      <c r="F9" s="226"/>
      <c r="G9" s="77">
        <f t="shared" si="0"/>
        <v>0</v>
      </c>
      <c r="H9" s="225"/>
      <c r="I9" s="217"/>
      <c r="J9" s="226"/>
      <c r="K9" s="226"/>
      <c r="L9" s="77">
        <f t="shared" si="1"/>
        <v>0</v>
      </c>
      <c r="M9" s="225"/>
      <c r="N9" s="217"/>
      <c r="O9" s="226"/>
      <c r="P9" s="226"/>
      <c r="Q9" s="77">
        <f t="shared" si="2"/>
        <v>0</v>
      </c>
      <c r="R9" s="225"/>
      <c r="S9" s="217"/>
      <c r="T9" s="226"/>
      <c r="U9" s="226"/>
      <c r="V9" s="77">
        <f t="shared" si="3"/>
        <v>0</v>
      </c>
      <c r="W9" s="225"/>
      <c r="X9" s="217"/>
      <c r="Y9" s="226"/>
      <c r="Z9" s="226"/>
      <c r="AA9" s="77">
        <f t="shared" si="4"/>
        <v>0</v>
      </c>
      <c r="AB9" s="88"/>
      <c r="AC9" s="566">
        <v>15</v>
      </c>
      <c r="AD9" s="566"/>
      <c r="AE9" s="566"/>
      <c r="AF9" s="566">
        <v>2</v>
      </c>
      <c r="AG9" s="576">
        <f t="shared" si="5"/>
        <v>17</v>
      </c>
      <c r="AH9" s="566">
        <v>24</v>
      </c>
      <c r="AI9" s="567"/>
      <c r="AJ9" s="568"/>
      <c r="AK9" s="568">
        <v>1</v>
      </c>
      <c r="AL9" s="576">
        <f t="shared" si="6"/>
        <v>25</v>
      </c>
      <c r="AM9" s="566">
        <v>4</v>
      </c>
      <c r="AN9" s="567"/>
      <c r="AO9" s="568"/>
      <c r="AP9" s="568"/>
      <c r="AQ9" s="576">
        <f t="shared" si="7"/>
        <v>4</v>
      </c>
      <c r="AR9" s="566">
        <v>0</v>
      </c>
      <c r="AS9" s="567"/>
      <c r="AT9" s="568"/>
      <c r="AU9" s="568"/>
      <c r="AV9" s="576">
        <f t="shared" si="8"/>
        <v>0</v>
      </c>
      <c r="AW9" s="88"/>
      <c r="AX9" s="6">
        <v>4</v>
      </c>
    </row>
    <row r="10" spans="1:50" ht="27" customHeight="1">
      <c r="A10" s="6">
        <v>5</v>
      </c>
      <c r="B10" s="48"/>
      <c r="C10" s="216"/>
      <c r="D10" s="214"/>
      <c r="E10" s="222"/>
      <c r="F10" s="222"/>
      <c r="G10" s="77">
        <f t="shared" si="0"/>
        <v>0</v>
      </c>
      <c r="H10" s="216"/>
      <c r="I10" s="214"/>
      <c r="J10" s="222"/>
      <c r="K10" s="222"/>
      <c r="L10" s="77">
        <f t="shared" si="1"/>
        <v>0</v>
      </c>
      <c r="M10" s="216"/>
      <c r="N10" s="214"/>
      <c r="O10" s="222"/>
      <c r="P10" s="222"/>
      <c r="Q10" s="77">
        <f t="shared" si="2"/>
        <v>0</v>
      </c>
      <c r="R10" s="216"/>
      <c r="S10" s="214"/>
      <c r="T10" s="222"/>
      <c r="U10" s="222"/>
      <c r="V10" s="77">
        <f t="shared" si="3"/>
        <v>0</v>
      </c>
      <c r="W10" s="216"/>
      <c r="X10" s="214"/>
      <c r="Y10" s="222"/>
      <c r="Z10" s="222"/>
      <c r="AA10" s="77">
        <f t="shared" si="4"/>
        <v>0</v>
      </c>
      <c r="AB10" s="48"/>
      <c r="AC10" s="566">
        <v>24</v>
      </c>
      <c r="AD10" s="567">
        <v>2</v>
      </c>
      <c r="AE10" s="568"/>
      <c r="AF10" s="568"/>
      <c r="AG10" s="576">
        <f t="shared" si="5"/>
        <v>26</v>
      </c>
      <c r="AH10" s="566">
        <v>32</v>
      </c>
      <c r="AI10" s="567"/>
      <c r="AJ10" s="568">
        <v>7</v>
      </c>
      <c r="AK10" s="568">
        <v>1</v>
      </c>
      <c r="AL10" s="576">
        <f t="shared" si="6"/>
        <v>40</v>
      </c>
      <c r="AM10" s="566">
        <v>5</v>
      </c>
      <c r="AN10" s="567">
        <v>2</v>
      </c>
      <c r="AO10" s="568">
        <v>1</v>
      </c>
      <c r="AP10" s="568"/>
      <c r="AQ10" s="576">
        <f t="shared" si="7"/>
        <v>8</v>
      </c>
      <c r="AR10" s="566">
        <v>0</v>
      </c>
      <c r="AS10" s="567"/>
      <c r="AT10" s="568"/>
      <c r="AU10" s="568"/>
      <c r="AV10" s="576">
        <f t="shared" si="8"/>
        <v>0</v>
      </c>
      <c r="AW10" s="48"/>
      <c r="AX10" s="6">
        <v>5</v>
      </c>
    </row>
    <row r="11" spans="1:50" ht="27" customHeight="1">
      <c r="A11" s="6">
        <v>6</v>
      </c>
      <c r="B11" s="48"/>
      <c r="C11" s="566">
        <v>24</v>
      </c>
      <c r="D11" s="567">
        <v>1</v>
      </c>
      <c r="E11" s="568"/>
      <c r="F11" s="568"/>
      <c r="G11" s="77">
        <f t="shared" si="0"/>
        <v>25</v>
      </c>
      <c r="H11" s="566">
        <v>23</v>
      </c>
      <c r="I11" s="567"/>
      <c r="J11" s="568"/>
      <c r="K11" s="568"/>
      <c r="L11" s="77">
        <f t="shared" si="1"/>
        <v>23</v>
      </c>
      <c r="M11" s="566">
        <v>0</v>
      </c>
      <c r="N11" s="567"/>
      <c r="O11" s="568"/>
      <c r="P11" s="568"/>
      <c r="Q11" s="77">
        <f t="shared" si="2"/>
        <v>0</v>
      </c>
      <c r="R11" s="566">
        <v>0</v>
      </c>
      <c r="S11" s="567"/>
      <c r="T11" s="568"/>
      <c r="U11" s="568"/>
      <c r="V11" s="77">
        <f t="shared" si="3"/>
        <v>0</v>
      </c>
      <c r="W11" s="566">
        <v>0</v>
      </c>
      <c r="X11" s="567"/>
      <c r="Y11" s="568"/>
      <c r="Z11" s="568"/>
      <c r="AA11" s="77">
        <f t="shared" si="4"/>
        <v>0</v>
      </c>
      <c r="AB11" s="48"/>
      <c r="AC11" s="578"/>
      <c r="AD11" s="579"/>
      <c r="AE11" s="580"/>
      <c r="AF11" s="580"/>
      <c r="AG11" s="576">
        <f t="shared" si="5"/>
        <v>0</v>
      </c>
      <c r="AH11" s="578"/>
      <c r="AI11" s="579"/>
      <c r="AJ11" s="580"/>
      <c r="AK11" s="580"/>
      <c r="AL11" s="576">
        <f t="shared" si="6"/>
        <v>0</v>
      </c>
      <c r="AM11" s="578"/>
      <c r="AN11" s="579"/>
      <c r="AO11" s="580"/>
      <c r="AP11" s="580"/>
      <c r="AQ11" s="576">
        <f t="shared" si="7"/>
        <v>0</v>
      </c>
      <c r="AR11" s="578"/>
      <c r="AS11" s="579"/>
      <c r="AT11" s="580"/>
      <c r="AU11" s="580"/>
      <c r="AV11" s="576">
        <f t="shared" si="8"/>
        <v>0</v>
      </c>
      <c r="AW11" s="48"/>
      <c r="AX11" s="6">
        <v>6</v>
      </c>
    </row>
    <row r="12" spans="1:50" ht="27" customHeight="1">
      <c r="A12" s="6">
        <v>7</v>
      </c>
      <c r="B12" s="48"/>
      <c r="C12" s="216"/>
      <c r="D12" s="214"/>
      <c r="E12" s="222"/>
      <c r="F12" s="222"/>
      <c r="G12" s="77">
        <f t="shared" si="0"/>
        <v>0</v>
      </c>
      <c r="H12" s="216"/>
      <c r="I12" s="214"/>
      <c r="J12" s="222"/>
      <c r="K12" s="222"/>
      <c r="L12" s="77">
        <f t="shared" si="1"/>
        <v>0</v>
      </c>
      <c r="M12" s="216"/>
      <c r="N12" s="214"/>
      <c r="O12" s="222"/>
      <c r="P12" s="222"/>
      <c r="Q12" s="77">
        <f t="shared" si="2"/>
        <v>0</v>
      </c>
      <c r="R12" s="216"/>
      <c r="S12" s="214"/>
      <c r="T12" s="222"/>
      <c r="U12" s="222"/>
      <c r="V12" s="77">
        <f t="shared" si="3"/>
        <v>0</v>
      </c>
      <c r="W12" s="216"/>
      <c r="X12" s="214"/>
      <c r="Y12" s="222"/>
      <c r="Z12" s="222"/>
      <c r="AA12" s="77">
        <f t="shared" si="4"/>
        <v>0</v>
      </c>
      <c r="AB12" s="48"/>
      <c r="AC12" s="566">
        <v>10</v>
      </c>
      <c r="AD12" s="567"/>
      <c r="AE12" s="568"/>
      <c r="AF12" s="568"/>
      <c r="AG12" s="576">
        <f t="shared" si="5"/>
        <v>10</v>
      </c>
      <c r="AH12" s="566">
        <v>26</v>
      </c>
      <c r="AI12" s="567">
        <v>1</v>
      </c>
      <c r="AJ12" s="568"/>
      <c r="AK12" s="568">
        <v>4</v>
      </c>
      <c r="AL12" s="576">
        <f t="shared" si="6"/>
        <v>31</v>
      </c>
      <c r="AM12" s="566">
        <v>2</v>
      </c>
      <c r="AN12" s="567"/>
      <c r="AO12" s="568"/>
      <c r="AP12" s="568"/>
      <c r="AQ12" s="576">
        <f t="shared" si="7"/>
        <v>2</v>
      </c>
      <c r="AR12" s="566">
        <v>0</v>
      </c>
      <c r="AS12" s="567"/>
      <c r="AT12" s="568"/>
      <c r="AU12" s="568"/>
      <c r="AV12" s="576">
        <f t="shared" si="8"/>
        <v>0</v>
      </c>
      <c r="AW12" s="48"/>
      <c r="AX12" s="6">
        <v>7</v>
      </c>
    </row>
    <row r="13" spans="1:50" ht="27" customHeight="1">
      <c r="A13" s="6">
        <v>8</v>
      </c>
      <c r="B13" s="88"/>
      <c r="C13" s="216"/>
      <c r="D13" s="214"/>
      <c r="E13" s="222"/>
      <c r="F13" s="222"/>
      <c r="G13" s="77">
        <f t="shared" si="0"/>
        <v>0</v>
      </c>
      <c r="H13" s="216"/>
      <c r="I13" s="214"/>
      <c r="J13" s="222"/>
      <c r="K13" s="222"/>
      <c r="L13" s="77">
        <f t="shared" si="1"/>
        <v>0</v>
      </c>
      <c r="M13" s="216"/>
      <c r="N13" s="214"/>
      <c r="O13" s="222"/>
      <c r="P13" s="222"/>
      <c r="Q13" s="77">
        <f t="shared" si="2"/>
        <v>0</v>
      </c>
      <c r="R13" s="216"/>
      <c r="S13" s="214"/>
      <c r="T13" s="222"/>
      <c r="U13" s="222"/>
      <c r="V13" s="77">
        <f t="shared" si="3"/>
        <v>0</v>
      </c>
      <c r="W13" s="216"/>
      <c r="X13" s="214"/>
      <c r="Y13" s="222"/>
      <c r="Z13" s="222"/>
      <c r="AA13" s="77">
        <f t="shared" si="4"/>
        <v>0</v>
      </c>
      <c r="AB13" s="88"/>
      <c r="AC13" s="566">
        <v>0</v>
      </c>
      <c r="AD13" s="567"/>
      <c r="AE13" s="568"/>
      <c r="AF13" s="568"/>
      <c r="AG13" s="576">
        <f t="shared" si="5"/>
        <v>0</v>
      </c>
      <c r="AH13" s="566">
        <v>9</v>
      </c>
      <c r="AI13" s="567">
        <v>1</v>
      </c>
      <c r="AJ13" s="568">
        <v>3</v>
      </c>
      <c r="AK13" s="568"/>
      <c r="AL13" s="576">
        <f t="shared" si="6"/>
        <v>13</v>
      </c>
      <c r="AM13" s="566">
        <v>0</v>
      </c>
      <c r="AN13" s="567"/>
      <c r="AO13" s="568"/>
      <c r="AP13" s="568"/>
      <c r="AQ13" s="576">
        <f t="shared" si="7"/>
        <v>0</v>
      </c>
      <c r="AR13" s="566">
        <v>0</v>
      </c>
      <c r="AS13" s="567"/>
      <c r="AT13" s="568"/>
      <c r="AU13" s="568"/>
      <c r="AV13" s="576">
        <f t="shared" si="8"/>
        <v>0</v>
      </c>
      <c r="AW13" s="88"/>
      <c r="AX13" s="6">
        <v>8</v>
      </c>
    </row>
    <row r="14" spans="1:50" ht="27" customHeight="1">
      <c r="A14" s="6">
        <v>9</v>
      </c>
      <c r="B14" s="88"/>
      <c r="C14" s="216"/>
      <c r="D14" s="214"/>
      <c r="E14" s="222"/>
      <c r="F14" s="222"/>
      <c r="G14" s="77">
        <f t="shared" si="0"/>
        <v>0</v>
      </c>
      <c r="H14" s="216"/>
      <c r="I14" s="214"/>
      <c r="J14" s="222"/>
      <c r="K14" s="222"/>
      <c r="L14" s="77">
        <f t="shared" si="1"/>
        <v>0</v>
      </c>
      <c r="M14" s="216"/>
      <c r="N14" s="214"/>
      <c r="O14" s="222"/>
      <c r="P14" s="222"/>
      <c r="Q14" s="77">
        <f t="shared" si="2"/>
        <v>0</v>
      </c>
      <c r="R14" s="216"/>
      <c r="S14" s="214"/>
      <c r="T14" s="222"/>
      <c r="U14" s="222"/>
      <c r="V14" s="77">
        <f t="shared" si="3"/>
        <v>0</v>
      </c>
      <c r="W14" s="216"/>
      <c r="X14" s="214"/>
      <c r="Y14" s="222"/>
      <c r="Z14" s="222"/>
      <c r="AA14" s="77">
        <f t="shared" si="4"/>
        <v>0</v>
      </c>
      <c r="AB14" s="88"/>
      <c r="AC14" s="566">
        <v>18</v>
      </c>
      <c r="AD14" s="567"/>
      <c r="AE14" s="568"/>
      <c r="AF14" s="568"/>
      <c r="AG14" s="576">
        <f t="shared" si="5"/>
        <v>18</v>
      </c>
      <c r="AH14" s="566">
        <v>43</v>
      </c>
      <c r="AI14" s="567">
        <v>4</v>
      </c>
      <c r="AJ14" s="568">
        <v>1</v>
      </c>
      <c r="AK14" s="568"/>
      <c r="AL14" s="576">
        <f t="shared" si="6"/>
        <v>48</v>
      </c>
      <c r="AM14" s="566">
        <v>4</v>
      </c>
      <c r="AN14" s="567"/>
      <c r="AO14" s="568"/>
      <c r="AP14" s="568">
        <v>1</v>
      </c>
      <c r="AQ14" s="576">
        <f t="shared" si="7"/>
        <v>5</v>
      </c>
      <c r="AR14" s="566">
        <v>0</v>
      </c>
      <c r="AS14" s="567"/>
      <c r="AT14" s="568"/>
      <c r="AU14" s="568"/>
      <c r="AV14" s="576">
        <f t="shared" si="8"/>
        <v>0</v>
      </c>
      <c r="AW14" s="88"/>
      <c r="AX14" s="6">
        <v>9</v>
      </c>
    </row>
    <row r="15" spans="1:50" ht="27" customHeight="1">
      <c r="A15" s="6">
        <v>10</v>
      </c>
      <c r="B15" s="88"/>
      <c r="C15" s="216"/>
      <c r="D15" s="214"/>
      <c r="E15" s="222"/>
      <c r="F15" s="222"/>
      <c r="G15" s="77">
        <f t="shared" si="0"/>
        <v>0</v>
      </c>
      <c r="H15" s="216"/>
      <c r="I15" s="214"/>
      <c r="J15" s="222"/>
      <c r="K15" s="222"/>
      <c r="L15" s="77">
        <f t="shared" si="1"/>
        <v>0</v>
      </c>
      <c r="M15" s="216"/>
      <c r="N15" s="214"/>
      <c r="O15" s="222"/>
      <c r="P15" s="222"/>
      <c r="Q15" s="77">
        <f t="shared" si="2"/>
        <v>0</v>
      </c>
      <c r="R15" s="216"/>
      <c r="S15" s="214"/>
      <c r="T15" s="222"/>
      <c r="U15" s="222"/>
      <c r="V15" s="77">
        <f t="shared" si="3"/>
        <v>0</v>
      </c>
      <c r="W15" s="216"/>
      <c r="X15" s="214"/>
      <c r="Y15" s="222"/>
      <c r="Z15" s="222"/>
      <c r="AA15" s="77">
        <f t="shared" si="4"/>
        <v>0</v>
      </c>
      <c r="AB15" s="88"/>
      <c r="AC15" s="566">
        <v>13</v>
      </c>
      <c r="AD15" s="567">
        <v>2</v>
      </c>
      <c r="AE15" s="568"/>
      <c r="AF15" s="568"/>
      <c r="AG15" s="576">
        <f t="shared" si="5"/>
        <v>15</v>
      </c>
      <c r="AH15" s="566">
        <v>15</v>
      </c>
      <c r="AI15" s="567"/>
      <c r="AJ15" s="568">
        <v>2</v>
      </c>
      <c r="AK15" s="568"/>
      <c r="AL15" s="576">
        <f t="shared" si="6"/>
        <v>17</v>
      </c>
      <c r="AM15" s="566">
        <v>1</v>
      </c>
      <c r="AN15" s="567"/>
      <c r="AO15" s="568">
        <v>1</v>
      </c>
      <c r="AP15" s="568"/>
      <c r="AQ15" s="576">
        <f t="shared" si="7"/>
        <v>2</v>
      </c>
      <c r="AR15" s="566">
        <v>0</v>
      </c>
      <c r="AS15" s="567"/>
      <c r="AT15" s="568"/>
      <c r="AU15" s="568"/>
      <c r="AV15" s="576">
        <f t="shared" si="8"/>
        <v>0</v>
      </c>
      <c r="AW15" s="88"/>
      <c r="AX15" s="6">
        <v>10</v>
      </c>
    </row>
    <row r="16" spans="1:50" ht="27" customHeight="1">
      <c r="A16" s="6">
        <v>11</v>
      </c>
      <c r="B16" s="88"/>
      <c r="C16" s="216"/>
      <c r="D16" s="214"/>
      <c r="E16" s="222"/>
      <c r="F16" s="222"/>
      <c r="G16" s="77">
        <f t="shared" si="0"/>
        <v>0</v>
      </c>
      <c r="H16" s="216"/>
      <c r="I16" s="214"/>
      <c r="J16" s="222"/>
      <c r="K16" s="222"/>
      <c r="L16" s="77">
        <f t="shared" si="1"/>
        <v>0</v>
      </c>
      <c r="M16" s="216"/>
      <c r="N16" s="214"/>
      <c r="O16" s="222"/>
      <c r="P16" s="222"/>
      <c r="Q16" s="77">
        <f t="shared" si="2"/>
        <v>0</v>
      </c>
      <c r="R16" s="216"/>
      <c r="S16" s="214"/>
      <c r="T16" s="222"/>
      <c r="U16" s="222"/>
      <c r="V16" s="77">
        <f t="shared" si="3"/>
        <v>0</v>
      </c>
      <c r="W16" s="216"/>
      <c r="X16" s="214"/>
      <c r="Y16" s="222"/>
      <c r="Z16" s="222"/>
      <c r="AA16" s="77">
        <f t="shared" si="4"/>
        <v>0</v>
      </c>
      <c r="AB16" s="88"/>
      <c r="AC16" s="566">
        <v>37</v>
      </c>
      <c r="AD16" s="567">
        <v>1</v>
      </c>
      <c r="AE16" s="568"/>
      <c r="AF16" s="568">
        <v>2</v>
      </c>
      <c r="AG16" s="576">
        <f t="shared" si="5"/>
        <v>40</v>
      </c>
      <c r="AH16" s="566">
        <v>62</v>
      </c>
      <c r="AI16" s="567">
        <v>9</v>
      </c>
      <c r="AJ16" s="568">
        <v>11</v>
      </c>
      <c r="AK16" s="568">
        <v>2</v>
      </c>
      <c r="AL16" s="576">
        <f t="shared" si="6"/>
        <v>84</v>
      </c>
      <c r="AM16" s="566">
        <v>3</v>
      </c>
      <c r="AN16" s="567"/>
      <c r="AO16" s="568">
        <v>1</v>
      </c>
      <c r="AP16" s="568"/>
      <c r="AQ16" s="576">
        <f t="shared" si="7"/>
        <v>4</v>
      </c>
      <c r="AR16" s="566">
        <v>0</v>
      </c>
      <c r="AS16" s="567"/>
      <c r="AT16" s="568"/>
      <c r="AU16" s="568"/>
      <c r="AV16" s="576">
        <f t="shared" si="8"/>
        <v>0</v>
      </c>
      <c r="AW16" s="88"/>
      <c r="AX16" s="6">
        <v>11</v>
      </c>
    </row>
    <row r="17" spans="1:50" ht="27" customHeight="1">
      <c r="A17" s="6">
        <v>12</v>
      </c>
      <c r="B17" s="88"/>
      <c r="C17" s="216"/>
      <c r="D17" s="214"/>
      <c r="E17" s="222"/>
      <c r="F17" s="222"/>
      <c r="G17" s="77">
        <f t="shared" si="0"/>
        <v>0</v>
      </c>
      <c r="H17" s="216"/>
      <c r="I17" s="214"/>
      <c r="J17" s="222"/>
      <c r="K17" s="222"/>
      <c r="L17" s="77">
        <f t="shared" si="1"/>
        <v>0</v>
      </c>
      <c r="M17" s="216"/>
      <c r="N17" s="214"/>
      <c r="O17" s="222"/>
      <c r="P17" s="222"/>
      <c r="Q17" s="77">
        <f t="shared" si="2"/>
        <v>0</v>
      </c>
      <c r="R17" s="216"/>
      <c r="S17" s="214"/>
      <c r="T17" s="222"/>
      <c r="U17" s="222"/>
      <c r="V17" s="77">
        <f t="shared" si="3"/>
        <v>0</v>
      </c>
      <c r="W17" s="216"/>
      <c r="X17" s="214"/>
      <c r="Y17" s="222"/>
      <c r="Z17" s="222"/>
      <c r="AA17" s="77">
        <f t="shared" si="4"/>
        <v>0</v>
      </c>
      <c r="AB17" s="88"/>
      <c r="AC17" s="566">
        <v>35</v>
      </c>
      <c r="AD17" s="567">
        <v>1</v>
      </c>
      <c r="AE17" s="568"/>
      <c r="AF17" s="568">
        <v>2</v>
      </c>
      <c r="AG17" s="576">
        <f t="shared" si="5"/>
        <v>38</v>
      </c>
      <c r="AH17" s="566">
        <v>106</v>
      </c>
      <c r="AI17" s="567">
        <v>12</v>
      </c>
      <c r="AJ17" s="568">
        <v>1</v>
      </c>
      <c r="AK17" s="568">
        <v>3</v>
      </c>
      <c r="AL17" s="576">
        <f t="shared" si="6"/>
        <v>122</v>
      </c>
      <c r="AM17" s="566">
        <v>8</v>
      </c>
      <c r="AN17" s="567"/>
      <c r="AO17" s="568">
        <v>1</v>
      </c>
      <c r="AP17" s="568">
        <v>2</v>
      </c>
      <c r="AQ17" s="576">
        <f t="shared" si="7"/>
        <v>11</v>
      </c>
      <c r="AR17" s="566">
        <v>0</v>
      </c>
      <c r="AS17" s="567"/>
      <c r="AT17" s="568"/>
      <c r="AU17" s="568"/>
      <c r="AV17" s="576">
        <f t="shared" si="8"/>
        <v>0</v>
      </c>
      <c r="AW17" s="88"/>
      <c r="AX17" s="6">
        <v>12</v>
      </c>
    </row>
    <row r="18" spans="1:50" ht="27" customHeight="1">
      <c r="A18" s="6">
        <v>13</v>
      </c>
      <c r="B18" s="88"/>
      <c r="C18" s="216"/>
      <c r="D18" s="214"/>
      <c r="E18" s="222"/>
      <c r="F18" s="222"/>
      <c r="G18" s="77">
        <f t="shared" si="0"/>
        <v>0</v>
      </c>
      <c r="H18" s="216"/>
      <c r="I18" s="214"/>
      <c r="J18" s="222"/>
      <c r="K18" s="222"/>
      <c r="L18" s="77">
        <f t="shared" si="1"/>
        <v>0</v>
      </c>
      <c r="M18" s="216"/>
      <c r="N18" s="214"/>
      <c r="O18" s="222"/>
      <c r="P18" s="222"/>
      <c r="Q18" s="77">
        <f t="shared" si="2"/>
        <v>0</v>
      </c>
      <c r="R18" s="216"/>
      <c r="S18" s="214"/>
      <c r="T18" s="222"/>
      <c r="U18" s="222"/>
      <c r="V18" s="77">
        <f t="shared" si="3"/>
        <v>0</v>
      </c>
      <c r="W18" s="216"/>
      <c r="X18" s="214"/>
      <c r="Y18" s="222"/>
      <c r="Z18" s="222"/>
      <c r="AA18" s="77">
        <f t="shared" si="4"/>
        <v>0</v>
      </c>
      <c r="AB18" s="88"/>
      <c r="AC18" s="566">
        <v>20</v>
      </c>
      <c r="AD18" s="567"/>
      <c r="AE18" s="568"/>
      <c r="AF18" s="568"/>
      <c r="AG18" s="576">
        <f t="shared" si="5"/>
        <v>20</v>
      </c>
      <c r="AH18" s="566">
        <v>52</v>
      </c>
      <c r="AI18" s="567">
        <v>5</v>
      </c>
      <c r="AJ18" s="568">
        <v>2</v>
      </c>
      <c r="AK18" s="568"/>
      <c r="AL18" s="576">
        <f t="shared" si="6"/>
        <v>59</v>
      </c>
      <c r="AM18" s="566">
        <v>2</v>
      </c>
      <c r="AN18" s="567"/>
      <c r="AO18" s="568">
        <v>1</v>
      </c>
      <c r="AP18" s="568"/>
      <c r="AQ18" s="576">
        <f t="shared" si="7"/>
        <v>3</v>
      </c>
      <c r="AR18" s="566">
        <v>0</v>
      </c>
      <c r="AS18" s="567"/>
      <c r="AT18" s="568"/>
      <c r="AU18" s="568"/>
      <c r="AV18" s="576">
        <f t="shared" si="8"/>
        <v>0</v>
      </c>
      <c r="AW18" s="88"/>
      <c r="AX18" s="6">
        <v>13</v>
      </c>
    </row>
    <row r="19" spans="1:50" ht="27" customHeight="1" thickBot="1">
      <c r="A19" s="7">
        <v>14</v>
      </c>
      <c r="B19" s="88"/>
      <c r="C19" s="223"/>
      <c r="D19" s="213"/>
      <c r="E19" s="224"/>
      <c r="F19" s="224"/>
      <c r="G19" s="83">
        <f t="shared" si="0"/>
        <v>0</v>
      </c>
      <c r="H19" s="223"/>
      <c r="I19" s="213"/>
      <c r="J19" s="224"/>
      <c r="K19" s="224"/>
      <c r="L19" s="83">
        <f t="shared" si="1"/>
        <v>0</v>
      </c>
      <c r="M19" s="223"/>
      <c r="N19" s="213"/>
      <c r="O19" s="224"/>
      <c r="P19" s="224"/>
      <c r="Q19" s="83">
        <f t="shared" si="2"/>
        <v>0</v>
      </c>
      <c r="R19" s="223"/>
      <c r="S19" s="213"/>
      <c r="T19" s="224"/>
      <c r="U19" s="224"/>
      <c r="V19" s="83">
        <f t="shared" si="3"/>
        <v>0</v>
      </c>
      <c r="W19" s="223"/>
      <c r="X19" s="213"/>
      <c r="Y19" s="224"/>
      <c r="Z19" s="224"/>
      <c r="AA19" s="83">
        <f t="shared" si="4"/>
        <v>0</v>
      </c>
      <c r="AB19" s="88"/>
      <c r="AC19" s="566">
        <v>4</v>
      </c>
      <c r="AD19" s="567"/>
      <c r="AE19" s="568"/>
      <c r="AF19" s="568"/>
      <c r="AG19" s="577">
        <f t="shared" si="5"/>
        <v>4</v>
      </c>
      <c r="AH19" s="569">
        <v>21</v>
      </c>
      <c r="AI19" s="570">
        <v>3</v>
      </c>
      <c r="AJ19" s="571">
        <v>1</v>
      </c>
      <c r="AK19" s="571"/>
      <c r="AL19" s="577">
        <f t="shared" si="6"/>
        <v>25</v>
      </c>
      <c r="AM19" s="569">
        <v>1</v>
      </c>
      <c r="AN19" s="570">
        <v>1</v>
      </c>
      <c r="AO19" s="571"/>
      <c r="AP19" s="571"/>
      <c r="AQ19" s="577">
        <f t="shared" si="7"/>
        <v>2</v>
      </c>
      <c r="AR19" s="569">
        <v>0</v>
      </c>
      <c r="AS19" s="570"/>
      <c r="AT19" s="571"/>
      <c r="AU19" s="571"/>
      <c r="AV19" s="577">
        <f t="shared" si="8"/>
        <v>0</v>
      </c>
      <c r="AW19" s="88"/>
      <c r="AX19" s="7">
        <v>14</v>
      </c>
    </row>
    <row r="20" spans="1:50" ht="27" customHeight="1" thickTop="1" thickBot="1">
      <c r="A20" s="11" t="s">
        <v>382</v>
      </c>
      <c r="B20" s="90"/>
      <c r="C20" s="89">
        <f>SUM(C6:C19)</f>
        <v>37</v>
      </c>
      <c r="D20" s="89">
        <f t="shared" ref="D20:G20" si="9">SUM(D6:D19)</f>
        <v>2</v>
      </c>
      <c r="E20" s="89">
        <f t="shared" si="9"/>
        <v>0</v>
      </c>
      <c r="F20" s="89">
        <f t="shared" si="9"/>
        <v>1</v>
      </c>
      <c r="G20" s="89">
        <f t="shared" si="9"/>
        <v>40</v>
      </c>
      <c r="H20" s="89">
        <f>SUM(H6:H19)</f>
        <v>28</v>
      </c>
      <c r="I20" s="89">
        <f t="shared" ref="I20:L20" si="10">SUM(I6:I19)</f>
        <v>2</v>
      </c>
      <c r="J20" s="89">
        <f t="shared" si="10"/>
        <v>1</v>
      </c>
      <c r="K20" s="89">
        <f t="shared" si="10"/>
        <v>0</v>
      </c>
      <c r="L20" s="89">
        <f t="shared" si="10"/>
        <v>31</v>
      </c>
      <c r="M20" s="89">
        <f>SUM(M6:M19)</f>
        <v>2</v>
      </c>
      <c r="N20" s="89">
        <f t="shared" ref="N20:Q20" si="11">SUM(N6:N19)</f>
        <v>0</v>
      </c>
      <c r="O20" s="89">
        <f t="shared" si="11"/>
        <v>0</v>
      </c>
      <c r="P20" s="89">
        <f t="shared" si="11"/>
        <v>0</v>
      </c>
      <c r="Q20" s="89">
        <f t="shared" si="11"/>
        <v>2</v>
      </c>
      <c r="R20" s="89">
        <f>SUM(R6:R19)</f>
        <v>0</v>
      </c>
      <c r="S20" s="89">
        <f t="shared" ref="S20:V20" si="12">SUM(S6:S19)</f>
        <v>0</v>
      </c>
      <c r="T20" s="89">
        <f t="shared" si="12"/>
        <v>0</v>
      </c>
      <c r="U20" s="89">
        <f t="shared" si="12"/>
        <v>0</v>
      </c>
      <c r="V20" s="89">
        <f t="shared" si="12"/>
        <v>0</v>
      </c>
      <c r="W20" s="89">
        <f>SUM(W6:W19)</f>
        <v>0</v>
      </c>
      <c r="X20" s="89">
        <f t="shared" ref="X20:AA20" si="13">SUM(X6:X19)</f>
        <v>0</v>
      </c>
      <c r="Y20" s="89">
        <f t="shared" si="13"/>
        <v>0</v>
      </c>
      <c r="Z20" s="89">
        <f t="shared" si="13"/>
        <v>0</v>
      </c>
      <c r="AA20" s="86">
        <f t="shared" si="13"/>
        <v>0</v>
      </c>
      <c r="AB20" s="90"/>
      <c r="AC20" s="89">
        <f>SUM(AC6:AC19)</f>
        <v>186</v>
      </c>
      <c r="AD20" s="89">
        <f t="shared" ref="AD20" si="14">SUM(AD6:AD19)</f>
        <v>7</v>
      </c>
      <c r="AE20" s="89">
        <f t="shared" ref="AE20" si="15">SUM(AE6:AE19)</f>
        <v>0</v>
      </c>
      <c r="AF20" s="89">
        <f t="shared" ref="AF20" si="16">SUM(AF6:AF19)</f>
        <v>6</v>
      </c>
      <c r="AG20" s="89">
        <f t="shared" ref="AG20" si="17">SUM(AG6:AG19)</f>
        <v>199</v>
      </c>
      <c r="AH20" s="89">
        <f>SUM(AH6:AH19)</f>
        <v>417</v>
      </c>
      <c r="AI20" s="89">
        <f t="shared" ref="AI20" si="18">SUM(AI6:AI19)</f>
        <v>37</v>
      </c>
      <c r="AJ20" s="89">
        <f t="shared" ref="AJ20" si="19">SUM(AJ6:AJ19)</f>
        <v>30</v>
      </c>
      <c r="AK20" s="89">
        <f t="shared" ref="AK20" si="20">SUM(AK6:AK19)</f>
        <v>13</v>
      </c>
      <c r="AL20" s="89">
        <f t="shared" ref="AL20" si="21">SUM(AL6:AL19)</f>
        <v>497</v>
      </c>
      <c r="AM20" s="89">
        <f>SUM(AM6:AM19)</f>
        <v>32</v>
      </c>
      <c r="AN20" s="89">
        <f t="shared" ref="AN20" si="22">SUM(AN6:AN19)</f>
        <v>3</v>
      </c>
      <c r="AO20" s="89">
        <f t="shared" ref="AO20" si="23">SUM(AO6:AO19)</f>
        <v>6</v>
      </c>
      <c r="AP20" s="89">
        <f t="shared" ref="AP20" si="24">SUM(AP6:AP19)</f>
        <v>3</v>
      </c>
      <c r="AQ20" s="89">
        <f t="shared" ref="AQ20" si="25">SUM(AQ6:AQ19)</f>
        <v>44</v>
      </c>
      <c r="AR20" s="89">
        <f>SUM(AR6:AR19)</f>
        <v>0</v>
      </c>
      <c r="AS20" s="89">
        <f t="shared" ref="AS20" si="26">SUM(AS6:AS19)</f>
        <v>0</v>
      </c>
      <c r="AT20" s="89">
        <f t="shared" ref="AT20" si="27">SUM(AT6:AT19)</f>
        <v>0</v>
      </c>
      <c r="AU20" s="89">
        <f t="shared" ref="AU20" si="28">SUM(AU6:AU19)</f>
        <v>0</v>
      </c>
      <c r="AV20" s="86">
        <f t="shared" ref="AV20" si="29">SUM(AV6:AV19)</f>
        <v>0</v>
      </c>
      <c r="AW20" s="90"/>
      <c r="AX20" s="11" t="s">
        <v>382</v>
      </c>
    </row>
    <row r="21" spans="1:50" ht="27" customHeight="1" thickTop="1" thickBot="1">
      <c r="A21" s="11" t="s">
        <v>381</v>
      </c>
      <c r="B21" s="76"/>
      <c r="C21" s="692">
        <f>SUM(C20:F20)</f>
        <v>40</v>
      </c>
      <c r="D21" s="693"/>
      <c r="E21" s="693"/>
      <c r="F21" s="694"/>
      <c r="G21" s="252">
        <f>C23+C25</f>
        <v>40</v>
      </c>
      <c r="H21" s="692">
        <f>SUM(H20:K20)</f>
        <v>31</v>
      </c>
      <c r="I21" s="693"/>
      <c r="J21" s="693"/>
      <c r="K21" s="694"/>
      <c r="L21" s="252">
        <f>H23+H25</f>
        <v>31</v>
      </c>
      <c r="M21" s="692">
        <f>SUM(M20:P20)</f>
        <v>2</v>
      </c>
      <c r="N21" s="693"/>
      <c r="O21" s="693"/>
      <c r="P21" s="694"/>
      <c r="Q21" s="252">
        <f>M23+M25</f>
        <v>2</v>
      </c>
      <c r="R21" s="692">
        <f>SUM(R20:U20)</f>
        <v>0</v>
      </c>
      <c r="S21" s="693"/>
      <c r="T21" s="693"/>
      <c r="U21" s="694"/>
      <c r="V21" s="252">
        <f>R23+R25</f>
        <v>0</v>
      </c>
      <c r="W21" s="692">
        <f>SUM(W20:Z20)</f>
        <v>0</v>
      </c>
      <c r="X21" s="693"/>
      <c r="Y21" s="693"/>
      <c r="Z21" s="694"/>
      <c r="AA21" s="252">
        <f>W23+W25</f>
        <v>0</v>
      </c>
      <c r="AB21" s="76"/>
      <c r="AC21" s="692">
        <f>SUM(AC20:AF20)</f>
        <v>199</v>
      </c>
      <c r="AD21" s="693"/>
      <c r="AE21" s="693"/>
      <c r="AF21" s="694"/>
      <c r="AG21" s="252">
        <f>AC23+AC25</f>
        <v>199</v>
      </c>
      <c r="AH21" s="692">
        <f>SUM(AH20:AK20)</f>
        <v>497</v>
      </c>
      <c r="AI21" s="693"/>
      <c r="AJ21" s="693"/>
      <c r="AK21" s="694"/>
      <c r="AL21" s="252">
        <f>AH23+AH25</f>
        <v>497</v>
      </c>
      <c r="AM21" s="692">
        <f>SUM(AM20:AP20)</f>
        <v>44</v>
      </c>
      <c r="AN21" s="693"/>
      <c r="AO21" s="693"/>
      <c r="AP21" s="694"/>
      <c r="AQ21" s="252">
        <f>AM23+AM25</f>
        <v>44</v>
      </c>
      <c r="AR21" s="692">
        <f>SUM(AR20:AU20)</f>
        <v>0</v>
      </c>
      <c r="AS21" s="693"/>
      <c r="AT21" s="693"/>
      <c r="AU21" s="694"/>
      <c r="AV21" s="252">
        <f>AR23+AR25</f>
        <v>0</v>
      </c>
      <c r="AW21" s="76"/>
      <c r="AX21" s="11" t="s">
        <v>381</v>
      </c>
    </row>
    <row r="22" spans="1:50" ht="27" customHeight="1" thickTop="1" thickBot="1">
      <c r="A22" s="718" t="s">
        <v>1</v>
      </c>
      <c r="B22" s="719"/>
      <c r="C22" s="719"/>
      <c r="D22" s="719"/>
      <c r="E22" s="719"/>
      <c r="F22" s="719"/>
      <c r="G22" s="719"/>
      <c r="H22" s="719"/>
      <c r="I22" s="719"/>
      <c r="J22" s="719"/>
      <c r="K22" s="719"/>
      <c r="L22" s="719"/>
      <c r="M22" s="719"/>
      <c r="N22" s="719"/>
      <c r="O22" s="719"/>
      <c r="P22" s="719"/>
      <c r="Q22" s="719"/>
      <c r="R22" s="719"/>
      <c r="S22" s="719"/>
      <c r="T22" s="719"/>
      <c r="U22" s="719"/>
      <c r="V22" s="719"/>
      <c r="W22" s="719"/>
      <c r="X22" s="719"/>
      <c r="Y22" s="719"/>
      <c r="Z22" s="719"/>
      <c r="AA22" s="719"/>
      <c r="AB22" s="719"/>
      <c r="AC22" s="719"/>
      <c r="AD22" s="719"/>
      <c r="AE22" s="719"/>
      <c r="AF22" s="719"/>
      <c r="AG22" s="719"/>
      <c r="AH22" s="719"/>
      <c r="AI22" s="719"/>
      <c r="AJ22" s="719"/>
      <c r="AK22" s="719"/>
      <c r="AL22" s="719"/>
      <c r="AM22" s="719"/>
      <c r="AN22" s="719"/>
      <c r="AO22" s="719"/>
      <c r="AP22" s="719"/>
      <c r="AQ22" s="719"/>
      <c r="AR22" s="719"/>
      <c r="AS22" s="719"/>
      <c r="AT22" s="719"/>
      <c r="AU22" s="719"/>
      <c r="AV22" s="719"/>
      <c r="AW22" s="719"/>
      <c r="AX22" s="720"/>
    </row>
    <row r="23" spans="1:50" ht="27" customHeight="1" thickTop="1" thickBot="1">
      <c r="A23" s="66" t="s">
        <v>99</v>
      </c>
      <c r="B23" s="64"/>
      <c r="C23" s="689">
        <f>G8+G11</f>
        <v>40</v>
      </c>
      <c r="D23" s="690"/>
      <c r="E23" s="690"/>
      <c r="F23" s="690"/>
      <c r="G23" s="691"/>
      <c r="H23" s="689">
        <f>L8+L11</f>
        <v>31</v>
      </c>
      <c r="I23" s="690"/>
      <c r="J23" s="690"/>
      <c r="K23" s="690"/>
      <c r="L23" s="691"/>
      <c r="M23" s="689">
        <f>Q8+Q11</f>
        <v>2</v>
      </c>
      <c r="N23" s="690"/>
      <c r="O23" s="690"/>
      <c r="P23" s="690"/>
      <c r="Q23" s="691"/>
      <c r="R23" s="689">
        <f>V8+V11</f>
        <v>0</v>
      </c>
      <c r="S23" s="690"/>
      <c r="T23" s="690"/>
      <c r="U23" s="690"/>
      <c r="V23" s="691"/>
      <c r="W23" s="689">
        <f>AA8+AA11</f>
        <v>0</v>
      </c>
      <c r="X23" s="690"/>
      <c r="Y23" s="690"/>
      <c r="Z23" s="690"/>
      <c r="AA23" s="691"/>
      <c r="AB23" s="64"/>
      <c r="AC23" s="706">
        <f>AG8+AG11</f>
        <v>0</v>
      </c>
      <c r="AD23" s="707"/>
      <c r="AE23" s="707"/>
      <c r="AF23" s="707"/>
      <c r="AG23" s="708"/>
      <c r="AH23" s="706">
        <f>AL8+AL11</f>
        <v>0</v>
      </c>
      <c r="AI23" s="707"/>
      <c r="AJ23" s="707"/>
      <c r="AK23" s="707"/>
      <c r="AL23" s="708"/>
      <c r="AM23" s="706">
        <f>AQ8+AQ11</f>
        <v>0</v>
      </c>
      <c r="AN23" s="707"/>
      <c r="AO23" s="707"/>
      <c r="AP23" s="707"/>
      <c r="AQ23" s="708"/>
      <c r="AR23" s="706">
        <f>AV8+AV11</f>
        <v>0</v>
      </c>
      <c r="AS23" s="707"/>
      <c r="AT23" s="707"/>
      <c r="AU23" s="707"/>
      <c r="AV23" s="708"/>
      <c r="AW23" s="64"/>
      <c r="AX23" s="66" t="s">
        <v>99</v>
      </c>
    </row>
    <row r="24" spans="1:50" ht="27" customHeight="1" thickTop="1" thickBot="1">
      <c r="A24" s="721" t="s">
        <v>4</v>
      </c>
      <c r="B24" s="722"/>
      <c r="C24" s="722"/>
      <c r="D24" s="722"/>
      <c r="E24" s="722"/>
      <c r="F24" s="722"/>
      <c r="G24" s="722"/>
      <c r="H24" s="722"/>
      <c r="I24" s="722"/>
      <c r="J24" s="722"/>
      <c r="K24" s="722"/>
      <c r="L24" s="722"/>
      <c r="M24" s="722"/>
      <c r="N24" s="722"/>
      <c r="O24" s="722"/>
      <c r="P24" s="722"/>
      <c r="Q24" s="722"/>
      <c r="R24" s="722"/>
      <c r="S24" s="722"/>
      <c r="T24" s="722"/>
      <c r="U24" s="722"/>
      <c r="V24" s="722"/>
      <c r="W24" s="722"/>
      <c r="X24" s="722"/>
      <c r="Y24" s="722"/>
      <c r="Z24" s="722"/>
      <c r="AA24" s="722"/>
      <c r="AB24" s="722"/>
      <c r="AC24" s="722"/>
      <c r="AD24" s="722"/>
      <c r="AE24" s="722"/>
      <c r="AF24" s="722"/>
      <c r="AG24" s="722"/>
      <c r="AH24" s="722"/>
      <c r="AI24" s="722"/>
      <c r="AJ24" s="722"/>
      <c r="AK24" s="722"/>
      <c r="AL24" s="722"/>
      <c r="AM24" s="722"/>
      <c r="AN24" s="722"/>
      <c r="AO24" s="722"/>
      <c r="AP24" s="722"/>
      <c r="AQ24" s="722"/>
      <c r="AR24" s="722"/>
      <c r="AS24" s="722"/>
      <c r="AT24" s="722"/>
      <c r="AU24" s="722"/>
      <c r="AV24" s="722"/>
      <c r="AW24" s="722"/>
      <c r="AX24" s="723"/>
    </row>
    <row r="25" spans="1:50" ht="27" customHeight="1" thickTop="1" thickBot="1">
      <c r="A25" s="66" t="s">
        <v>99</v>
      </c>
      <c r="B25" s="64"/>
      <c r="C25" s="712">
        <f>SUM(G6:G7,G9:G10,G12:G19)</f>
        <v>0</v>
      </c>
      <c r="D25" s="712"/>
      <c r="E25" s="712"/>
      <c r="F25" s="712"/>
      <c r="G25" s="712"/>
      <c r="H25" s="712">
        <f>SUM(L6:L7,L9:L10,L12:L19)</f>
        <v>0</v>
      </c>
      <c r="I25" s="712"/>
      <c r="J25" s="712"/>
      <c r="K25" s="712"/>
      <c r="L25" s="712"/>
      <c r="M25" s="712">
        <f>SUM(Q6:Q7,Q9:Q10,Q12:Q19)</f>
        <v>0</v>
      </c>
      <c r="N25" s="712"/>
      <c r="O25" s="712"/>
      <c r="P25" s="712"/>
      <c r="Q25" s="712"/>
      <c r="R25" s="712">
        <f>SUM(V6:V7,V9:V10,V12:V19)</f>
        <v>0</v>
      </c>
      <c r="S25" s="712"/>
      <c r="T25" s="712"/>
      <c r="U25" s="712"/>
      <c r="V25" s="712"/>
      <c r="W25" s="712">
        <f>SUM(AA6:AA7,AA9:AA10,AA12:AA19)</f>
        <v>0</v>
      </c>
      <c r="X25" s="712"/>
      <c r="Y25" s="712"/>
      <c r="Z25" s="712"/>
      <c r="AA25" s="712"/>
      <c r="AB25" s="64"/>
      <c r="AC25" s="688">
        <f>SUM(AG6:AG7,AG9:AG10,AG12:AG19)</f>
        <v>199</v>
      </c>
      <c r="AD25" s="688"/>
      <c r="AE25" s="688"/>
      <c r="AF25" s="688"/>
      <c r="AG25" s="688"/>
      <c r="AH25" s="688">
        <f>SUM(AL6:AL7,AL9:AL10,AL12:AL19)</f>
        <v>497</v>
      </c>
      <c r="AI25" s="688"/>
      <c r="AJ25" s="688"/>
      <c r="AK25" s="688"/>
      <c r="AL25" s="688"/>
      <c r="AM25" s="688">
        <f>SUM(AQ6:AQ7,AQ9:AQ10,AQ12:AQ19)</f>
        <v>44</v>
      </c>
      <c r="AN25" s="688"/>
      <c r="AO25" s="688"/>
      <c r="AP25" s="688"/>
      <c r="AQ25" s="688"/>
      <c r="AR25" s="688">
        <f>SUM(AV6:AV7,AV9:AV10,AV12:AV19)</f>
        <v>0</v>
      </c>
      <c r="AS25" s="688"/>
      <c r="AT25" s="688"/>
      <c r="AU25" s="688"/>
      <c r="AV25" s="688"/>
      <c r="AW25" s="64"/>
      <c r="AX25" s="66" t="s">
        <v>99</v>
      </c>
    </row>
    <row r="26" spans="1:50" ht="25.9" customHeight="1" thickTop="1"/>
    <row r="27" spans="1:50" ht="25.9" customHeight="1"/>
    <row r="28" spans="1:50" ht="25.9" customHeight="1"/>
    <row r="29" spans="1:50" ht="25.9" customHeight="1"/>
    <row r="30" spans="1:50" ht="25.9" customHeight="1"/>
    <row r="31" spans="1:50" ht="25.9" customHeight="1"/>
    <row r="32" spans="1:50" ht="25.9" customHeight="1"/>
    <row r="33" ht="25.9" customHeight="1"/>
    <row r="34" ht="25.9" customHeight="1"/>
    <row r="35" ht="25.9" customHeight="1"/>
    <row r="36" ht="25.9" customHeight="1"/>
    <row r="37" ht="25.9" customHeight="1"/>
    <row r="38" ht="25.9" customHeight="1"/>
    <row r="39" ht="25.9" customHeight="1"/>
    <row r="40" ht="25.9" customHeight="1"/>
    <row r="41" ht="25.9" customHeight="1"/>
    <row r="42" ht="25.9" customHeight="1"/>
    <row r="43" ht="25.9" customHeight="1"/>
    <row r="44" ht="25.9" customHeight="1"/>
    <row r="45" ht="25.9" customHeight="1"/>
    <row r="46" ht="25.9" customHeight="1"/>
    <row r="47" ht="25.9" customHeight="1"/>
    <row r="48" ht="25.9" customHeight="1"/>
    <row r="49" ht="25.9" customHeight="1"/>
    <row r="50" ht="25.9" customHeight="1"/>
    <row r="51" ht="25.9" customHeight="1"/>
    <row r="52" ht="25.9" customHeight="1"/>
    <row r="53" ht="25.9" customHeight="1"/>
    <row r="54" ht="25.9" customHeight="1"/>
    <row r="55" ht="25.9" customHeight="1"/>
    <row r="56" ht="25.9" customHeight="1"/>
    <row r="57" ht="25.9" customHeight="1"/>
    <row r="58" ht="25.9" customHeight="1"/>
    <row r="59" ht="25.9" customHeight="1"/>
    <row r="60" ht="25.9" customHeight="1"/>
    <row r="61" ht="25.9" customHeight="1"/>
    <row r="62" ht="25.9" customHeight="1"/>
    <row r="63" ht="25.9" customHeight="1"/>
    <row r="64" ht="25.9" customHeight="1"/>
    <row r="65" ht="25.9" customHeight="1"/>
    <row r="66" ht="25.9" customHeight="1"/>
    <row r="67" ht="25.9" customHeight="1"/>
    <row r="68" ht="25.9" customHeight="1"/>
    <row r="69" ht="25.9" customHeight="1"/>
    <row r="70" ht="25.9" customHeight="1"/>
    <row r="71" ht="25.9" customHeight="1"/>
    <row r="72" ht="25.9" customHeight="1"/>
    <row r="73" ht="25.9" customHeight="1"/>
    <row r="74" ht="25.9" customHeight="1"/>
    <row r="75" ht="25.9" customHeight="1"/>
    <row r="76" ht="25.9" customHeight="1"/>
    <row r="77" ht="25.9" customHeight="1"/>
    <row r="78" ht="25.9" customHeight="1"/>
    <row r="79" ht="25.9" customHeight="1"/>
    <row r="80" ht="25.9" customHeight="1"/>
    <row r="81" ht="25.9" customHeight="1"/>
    <row r="82" ht="25.9" customHeight="1"/>
    <row r="83" ht="25.9" customHeight="1"/>
    <row r="84" ht="25.9" customHeight="1"/>
    <row r="85" ht="25.9" customHeight="1"/>
    <row r="86" ht="25.9" customHeight="1"/>
    <row r="87" ht="25.9" customHeight="1"/>
    <row r="88" ht="25.9" customHeight="1"/>
    <row r="89" ht="25.9" customHeight="1"/>
    <row r="90" ht="25.9" customHeight="1"/>
    <row r="91" ht="25.9" customHeight="1"/>
    <row r="92" ht="25.9" customHeight="1"/>
    <row r="93" ht="25.9" customHeight="1"/>
    <row r="94" ht="25.9" customHeight="1"/>
    <row r="95" ht="25.9" customHeight="1"/>
    <row r="96" ht="25.9" customHeight="1"/>
    <row r="97" ht="25.9" customHeight="1"/>
    <row r="98" ht="25.9" customHeight="1"/>
    <row r="99" ht="25.9" customHeight="1"/>
    <row r="100" ht="25.9" customHeight="1"/>
    <row r="101" ht="25.9" customHeight="1"/>
    <row r="102" ht="25.9" customHeight="1"/>
    <row r="103" ht="25.9" customHeight="1"/>
    <row r="104" ht="25.9" customHeight="1"/>
    <row r="105" ht="25.9" customHeight="1"/>
    <row r="106" ht="25.9" customHeight="1"/>
    <row r="107" ht="25.9" customHeight="1"/>
    <row r="108" ht="25.9" customHeight="1"/>
    <row r="109" ht="25.9" customHeight="1"/>
    <row r="110" ht="25.9" customHeight="1"/>
    <row r="111" ht="25.9" customHeight="1"/>
    <row r="112" ht="25.9" customHeight="1"/>
    <row r="113" ht="25.9" customHeight="1"/>
    <row r="114" ht="25.9" customHeight="1"/>
    <row r="115" ht="25.9" customHeight="1"/>
    <row r="116" ht="25.9" customHeight="1"/>
    <row r="117" ht="25.9" customHeight="1"/>
    <row r="118" ht="25.9" customHeight="1"/>
    <row r="119" ht="25.9" customHeight="1"/>
    <row r="120" ht="25.9" customHeight="1"/>
    <row r="121" ht="25.9" customHeight="1"/>
    <row r="122" ht="25.9" customHeight="1"/>
    <row r="123" ht="25.9" customHeight="1"/>
    <row r="124" ht="25.9" customHeight="1"/>
    <row r="125" ht="25.9" customHeight="1"/>
    <row r="126" ht="25.9" customHeight="1"/>
    <row r="127" ht="25.9" customHeight="1"/>
    <row r="128" ht="25.9" customHeight="1"/>
    <row r="129" ht="25.9" customHeight="1"/>
    <row r="130" ht="25.9" customHeight="1"/>
    <row r="131" ht="25.9" customHeight="1"/>
    <row r="132" ht="25.9" customHeight="1"/>
    <row r="133" ht="25.9" customHeight="1"/>
    <row r="134" ht="25.9" customHeight="1"/>
    <row r="135" ht="25.9" customHeight="1"/>
    <row r="136" ht="25.9" customHeight="1"/>
    <row r="137" ht="25.9" customHeight="1"/>
    <row r="138" ht="25.9" customHeight="1"/>
    <row r="139" ht="25.9" customHeight="1"/>
    <row r="140" ht="25.9" customHeight="1"/>
    <row r="141" ht="25.9" customHeight="1"/>
    <row r="142" ht="25.9" customHeight="1"/>
    <row r="143" ht="25.9" customHeight="1"/>
    <row r="144" ht="25.9" customHeight="1"/>
    <row r="145" ht="25.9" customHeight="1"/>
    <row r="146" ht="25.9" customHeight="1"/>
    <row r="147" ht="25.9" customHeight="1"/>
    <row r="148" ht="25.9" customHeight="1"/>
    <row r="149" ht="25.9" customHeight="1"/>
    <row r="150" ht="25.9" customHeight="1"/>
    <row r="151" ht="25.9" customHeight="1"/>
    <row r="152" ht="25.9" customHeight="1"/>
    <row r="153" ht="25.9" customHeight="1"/>
    <row r="154" ht="25.9" customHeight="1"/>
    <row r="155" ht="25.9" customHeight="1"/>
    <row r="156" ht="25.9" customHeight="1"/>
    <row r="157" ht="25.9" customHeight="1"/>
    <row r="158" ht="25.9" customHeight="1"/>
    <row r="159" ht="25.9" customHeight="1"/>
    <row r="160" ht="25.9" customHeight="1"/>
    <row r="161" ht="25.9" customHeight="1"/>
    <row r="162" ht="25.9" customHeight="1"/>
    <row r="163" ht="25.9" customHeight="1"/>
    <row r="164" ht="25.9" customHeight="1"/>
    <row r="165" ht="25.9" customHeight="1"/>
    <row r="166" ht="25.9" customHeight="1"/>
    <row r="167" ht="25.9" customHeight="1"/>
    <row r="168" ht="25.9" customHeight="1"/>
    <row r="169" ht="25.9" customHeight="1"/>
    <row r="170" ht="25.9" customHeight="1"/>
    <row r="171" ht="25.9" customHeight="1"/>
    <row r="172" ht="25.9" customHeight="1"/>
    <row r="173" ht="25.9" customHeight="1"/>
    <row r="174" ht="25.9" customHeight="1"/>
    <row r="175" ht="25.9" customHeight="1"/>
    <row r="176" ht="25.9" customHeight="1"/>
    <row r="177" ht="25.9" customHeight="1"/>
    <row r="178" ht="25.9" customHeight="1"/>
    <row r="179" ht="25.9" customHeight="1"/>
    <row r="180" ht="25.9" customHeight="1"/>
    <row r="181" ht="25.9" customHeight="1"/>
    <row r="182" ht="25.9" customHeight="1"/>
    <row r="183" ht="25.9" customHeight="1"/>
    <row r="184" ht="25.9" customHeight="1"/>
    <row r="185" ht="25.9" customHeight="1"/>
    <row r="186" ht="25.9" customHeight="1"/>
    <row r="187" ht="25.9" customHeight="1"/>
    <row r="188" ht="25.9" customHeight="1"/>
    <row r="189" ht="25.9" customHeight="1"/>
    <row r="190" ht="25.9" customHeight="1"/>
    <row r="191" ht="25.9" customHeight="1"/>
    <row r="192" ht="25.9" customHeight="1"/>
    <row r="193" ht="25.9" customHeight="1"/>
    <row r="194" ht="25.9" customHeight="1"/>
    <row r="195" ht="25.9" customHeight="1"/>
    <row r="196" ht="25.9" customHeight="1"/>
    <row r="197" ht="25.9" customHeight="1"/>
    <row r="198" ht="25.9" customHeight="1"/>
    <row r="199" ht="25.9" customHeight="1"/>
    <row r="200" ht="25.9" customHeight="1"/>
    <row r="201" ht="25.9" customHeight="1"/>
    <row r="202" ht="25.9" customHeight="1"/>
    <row r="203" ht="25.9" customHeight="1"/>
    <row r="204" ht="25.9" customHeight="1"/>
    <row r="205" ht="25.9" customHeight="1"/>
    <row r="206" ht="25.9" customHeight="1"/>
    <row r="207" ht="25.9" customHeight="1"/>
    <row r="208" ht="25.9" customHeight="1"/>
    <row r="209" ht="25.9" customHeight="1"/>
    <row r="210" ht="25.9" customHeight="1"/>
    <row r="211" ht="25.9" customHeight="1"/>
    <row r="212" ht="25.9" customHeight="1"/>
    <row r="213" ht="25.9" customHeight="1"/>
    <row r="214" ht="25.9" customHeight="1"/>
    <row r="215" ht="25.9" customHeight="1"/>
    <row r="216" ht="25.9" customHeight="1"/>
    <row r="217" ht="25.9" customHeight="1"/>
    <row r="218" ht="25.9" customHeight="1"/>
    <row r="219" ht="25.9" customHeight="1"/>
    <row r="220" ht="25.9" customHeight="1"/>
    <row r="221" ht="25.9" customHeight="1"/>
    <row r="222" ht="25.9" customHeight="1"/>
    <row r="223" ht="25.9" customHeight="1"/>
    <row r="224" ht="25.9" customHeight="1"/>
    <row r="225" ht="25.9" customHeight="1"/>
    <row r="226" ht="25.9" customHeight="1"/>
    <row r="227" ht="25.9" customHeight="1"/>
    <row r="228" ht="25.9" customHeight="1"/>
    <row r="229" ht="25.9" customHeight="1"/>
    <row r="230" ht="25.9" customHeight="1"/>
    <row r="231" ht="25.9" customHeight="1"/>
    <row r="232" ht="25.9" customHeight="1"/>
    <row r="233" ht="25.9" customHeight="1"/>
    <row r="234" ht="25.9" customHeight="1"/>
    <row r="235" ht="25.9" customHeight="1"/>
    <row r="236" ht="25.9" customHeight="1"/>
    <row r="237" ht="25.9" customHeight="1"/>
    <row r="238" ht="25.9" customHeight="1"/>
    <row r="239" ht="25.9" customHeight="1"/>
    <row r="240" ht="25.9" customHeight="1"/>
    <row r="241" ht="25.9" customHeight="1"/>
    <row r="242" ht="25.9" customHeight="1"/>
    <row r="243" ht="25.9" customHeight="1"/>
    <row r="244" ht="25.9" customHeight="1"/>
    <row r="245" ht="25.9" customHeight="1"/>
    <row r="246" ht="25.9" customHeight="1"/>
    <row r="247" ht="25.9" customHeight="1"/>
    <row r="248" ht="25.9" customHeight="1"/>
    <row r="249" ht="25.9" customHeight="1"/>
    <row r="250" ht="25.9" customHeight="1"/>
    <row r="251" ht="25.9" customHeight="1"/>
    <row r="252" ht="25.9" customHeight="1"/>
    <row r="253" ht="25.9" customHeight="1"/>
    <row r="254" ht="25.9" customHeight="1"/>
    <row r="255" ht="25.9" customHeight="1"/>
    <row r="256" ht="25.9" customHeight="1"/>
    <row r="257" ht="25.9" customHeight="1"/>
    <row r="258" ht="25.9" customHeight="1"/>
    <row r="259" ht="25.9" customHeight="1"/>
    <row r="260" ht="25.9" customHeight="1"/>
    <row r="261" ht="25.9" customHeight="1"/>
    <row r="262" ht="25.9" customHeight="1"/>
    <row r="263" ht="25.9" customHeight="1"/>
    <row r="264" ht="25.9" customHeight="1"/>
    <row r="265" ht="25.9" customHeight="1"/>
    <row r="266" ht="25.9" customHeight="1"/>
    <row r="267" ht="25.9" customHeight="1"/>
    <row r="268" ht="25.9" customHeight="1"/>
    <row r="269" ht="25.9" customHeight="1"/>
    <row r="270" ht="25.9" customHeight="1"/>
    <row r="271" ht="25.9" customHeight="1"/>
    <row r="272" ht="25.9" customHeight="1"/>
    <row r="273" ht="25.9" customHeight="1"/>
    <row r="274" ht="25.9" customHeight="1"/>
    <row r="275" ht="25.9" customHeight="1"/>
    <row r="276" ht="25.9" customHeight="1"/>
    <row r="277" ht="25.9" customHeight="1"/>
    <row r="278" ht="25.9" customHeight="1"/>
    <row r="279" ht="25.9" customHeight="1"/>
    <row r="280" ht="25.9" customHeight="1"/>
    <row r="281" ht="25.9" customHeight="1"/>
    <row r="282" ht="25.9" customHeight="1"/>
    <row r="283" ht="25.9" customHeight="1"/>
    <row r="284" ht="25.9" customHeight="1"/>
    <row r="285" ht="25.9" customHeight="1"/>
    <row r="286" ht="25.9" customHeight="1"/>
    <row r="287" ht="25.9" customHeight="1"/>
    <row r="288" ht="25.9" customHeight="1"/>
    <row r="289" ht="25.9" customHeight="1"/>
    <row r="290" ht="25.9" customHeight="1"/>
    <row r="291" ht="25.9" customHeight="1"/>
    <row r="292" ht="25.9" customHeight="1"/>
    <row r="293" ht="25.9" customHeight="1"/>
    <row r="294" ht="25.9" customHeight="1"/>
    <row r="295" ht="25.9" customHeight="1"/>
    <row r="296" ht="25.9" customHeight="1"/>
    <row r="297" ht="25.9" customHeight="1"/>
    <row r="298" ht="25.9" customHeight="1"/>
    <row r="299" ht="25.9" customHeight="1"/>
    <row r="300" ht="25.9" customHeight="1"/>
    <row r="301" ht="25.9" customHeight="1"/>
    <row r="302" ht="25.9" customHeight="1"/>
    <row r="303" ht="25.9" customHeight="1"/>
    <row r="304" ht="25.9" customHeight="1"/>
    <row r="305" ht="25.9" customHeight="1"/>
    <row r="306" ht="25.9" customHeight="1"/>
    <row r="307" ht="25.9" customHeight="1"/>
    <row r="308" ht="25.9" customHeight="1"/>
    <row r="309" ht="25.9" customHeight="1"/>
    <row r="310" ht="25.9" customHeight="1"/>
    <row r="311" ht="25.9" customHeight="1"/>
    <row r="312" ht="25.9" customHeight="1"/>
    <row r="313" ht="25.9" customHeight="1"/>
    <row r="314" ht="25.9" customHeight="1"/>
    <row r="315" ht="25.9" customHeight="1"/>
    <row r="316" ht="25.9" customHeight="1"/>
    <row r="317" ht="25.9" customHeight="1"/>
    <row r="318" ht="25.9" customHeight="1"/>
    <row r="319" ht="25.9" customHeight="1"/>
  </sheetData>
  <mergeCells count="69">
    <mergeCell ref="AX3:AX5"/>
    <mergeCell ref="A22:AX22"/>
    <mergeCell ref="A24:AX24"/>
    <mergeCell ref="M23:Q23"/>
    <mergeCell ref="W23:AA23"/>
    <mergeCell ref="C3:G3"/>
    <mergeCell ref="W4:X4"/>
    <mergeCell ref="AR23:AV23"/>
    <mergeCell ref="A3:A5"/>
    <mergeCell ref="R3:V3"/>
    <mergeCell ref="R4:S4"/>
    <mergeCell ref="T4:U4"/>
    <mergeCell ref="R21:U21"/>
    <mergeCell ref="R23:V23"/>
    <mergeCell ref="AR4:AS4"/>
    <mergeCell ref="C2:G2"/>
    <mergeCell ref="H2:L2"/>
    <mergeCell ref="AC2:AG2"/>
    <mergeCell ref="O4:P4"/>
    <mergeCell ref="AM23:AQ23"/>
    <mergeCell ref="Y4:Z4"/>
    <mergeCell ref="J4:K4"/>
    <mergeCell ref="M4:N4"/>
    <mergeCell ref="M2:Q2"/>
    <mergeCell ref="W2:AA2"/>
    <mergeCell ref="R2:V2"/>
    <mergeCell ref="AC25:AG25"/>
    <mergeCell ref="AH25:AL25"/>
    <mergeCell ref="AM25:AQ25"/>
    <mergeCell ref="AR25:AV25"/>
    <mergeCell ref="AH2:AL2"/>
    <mergeCell ref="AM2:AQ2"/>
    <mergeCell ref="AR2:AV2"/>
    <mergeCell ref="AT4:AU4"/>
    <mergeCell ref="AM3:AQ3"/>
    <mergeCell ref="AR3:AV3"/>
    <mergeCell ref="AC4:AD4"/>
    <mergeCell ref="AE4:AF4"/>
    <mergeCell ref="AH4:AI4"/>
    <mergeCell ref="AJ4:AK4"/>
    <mergeCell ref="AM4:AN4"/>
    <mergeCell ref="AO4:AP4"/>
    <mergeCell ref="C25:G25"/>
    <mergeCell ref="H25:L25"/>
    <mergeCell ref="M25:Q25"/>
    <mergeCell ref="W25:AA25"/>
    <mergeCell ref="H21:K21"/>
    <mergeCell ref="M21:P21"/>
    <mergeCell ref="W21:Z21"/>
    <mergeCell ref="C21:F21"/>
    <mergeCell ref="C23:G23"/>
    <mergeCell ref="H23:L23"/>
    <mergeCell ref="R25:V25"/>
    <mergeCell ref="C1:AA1"/>
    <mergeCell ref="AC23:AG23"/>
    <mergeCell ref="AH23:AL23"/>
    <mergeCell ref="H3:L3"/>
    <mergeCell ref="M3:Q3"/>
    <mergeCell ref="W3:AA3"/>
    <mergeCell ref="C4:D4"/>
    <mergeCell ref="E4:F4"/>
    <mergeCell ref="H4:I4"/>
    <mergeCell ref="AC1:AV1"/>
    <mergeCell ref="AC21:AF21"/>
    <mergeCell ref="AH21:AK21"/>
    <mergeCell ref="AM21:AP21"/>
    <mergeCell ref="AR21:AU21"/>
    <mergeCell ref="AC3:AG3"/>
    <mergeCell ref="AH3:AL3"/>
  </mergeCells>
  <phoneticPr fontId="0" type="noConversion"/>
  <printOptions horizontalCentered="1"/>
  <pageMargins left="0.25" right="0.25" top="1.5" bottom="0.5" header="0.3" footer="0.25"/>
  <pageSetup paperSize="5" scale="46" orientation="landscape" r:id="rId1"/>
  <headerFooter alignWithMargins="0">
    <oddHeader>&amp;C&amp;"Times New Roman,Bold"&amp;24November 4, November 4, 2014 State Election
Absentee Ballot Counts</oddHeader>
    <oddFooter>&amp;R&amp;F</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S319"/>
  <sheetViews>
    <sheetView zoomScale="82" zoomScaleNormal="82" workbookViewId="0">
      <selection activeCell="AJ16" sqref="AJ16"/>
    </sheetView>
  </sheetViews>
  <sheetFormatPr defaultRowHeight="12.75"/>
  <cols>
    <col min="1" max="1" width="19.7109375" customWidth="1"/>
    <col min="2" max="2" width="1.85546875" customWidth="1"/>
    <col min="3" max="3" width="7.28515625" bestFit="1" customWidth="1"/>
    <col min="4" max="4" width="6.7109375" customWidth="1"/>
    <col min="5" max="5" width="7.28515625" style="2" bestFit="1" customWidth="1"/>
    <col min="6" max="6" width="6.7109375" bestFit="1" customWidth="1"/>
    <col min="7" max="7" width="8.7109375" bestFit="1" customWidth="1"/>
    <col min="8" max="8" width="7.28515625" bestFit="1" customWidth="1"/>
    <col min="9" max="9" width="6.7109375" customWidth="1"/>
    <col min="10" max="10" width="7.28515625" style="2" bestFit="1" customWidth="1"/>
    <col min="11" max="11" width="6.7109375" bestFit="1" customWidth="1"/>
    <col min="12" max="12" width="8.7109375" bestFit="1" customWidth="1"/>
    <col min="13" max="13" width="1.85546875" customWidth="1"/>
    <col min="14" max="14" width="7.28515625" bestFit="1" customWidth="1"/>
    <col min="15" max="15" width="6.7109375" bestFit="1" customWidth="1"/>
    <col min="16" max="16" width="7.28515625" bestFit="1" customWidth="1"/>
    <col min="17" max="17" width="6.7109375" bestFit="1" customWidth="1"/>
    <col min="18" max="18" width="8.7109375" bestFit="1" customWidth="1"/>
    <col min="19" max="19" width="7.28515625" bestFit="1" customWidth="1"/>
    <col min="20" max="20" width="6.7109375" bestFit="1" customWidth="1"/>
    <col min="21" max="21" width="7.28515625" bestFit="1" customWidth="1"/>
    <col min="22" max="22" width="6.7109375" bestFit="1" customWidth="1"/>
    <col min="23" max="23" width="8.7109375" bestFit="1" customWidth="1"/>
    <col min="24" max="24" width="7.28515625" bestFit="1" customWidth="1"/>
    <col min="25" max="25" width="6.7109375" bestFit="1" customWidth="1"/>
    <col min="26" max="26" width="7.28515625" bestFit="1" customWidth="1"/>
    <col min="27" max="27" width="6.7109375" bestFit="1" customWidth="1"/>
    <col min="28" max="28" width="8.7109375" bestFit="1" customWidth="1"/>
    <col min="29" max="29" width="7.28515625" bestFit="1" customWidth="1"/>
    <col min="30" max="30" width="6.7109375" bestFit="1" customWidth="1"/>
    <col min="31" max="31" width="7.28515625" bestFit="1" customWidth="1"/>
    <col min="32" max="32" width="6.7109375" bestFit="1" customWidth="1"/>
    <col min="33" max="33" width="8.7109375" bestFit="1" customWidth="1"/>
    <col min="34" max="34" width="7.28515625" bestFit="1" customWidth="1"/>
    <col min="35" max="35" width="6.7109375" bestFit="1" customWidth="1"/>
    <col min="36" max="36" width="7.28515625" style="1" bestFit="1" customWidth="1"/>
    <col min="37" max="37" width="6.7109375" bestFit="1" customWidth="1"/>
    <col min="38" max="38" width="8.7109375" bestFit="1" customWidth="1"/>
    <col min="39" max="39" width="7.28515625" bestFit="1" customWidth="1"/>
    <col min="40" max="40" width="6.7109375" bestFit="1" customWidth="1"/>
    <col min="41" max="41" width="7.28515625" bestFit="1" customWidth="1"/>
    <col min="42" max="42" width="6.7109375" bestFit="1" customWidth="1"/>
    <col min="43" max="43" width="8.7109375" bestFit="1" customWidth="1"/>
    <col min="44" max="44" width="1.85546875" customWidth="1"/>
    <col min="45" max="45" width="19.7109375" customWidth="1"/>
    <col min="46" max="46" width="8.7109375" customWidth="1"/>
    <col min="47" max="48" width="11.42578125" customWidth="1"/>
    <col min="49" max="49" width="10.28515625" customWidth="1"/>
    <col min="50" max="54" width="8.7109375" customWidth="1"/>
    <col min="55" max="55" width="11" customWidth="1"/>
    <col min="56" max="56" width="17" customWidth="1"/>
  </cols>
  <sheetData>
    <row r="1" spans="1:45" s="193" customFormat="1" ht="35.450000000000003" customHeight="1" thickBot="1">
      <c r="A1" s="244" t="s">
        <v>447</v>
      </c>
      <c r="B1" s="182"/>
      <c r="C1" s="728" t="s">
        <v>419</v>
      </c>
      <c r="D1" s="695"/>
      <c r="E1" s="695"/>
      <c r="F1" s="695"/>
      <c r="G1" s="695"/>
      <c r="H1" s="695"/>
      <c r="I1" s="695"/>
      <c r="J1" s="695"/>
      <c r="K1" s="695"/>
      <c r="L1" s="729"/>
      <c r="M1" s="182"/>
      <c r="N1" s="728" t="s">
        <v>420</v>
      </c>
      <c r="O1" s="695"/>
      <c r="P1" s="695"/>
      <c r="Q1" s="695"/>
      <c r="R1" s="695"/>
      <c r="S1" s="695"/>
      <c r="T1" s="695"/>
      <c r="U1" s="695"/>
      <c r="V1" s="695"/>
      <c r="W1" s="695"/>
      <c r="X1" s="695"/>
      <c r="Y1" s="695"/>
      <c r="Z1" s="695"/>
      <c r="AA1" s="695"/>
      <c r="AB1" s="695"/>
      <c r="AC1" s="695"/>
      <c r="AD1" s="695"/>
      <c r="AE1" s="695"/>
      <c r="AF1" s="695"/>
      <c r="AG1" s="695"/>
      <c r="AH1" s="695"/>
      <c r="AI1" s="695"/>
      <c r="AJ1" s="695"/>
      <c r="AK1" s="695"/>
      <c r="AL1" s="695"/>
      <c r="AM1" s="695"/>
      <c r="AN1" s="695"/>
      <c r="AO1" s="695"/>
      <c r="AP1" s="695"/>
      <c r="AQ1" s="729"/>
      <c r="AR1" s="182"/>
      <c r="AS1" s="248" t="s">
        <v>447</v>
      </c>
    </row>
    <row r="2" spans="1:45" ht="25.9" customHeight="1" thickBot="1">
      <c r="A2" s="243"/>
      <c r="B2" s="182"/>
      <c r="C2" s="715" t="s">
        <v>12</v>
      </c>
      <c r="D2" s="713"/>
      <c r="E2" s="713"/>
      <c r="F2" s="713"/>
      <c r="G2" s="713"/>
      <c r="H2" s="713" t="s">
        <v>13</v>
      </c>
      <c r="I2" s="713"/>
      <c r="J2" s="713"/>
      <c r="K2" s="713"/>
      <c r="L2" s="714"/>
      <c r="M2" s="182"/>
      <c r="N2" s="725" t="s">
        <v>12</v>
      </c>
      <c r="O2" s="726"/>
      <c r="P2" s="726"/>
      <c r="Q2" s="726"/>
      <c r="R2" s="727"/>
      <c r="S2" s="724" t="s">
        <v>415</v>
      </c>
      <c r="T2" s="724"/>
      <c r="U2" s="724"/>
      <c r="V2" s="724"/>
      <c r="W2" s="724"/>
      <c r="X2" s="713" t="s">
        <v>263</v>
      </c>
      <c r="Y2" s="713"/>
      <c r="Z2" s="713"/>
      <c r="AA2" s="713"/>
      <c r="AB2" s="713"/>
      <c r="AC2" s="724" t="s">
        <v>13</v>
      </c>
      <c r="AD2" s="724"/>
      <c r="AE2" s="724"/>
      <c r="AF2" s="724"/>
      <c r="AG2" s="724"/>
      <c r="AH2" s="724" t="s">
        <v>416</v>
      </c>
      <c r="AI2" s="724"/>
      <c r="AJ2" s="724"/>
      <c r="AK2" s="724"/>
      <c r="AL2" s="724"/>
      <c r="AM2" s="713" t="s">
        <v>263</v>
      </c>
      <c r="AN2" s="713"/>
      <c r="AO2" s="713"/>
      <c r="AP2" s="713"/>
      <c r="AQ2" s="714"/>
      <c r="AR2" s="182"/>
      <c r="AS2" s="239"/>
    </row>
    <row r="3" spans="1:45" ht="38.25" customHeight="1" thickBot="1">
      <c r="A3" s="716" t="s">
        <v>0</v>
      </c>
      <c r="B3" s="182"/>
      <c r="C3" s="709" t="s">
        <v>456</v>
      </c>
      <c r="D3" s="710"/>
      <c r="E3" s="710"/>
      <c r="F3" s="710"/>
      <c r="G3" s="711"/>
      <c r="H3" s="709" t="s">
        <v>414</v>
      </c>
      <c r="I3" s="710"/>
      <c r="J3" s="710"/>
      <c r="K3" s="710"/>
      <c r="L3" s="711"/>
      <c r="M3" s="182"/>
      <c r="N3" s="709" t="s">
        <v>180</v>
      </c>
      <c r="O3" s="710"/>
      <c r="P3" s="710"/>
      <c r="Q3" s="710"/>
      <c r="R3" s="711"/>
      <c r="S3" s="709" t="s">
        <v>180</v>
      </c>
      <c r="T3" s="710"/>
      <c r="U3" s="710"/>
      <c r="V3" s="710"/>
      <c r="W3" s="711"/>
      <c r="X3" s="709" t="s">
        <v>180</v>
      </c>
      <c r="Y3" s="710"/>
      <c r="Z3" s="710"/>
      <c r="AA3" s="710"/>
      <c r="AB3" s="711"/>
      <c r="AC3" s="709" t="s">
        <v>417</v>
      </c>
      <c r="AD3" s="710"/>
      <c r="AE3" s="710"/>
      <c r="AF3" s="710"/>
      <c r="AG3" s="711"/>
      <c r="AH3" s="709" t="s">
        <v>417</v>
      </c>
      <c r="AI3" s="710"/>
      <c r="AJ3" s="710"/>
      <c r="AK3" s="710"/>
      <c r="AL3" s="711"/>
      <c r="AM3" s="709" t="s">
        <v>417</v>
      </c>
      <c r="AN3" s="710"/>
      <c r="AO3" s="710"/>
      <c r="AP3" s="710"/>
      <c r="AQ3" s="711"/>
      <c r="AR3" s="182"/>
      <c r="AS3" s="716" t="s">
        <v>0</v>
      </c>
    </row>
    <row r="4" spans="1:45" ht="38.25" customHeight="1" thickTop="1" thickBot="1">
      <c r="A4" s="716"/>
      <c r="B4" s="182"/>
      <c r="C4" s="696" t="s">
        <v>371</v>
      </c>
      <c r="D4" s="698"/>
      <c r="E4" s="696" t="s">
        <v>372</v>
      </c>
      <c r="F4" s="698"/>
      <c r="G4" s="263" t="s">
        <v>373</v>
      </c>
      <c r="H4" s="696" t="s">
        <v>371</v>
      </c>
      <c r="I4" s="698"/>
      <c r="J4" s="696" t="s">
        <v>372</v>
      </c>
      <c r="K4" s="698"/>
      <c r="L4" s="194" t="s">
        <v>373</v>
      </c>
      <c r="M4" s="182"/>
      <c r="N4" s="696" t="s">
        <v>371</v>
      </c>
      <c r="O4" s="698"/>
      <c r="P4" s="696" t="s">
        <v>372</v>
      </c>
      <c r="Q4" s="698"/>
      <c r="R4" s="194" t="s">
        <v>373</v>
      </c>
      <c r="S4" s="696" t="s">
        <v>371</v>
      </c>
      <c r="T4" s="698"/>
      <c r="U4" s="696" t="s">
        <v>372</v>
      </c>
      <c r="V4" s="698"/>
      <c r="W4" s="194" t="s">
        <v>373</v>
      </c>
      <c r="X4" s="696" t="s">
        <v>371</v>
      </c>
      <c r="Y4" s="698"/>
      <c r="Z4" s="696" t="s">
        <v>372</v>
      </c>
      <c r="AA4" s="698"/>
      <c r="AB4" s="194" t="s">
        <v>373</v>
      </c>
      <c r="AC4" s="696" t="s">
        <v>371</v>
      </c>
      <c r="AD4" s="698"/>
      <c r="AE4" s="696" t="s">
        <v>372</v>
      </c>
      <c r="AF4" s="698"/>
      <c r="AG4" s="194" t="s">
        <v>373</v>
      </c>
      <c r="AH4" s="696" t="s">
        <v>371</v>
      </c>
      <c r="AI4" s="698"/>
      <c r="AJ4" s="696" t="s">
        <v>372</v>
      </c>
      <c r="AK4" s="698"/>
      <c r="AL4" s="194" t="s">
        <v>373</v>
      </c>
      <c r="AM4" s="696" t="s">
        <v>371</v>
      </c>
      <c r="AN4" s="698"/>
      <c r="AO4" s="696" t="s">
        <v>372</v>
      </c>
      <c r="AP4" s="698"/>
      <c r="AQ4" s="194" t="s">
        <v>373</v>
      </c>
      <c r="AR4" s="182"/>
      <c r="AS4" s="716"/>
    </row>
    <row r="5" spans="1:45" ht="17.45" customHeight="1" thickTop="1" thickBot="1">
      <c r="A5" s="717"/>
      <c r="B5" s="9"/>
      <c r="C5" s="87" t="s">
        <v>374</v>
      </c>
      <c r="D5" s="180" t="s">
        <v>370</v>
      </c>
      <c r="E5" s="87" t="s">
        <v>374</v>
      </c>
      <c r="F5" s="87" t="s">
        <v>370</v>
      </c>
      <c r="G5" s="13" t="s">
        <v>2</v>
      </c>
      <c r="H5" s="87" t="s">
        <v>374</v>
      </c>
      <c r="I5" s="180" t="s">
        <v>370</v>
      </c>
      <c r="J5" s="87" t="s">
        <v>374</v>
      </c>
      <c r="K5" s="87" t="s">
        <v>370</v>
      </c>
      <c r="L5" s="13" t="s">
        <v>2</v>
      </c>
      <c r="M5" s="9"/>
      <c r="N5" s="87" t="s">
        <v>374</v>
      </c>
      <c r="O5" s="180" t="s">
        <v>370</v>
      </c>
      <c r="P5" s="87" t="s">
        <v>374</v>
      </c>
      <c r="Q5" s="87" t="s">
        <v>370</v>
      </c>
      <c r="R5" s="13" t="s">
        <v>2</v>
      </c>
      <c r="S5" s="87" t="s">
        <v>374</v>
      </c>
      <c r="T5" s="180" t="s">
        <v>370</v>
      </c>
      <c r="U5" s="87" t="s">
        <v>374</v>
      </c>
      <c r="V5" s="87" t="s">
        <v>370</v>
      </c>
      <c r="W5" s="13" t="s">
        <v>2</v>
      </c>
      <c r="X5" s="87" t="s">
        <v>374</v>
      </c>
      <c r="Y5" s="180" t="s">
        <v>370</v>
      </c>
      <c r="Z5" s="87" t="s">
        <v>374</v>
      </c>
      <c r="AA5" s="87" t="s">
        <v>370</v>
      </c>
      <c r="AB5" s="13" t="s">
        <v>2</v>
      </c>
      <c r="AC5" s="87" t="s">
        <v>374</v>
      </c>
      <c r="AD5" s="180" t="s">
        <v>370</v>
      </c>
      <c r="AE5" s="87" t="s">
        <v>374</v>
      </c>
      <c r="AF5" s="87" t="s">
        <v>370</v>
      </c>
      <c r="AG5" s="13" t="s">
        <v>2</v>
      </c>
      <c r="AH5" s="87" t="s">
        <v>374</v>
      </c>
      <c r="AI5" s="180" t="s">
        <v>370</v>
      </c>
      <c r="AJ5" s="87" t="s">
        <v>374</v>
      </c>
      <c r="AK5" s="87" t="s">
        <v>370</v>
      </c>
      <c r="AL5" s="13" t="s">
        <v>2</v>
      </c>
      <c r="AM5" s="87" t="s">
        <v>374</v>
      </c>
      <c r="AN5" s="180" t="s">
        <v>370</v>
      </c>
      <c r="AO5" s="87" t="s">
        <v>374</v>
      </c>
      <c r="AP5" s="87" t="s">
        <v>370</v>
      </c>
      <c r="AQ5" s="13" t="s">
        <v>2</v>
      </c>
      <c r="AR5" s="9"/>
      <c r="AS5" s="717"/>
    </row>
    <row r="6" spans="1:45" ht="27" customHeight="1" thickTop="1">
      <c r="A6" s="77">
        <v>1</v>
      </c>
      <c r="B6" s="48"/>
      <c r="C6" s="563">
        <v>5</v>
      </c>
      <c r="D6" s="564"/>
      <c r="E6" s="565"/>
      <c r="F6" s="565"/>
      <c r="G6" s="5">
        <f>SUM(C6:F6)</f>
        <v>5</v>
      </c>
      <c r="H6" s="563">
        <v>26</v>
      </c>
      <c r="I6" s="564">
        <v>2</v>
      </c>
      <c r="J6" s="565"/>
      <c r="K6" s="565">
        <v>2</v>
      </c>
      <c r="L6" s="5">
        <f>SUM(H6:K6)</f>
        <v>30</v>
      </c>
      <c r="M6" s="48"/>
      <c r="N6" s="225"/>
      <c r="O6" s="217"/>
      <c r="P6" s="226"/>
      <c r="Q6" s="226"/>
      <c r="R6" s="5">
        <f>SUM(N6:Q6)</f>
        <v>0</v>
      </c>
      <c r="S6" s="225"/>
      <c r="T6" s="217"/>
      <c r="U6" s="226"/>
      <c r="V6" s="226"/>
      <c r="W6" s="5">
        <f>SUM(S6:V6)</f>
        <v>0</v>
      </c>
      <c r="X6" s="225"/>
      <c r="Y6" s="217"/>
      <c r="Z6" s="226"/>
      <c r="AA6" s="226"/>
      <c r="AB6" s="5">
        <f>SUM(X6:AA6)</f>
        <v>0</v>
      </c>
      <c r="AC6" s="225"/>
      <c r="AD6" s="217"/>
      <c r="AE6" s="226"/>
      <c r="AF6" s="226"/>
      <c r="AG6" s="5">
        <f>SUM(AC6:AF6)</f>
        <v>0</v>
      </c>
      <c r="AH6" s="225"/>
      <c r="AI6" s="217"/>
      <c r="AJ6" s="226"/>
      <c r="AK6" s="226"/>
      <c r="AL6" s="5">
        <f>SUM(AH6:AK6)</f>
        <v>0</v>
      </c>
      <c r="AM6" s="225"/>
      <c r="AN6" s="217"/>
      <c r="AO6" s="226"/>
      <c r="AP6" s="226"/>
      <c r="AQ6" s="5">
        <f>SUM(AM6:AP6)</f>
        <v>0</v>
      </c>
      <c r="AR6" s="48"/>
      <c r="AS6" s="77">
        <v>1</v>
      </c>
    </row>
    <row r="7" spans="1:45" ht="27" customHeight="1">
      <c r="A7" s="6">
        <v>2</v>
      </c>
      <c r="B7" s="48"/>
      <c r="C7" s="566">
        <v>2</v>
      </c>
      <c r="D7" s="567"/>
      <c r="E7" s="568"/>
      <c r="F7" s="568"/>
      <c r="G7" s="77">
        <f t="shared" ref="G7:G19" si="0">SUM(C7:F7)</f>
        <v>2</v>
      </c>
      <c r="H7" s="566">
        <v>6</v>
      </c>
      <c r="I7" s="567">
        <v>1</v>
      </c>
      <c r="J7" s="568"/>
      <c r="K7" s="568">
        <v>1</v>
      </c>
      <c r="L7" s="77">
        <f t="shared" ref="L7:L19" si="1">SUM(H7:K7)</f>
        <v>8</v>
      </c>
      <c r="M7" s="48"/>
      <c r="N7" s="216"/>
      <c r="O7" s="214"/>
      <c r="P7" s="222"/>
      <c r="Q7" s="222"/>
      <c r="R7" s="77">
        <f t="shared" ref="R7:R19" si="2">SUM(N7:Q7)</f>
        <v>0</v>
      </c>
      <c r="S7" s="216"/>
      <c r="T7" s="214"/>
      <c r="U7" s="222"/>
      <c r="V7" s="222"/>
      <c r="W7" s="77">
        <f t="shared" ref="W7:W19" si="3">SUM(S7:V7)</f>
        <v>0</v>
      </c>
      <c r="X7" s="216"/>
      <c r="Y7" s="214"/>
      <c r="Z7" s="222"/>
      <c r="AA7" s="222"/>
      <c r="AB7" s="77">
        <f t="shared" ref="AB7:AB19" si="4">SUM(X7:AA7)</f>
        <v>0</v>
      </c>
      <c r="AC7" s="216"/>
      <c r="AD7" s="214"/>
      <c r="AE7" s="222"/>
      <c r="AF7" s="222"/>
      <c r="AG7" s="77">
        <f t="shared" ref="AG7:AG19" si="5">SUM(AC7:AF7)</f>
        <v>0</v>
      </c>
      <c r="AH7" s="216"/>
      <c r="AI7" s="214"/>
      <c r="AJ7" s="222"/>
      <c r="AK7" s="222"/>
      <c r="AL7" s="77">
        <f t="shared" ref="AL7:AL19" si="6">SUM(AH7:AK7)</f>
        <v>0</v>
      </c>
      <c r="AM7" s="216"/>
      <c r="AN7" s="214"/>
      <c r="AO7" s="222"/>
      <c r="AP7" s="222"/>
      <c r="AQ7" s="77">
        <f t="shared" ref="AQ7:AQ19" si="7">SUM(AM7:AP7)</f>
        <v>0</v>
      </c>
      <c r="AR7" s="48"/>
      <c r="AS7" s="6">
        <v>2</v>
      </c>
    </row>
    <row r="8" spans="1:45" ht="27" customHeight="1">
      <c r="A8" s="6">
        <v>3</v>
      </c>
      <c r="B8" s="88"/>
      <c r="C8" s="566">
        <v>7</v>
      </c>
      <c r="D8" s="567">
        <v>1</v>
      </c>
      <c r="E8" s="568"/>
      <c r="F8" s="568">
        <v>1</v>
      </c>
      <c r="G8" s="77">
        <f t="shared" si="0"/>
        <v>9</v>
      </c>
      <c r="H8" s="566">
        <v>7</v>
      </c>
      <c r="I8" s="567"/>
      <c r="J8" s="568"/>
      <c r="K8" s="568"/>
      <c r="L8" s="77">
        <f t="shared" si="1"/>
        <v>7</v>
      </c>
      <c r="M8" s="88"/>
      <c r="N8" s="216"/>
      <c r="O8" s="214"/>
      <c r="P8" s="222"/>
      <c r="Q8" s="222"/>
      <c r="R8" s="77">
        <f t="shared" si="2"/>
        <v>0</v>
      </c>
      <c r="S8" s="216"/>
      <c r="T8" s="214"/>
      <c r="U8" s="222"/>
      <c r="V8" s="222"/>
      <c r="W8" s="77">
        <f t="shared" si="3"/>
        <v>0</v>
      </c>
      <c r="X8" s="216"/>
      <c r="Y8" s="214"/>
      <c r="Z8" s="222"/>
      <c r="AA8" s="222"/>
      <c r="AB8" s="77">
        <f t="shared" si="4"/>
        <v>0</v>
      </c>
      <c r="AC8" s="216"/>
      <c r="AD8" s="214"/>
      <c r="AE8" s="222"/>
      <c r="AF8" s="222"/>
      <c r="AG8" s="77">
        <f t="shared" si="5"/>
        <v>0</v>
      </c>
      <c r="AH8" s="216"/>
      <c r="AI8" s="214"/>
      <c r="AJ8" s="222"/>
      <c r="AK8" s="222"/>
      <c r="AL8" s="77">
        <f t="shared" si="6"/>
        <v>0</v>
      </c>
      <c r="AM8" s="216"/>
      <c r="AN8" s="214"/>
      <c r="AO8" s="222"/>
      <c r="AP8" s="222"/>
      <c r="AQ8" s="77">
        <f t="shared" si="7"/>
        <v>0</v>
      </c>
      <c r="AR8" s="88"/>
      <c r="AS8" s="6">
        <v>3</v>
      </c>
    </row>
    <row r="9" spans="1:45" ht="27" customHeight="1">
      <c r="A9" s="6">
        <v>4</v>
      </c>
      <c r="B9" s="88"/>
      <c r="C9" s="216"/>
      <c r="D9" s="214"/>
      <c r="E9" s="222"/>
      <c r="F9" s="222"/>
      <c r="G9" s="77">
        <f t="shared" si="0"/>
        <v>0</v>
      </c>
      <c r="H9" s="216"/>
      <c r="I9" s="214"/>
      <c r="J9" s="222"/>
      <c r="K9" s="222"/>
      <c r="L9" s="77">
        <f t="shared" si="1"/>
        <v>0</v>
      </c>
      <c r="M9" s="88"/>
      <c r="N9" s="566">
        <v>20</v>
      </c>
      <c r="O9" s="567"/>
      <c r="P9" s="568"/>
      <c r="Q9" s="568">
        <v>2</v>
      </c>
      <c r="R9" s="77">
        <f t="shared" si="2"/>
        <v>22</v>
      </c>
      <c r="S9" s="566">
        <v>1</v>
      </c>
      <c r="T9" s="567"/>
      <c r="U9" s="568"/>
      <c r="V9" s="568"/>
      <c r="W9" s="77">
        <f t="shared" si="3"/>
        <v>1</v>
      </c>
      <c r="X9" s="566">
        <v>0</v>
      </c>
      <c r="Y9" s="567"/>
      <c r="Z9" s="568"/>
      <c r="AA9" s="568"/>
      <c r="AB9" s="77">
        <f t="shared" si="4"/>
        <v>0</v>
      </c>
      <c r="AC9" s="566">
        <v>19</v>
      </c>
      <c r="AD9" s="567"/>
      <c r="AE9" s="568"/>
      <c r="AF9" s="568">
        <v>1</v>
      </c>
      <c r="AG9" s="77">
        <f t="shared" si="5"/>
        <v>20</v>
      </c>
      <c r="AH9" s="566">
        <v>3</v>
      </c>
      <c r="AI9" s="567"/>
      <c r="AJ9" s="568"/>
      <c r="AK9" s="568"/>
      <c r="AL9" s="77">
        <f t="shared" si="6"/>
        <v>3</v>
      </c>
      <c r="AM9" s="566">
        <v>0</v>
      </c>
      <c r="AN9" s="567"/>
      <c r="AO9" s="568"/>
      <c r="AP9" s="568"/>
      <c r="AQ9" s="77">
        <f t="shared" si="7"/>
        <v>0</v>
      </c>
      <c r="AR9" s="88"/>
      <c r="AS9" s="6">
        <v>4</v>
      </c>
    </row>
    <row r="10" spans="1:45" ht="27" customHeight="1">
      <c r="A10" s="6">
        <v>5</v>
      </c>
      <c r="B10" s="48"/>
      <c r="C10" s="566">
        <v>18</v>
      </c>
      <c r="D10" s="567">
        <v>1</v>
      </c>
      <c r="E10" s="568"/>
      <c r="F10" s="568"/>
      <c r="G10" s="77">
        <f t="shared" si="0"/>
        <v>19</v>
      </c>
      <c r="H10" s="566">
        <v>49</v>
      </c>
      <c r="I10" s="567">
        <v>2</v>
      </c>
      <c r="J10" s="568"/>
      <c r="K10" s="568">
        <v>3</v>
      </c>
      <c r="L10" s="77">
        <f t="shared" si="1"/>
        <v>54</v>
      </c>
      <c r="M10" s="48"/>
      <c r="N10" s="216"/>
      <c r="O10" s="214"/>
      <c r="P10" s="222"/>
      <c r="Q10" s="222"/>
      <c r="R10" s="77">
        <f t="shared" si="2"/>
        <v>0</v>
      </c>
      <c r="S10" s="216"/>
      <c r="T10" s="214"/>
      <c r="U10" s="222"/>
      <c r="V10" s="222"/>
      <c r="W10" s="77">
        <f t="shared" si="3"/>
        <v>0</v>
      </c>
      <c r="X10" s="216"/>
      <c r="Y10" s="214"/>
      <c r="Z10" s="222"/>
      <c r="AA10" s="222"/>
      <c r="AB10" s="77">
        <f t="shared" si="4"/>
        <v>0</v>
      </c>
      <c r="AC10" s="216"/>
      <c r="AD10" s="214"/>
      <c r="AE10" s="222"/>
      <c r="AF10" s="222"/>
      <c r="AG10" s="77">
        <f t="shared" si="5"/>
        <v>0</v>
      </c>
      <c r="AH10" s="216"/>
      <c r="AI10" s="214"/>
      <c r="AJ10" s="222"/>
      <c r="AK10" s="222"/>
      <c r="AL10" s="77">
        <f t="shared" si="6"/>
        <v>0</v>
      </c>
      <c r="AM10" s="216"/>
      <c r="AN10" s="214"/>
      <c r="AO10" s="222"/>
      <c r="AP10" s="222"/>
      <c r="AQ10" s="77">
        <f t="shared" si="7"/>
        <v>0</v>
      </c>
      <c r="AR10" s="48"/>
      <c r="AS10" s="6">
        <v>5</v>
      </c>
    </row>
    <row r="11" spans="1:45" ht="27" customHeight="1">
      <c r="A11" s="6">
        <v>6</v>
      </c>
      <c r="B11" s="48"/>
      <c r="C11" s="566">
        <v>24</v>
      </c>
      <c r="D11" s="567">
        <v>1</v>
      </c>
      <c r="E11" s="568"/>
      <c r="F11" s="568"/>
      <c r="G11" s="77">
        <f t="shared" si="0"/>
        <v>25</v>
      </c>
      <c r="H11" s="566">
        <v>21</v>
      </c>
      <c r="I11" s="567"/>
      <c r="J11" s="568"/>
      <c r="K11" s="568"/>
      <c r="L11" s="77">
        <f t="shared" si="1"/>
        <v>21</v>
      </c>
      <c r="M11" s="48"/>
      <c r="N11" s="216"/>
      <c r="O11" s="214"/>
      <c r="P11" s="222"/>
      <c r="Q11" s="222"/>
      <c r="R11" s="77">
        <f t="shared" si="2"/>
        <v>0</v>
      </c>
      <c r="S11" s="216"/>
      <c r="T11" s="214"/>
      <c r="U11" s="222"/>
      <c r="V11" s="222"/>
      <c r="W11" s="77">
        <f t="shared" si="3"/>
        <v>0</v>
      </c>
      <c r="X11" s="216"/>
      <c r="Y11" s="214"/>
      <c r="Z11" s="222"/>
      <c r="AA11" s="222"/>
      <c r="AB11" s="77">
        <f t="shared" si="4"/>
        <v>0</v>
      </c>
      <c r="AC11" s="216"/>
      <c r="AD11" s="214"/>
      <c r="AE11" s="222"/>
      <c r="AF11" s="222"/>
      <c r="AG11" s="77">
        <f t="shared" si="5"/>
        <v>0</v>
      </c>
      <c r="AH11" s="216"/>
      <c r="AI11" s="214"/>
      <c r="AJ11" s="222"/>
      <c r="AK11" s="222"/>
      <c r="AL11" s="77">
        <f t="shared" si="6"/>
        <v>0</v>
      </c>
      <c r="AM11" s="216"/>
      <c r="AN11" s="214"/>
      <c r="AO11" s="222"/>
      <c r="AP11" s="222"/>
      <c r="AQ11" s="77">
        <f t="shared" si="7"/>
        <v>0</v>
      </c>
      <c r="AR11" s="48"/>
      <c r="AS11" s="6">
        <v>6</v>
      </c>
    </row>
    <row r="12" spans="1:45" ht="27" customHeight="1">
      <c r="A12" s="6">
        <v>7</v>
      </c>
      <c r="B12" s="48"/>
      <c r="C12" s="216"/>
      <c r="D12" s="214"/>
      <c r="E12" s="222"/>
      <c r="F12" s="222"/>
      <c r="G12" s="77">
        <f t="shared" si="0"/>
        <v>0</v>
      </c>
      <c r="H12" s="216"/>
      <c r="I12" s="214"/>
      <c r="J12" s="222"/>
      <c r="K12" s="222"/>
      <c r="L12" s="77">
        <f t="shared" si="1"/>
        <v>0</v>
      </c>
      <c r="M12" s="48"/>
      <c r="N12" s="566">
        <v>13</v>
      </c>
      <c r="O12" s="567">
        <v>1</v>
      </c>
      <c r="P12" s="568"/>
      <c r="Q12" s="568"/>
      <c r="R12" s="77">
        <f t="shared" si="2"/>
        <v>14</v>
      </c>
      <c r="S12" s="566">
        <v>0</v>
      </c>
      <c r="T12" s="567"/>
      <c r="U12" s="568"/>
      <c r="V12" s="568"/>
      <c r="W12" s="77">
        <f t="shared" si="3"/>
        <v>0</v>
      </c>
      <c r="X12" s="566">
        <v>0</v>
      </c>
      <c r="Y12" s="567"/>
      <c r="Z12" s="568"/>
      <c r="AA12" s="568"/>
      <c r="AB12" s="77">
        <f t="shared" si="4"/>
        <v>0</v>
      </c>
      <c r="AC12" s="566">
        <v>23</v>
      </c>
      <c r="AD12" s="567"/>
      <c r="AE12" s="568"/>
      <c r="AF12" s="568">
        <v>4</v>
      </c>
      <c r="AG12" s="77">
        <f t="shared" si="5"/>
        <v>27</v>
      </c>
      <c r="AH12" s="566">
        <v>2</v>
      </c>
      <c r="AI12" s="567"/>
      <c r="AJ12" s="568"/>
      <c r="AK12" s="568"/>
      <c r="AL12" s="77">
        <f t="shared" si="6"/>
        <v>2</v>
      </c>
      <c r="AM12" s="566">
        <v>0</v>
      </c>
      <c r="AN12" s="567"/>
      <c r="AO12" s="568"/>
      <c r="AP12" s="568"/>
      <c r="AQ12" s="77">
        <f t="shared" si="7"/>
        <v>0</v>
      </c>
      <c r="AR12" s="48"/>
      <c r="AS12" s="6">
        <v>7</v>
      </c>
    </row>
    <row r="13" spans="1:45" ht="27" customHeight="1">
      <c r="A13" s="6">
        <v>8</v>
      </c>
      <c r="B13" s="88"/>
      <c r="C13" s="566">
        <v>1</v>
      </c>
      <c r="D13" s="567"/>
      <c r="E13" s="568"/>
      <c r="F13" s="568"/>
      <c r="G13" s="77">
        <f t="shared" si="0"/>
        <v>1</v>
      </c>
      <c r="H13" s="566">
        <v>10</v>
      </c>
      <c r="I13" s="567">
        <v>1</v>
      </c>
      <c r="J13" s="568"/>
      <c r="K13" s="568"/>
      <c r="L13" s="77">
        <f t="shared" si="1"/>
        <v>11</v>
      </c>
      <c r="M13" s="88"/>
      <c r="N13" s="216"/>
      <c r="O13" s="214"/>
      <c r="P13" s="222"/>
      <c r="Q13" s="222"/>
      <c r="R13" s="77">
        <f t="shared" si="2"/>
        <v>0</v>
      </c>
      <c r="S13" s="216"/>
      <c r="T13" s="214"/>
      <c r="U13" s="222"/>
      <c r="V13" s="222"/>
      <c r="W13" s="77">
        <f t="shared" si="3"/>
        <v>0</v>
      </c>
      <c r="X13" s="216"/>
      <c r="Y13" s="214"/>
      <c r="Z13" s="222"/>
      <c r="AA13" s="222"/>
      <c r="AB13" s="77">
        <f t="shared" si="4"/>
        <v>0</v>
      </c>
      <c r="AC13" s="216"/>
      <c r="AD13" s="214"/>
      <c r="AE13" s="222"/>
      <c r="AF13" s="222"/>
      <c r="AG13" s="77">
        <f t="shared" si="5"/>
        <v>0</v>
      </c>
      <c r="AH13" s="216"/>
      <c r="AI13" s="214"/>
      <c r="AJ13" s="222"/>
      <c r="AK13" s="222"/>
      <c r="AL13" s="77">
        <f t="shared" si="6"/>
        <v>0</v>
      </c>
      <c r="AM13" s="216"/>
      <c r="AN13" s="214"/>
      <c r="AO13" s="222"/>
      <c r="AP13" s="222"/>
      <c r="AQ13" s="77">
        <f t="shared" si="7"/>
        <v>0</v>
      </c>
      <c r="AR13" s="88"/>
      <c r="AS13" s="6">
        <v>8</v>
      </c>
    </row>
    <row r="14" spans="1:45" ht="27" customHeight="1">
      <c r="A14" s="6">
        <v>9</v>
      </c>
      <c r="B14" s="88"/>
      <c r="C14" s="216"/>
      <c r="D14" s="214"/>
      <c r="E14" s="222"/>
      <c r="F14" s="222"/>
      <c r="G14" s="77">
        <f t="shared" si="0"/>
        <v>0</v>
      </c>
      <c r="H14" s="216"/>
      <c r="I14" s="214"/>
      <c r="J14" s="222"/>
      <c r="K14" s="222"/>
      <c r="L14" s="77">
        <f t="shared" si="1"/>
        <v>0</v>
      </c>
      <c r="M14" s="88"/>
      <c r="N14" s="566">
        <v>22</v>
      </c>
      <c r="O14" s="567"/>
      <c r="P14" s="568"/>
      <c r="Q14" s="568"/>
      <c r="R14" s="77">
        <f t="shared" si="2"/>
        <v>22</v>
      </c>
      <c r="S14" s="566">
        <v>2</v>
      </c>
      <c r="T14" s="567"/>
      <c r="U14" s="568"/>
      <c r="V14" s="568"/>
      <c r="W14" s="77">
        <f t="shared" si="3"/>
        <v>2</v>
      </c>
      <c r="X14" s="566">
        <v>0</v>
      </c>
      <c r="Y14" s="567"/>
      <c r="Z14" s="568"/>
      <c r="AA14" s="568"/>
      <c r="AB14" s="77">
        <f t="shared" si="4"/>
        <v>0</v>
      </c>
      <c r="AC14" s="566">
        <v>37</v>
      </c>
      <c r="AD14" s="567">
        <v>4</v>
      </c>
      <c r="AE14" s="568">
        <v>1</v>
      </c>
      <c r="AF14" s="568"/>
      <c r="AG14" s="77">
        <f t="shared" si="5"/>
        <v>42</v>
      </c>
      <c r="AH14" s="566">
        <v>5</v>
      </c>
      <c r="AI14" s="567"/>
      <c r="AJ14" s="568"/>
      <c r="AK14" s="568">
        <v>1</v>
      </c>
      <c r="AL14" s="77">
        <f t="shared" si="6"/>
        <v>6</v>
      </c>
      <c r="AM14" s="566">
        <v>0</v>
      </c>
      <c r="AN14" s="567"/>
      <c r="AO14" s="568"/>
      <c r="AP14" s="568"/>
      <c r="AQ14" s="77">
        <f t="shared" si="7"/>
        <v>0</v>
      </c>
      <c r="AR14" s="88"/>
      <c r="AS14" s="6">
        <v>9</v>
      </c>
    </row>
    <row r="15" spans="1:45" ht="27" customHeight="1">
      <c r="A15" s="6">
        <v>10</v>
      </c>
      <c r="B15" s="88"/>
      <c r="C15" s="566">
        <v>14</v>
      </c>
      <c r="D15" s="567">
        <v>2</v>
      </c>
      <c r="E15" s="568"/>
      <c r="F15" s="568"/>
      <c r="G15" s="77">
        <f t="shared" si="0"/>
        <v>16</v>
      </c>
      <c r="H15" s="566">
        <v>13</v>
      </c>
      <c r="I15" s="567">
        <v>1</v>
      </c>
      <c r="J15" s="568"/>
      <c r="K15" s="568"/>
      <c r="L15" s="77">
        <f t="shared" si="1"/>
        <v>14</v>
      </c>
      <c r="M15" s="88"/>
      <c r="N15" s="216"/>
      <c r="O15" s="214"/>
      <c r="P15" s="222"/>
      <c r="Q15" s="222"/>
      <c r="R15" s="77">
        <f t="shared" si="2"/>
        <v>0</v>
      </c>
      <c r="S15" s="216"/>
      <c r="T15" s="214"/>
      <c r="U15" s="222"/>
      <c r="V15" s="222"/>
      <c r="W15" s="77">
        <f t="shared" si="3"/>
        <v>0</v>
      </c>
      <c r="X15" s="216"/>
      <c r="Y15" s="214"/>
      <c r="Z15" s="222"/>
      <c r="AA15" s="222"/>
      <c r="AB15" s="77">
        <f t="shared" si="4"/>
        <v>0</v>
      </c>
      <c r="AC15" s="216"/>
      <c r="AD15" s="214"/>
      <c r="AE15" s="222"/>
      <c r="AF15" s="222"/>
      <c r="AG15" s="77">
        <f t="shared" si="5"/>
        <v>0</v>
      </c>
      <c r="AH15" s="216"/>
      <c r="AI15" s="214"/>
      <c r="AJ15" s="222"/>
      <c r="AK15" s="222"/>
      <c r="AL15" s="77">
        <f t="shared" si="6"/>
        <v>0</v>
      </c>
      <c r="AM15" s="216"/>
      <c r="AN15" s="214"/>
      <c r="AO15" s="222"/>
      <c r="AP15" s="222"/>
      <c r="AQ15" s="77">
        <f t="shared" si="7"/>
        <v>0</v>
      </c>
      <c r="AR15" s="88"/>
      <c r="AS15" s="6">
        <v>10</v>
      </c>
    </row>
    <row r="16" spans="1:45" ht="27" customHeight="1">
      <c r="A16" s="6">
        <v>11</v>
      </c>
      <c r="B16" s="88"/>
      <c r="C16" s="216"/>
      <c r="D16" s="214"/>
      <c r="E16" s="222"/>
      <c r="F16" s="222"/>
      <c r="G16" s="77">
        <f t="shared" si="0"/>
        <v>0</v>
      </c>
      <c r="H16" s="216"/>
      <c r="I16" s="214"/>
      <c r="J16" s="222"/>
      <c r="K16" s="222"/>
      <c r="L16" s="77">
        <f t="shared" si="1"/>
        <v>0</v>
      </c>
      <c r="M16" s="88"/>
      <c r="N16" s="566">
        <v>44</v>
      </c>
      <c r="O16" s="567">
        <v>2</v>
      </c>
      <c r="P16" s="568"/>
      <c r="Q16" s="568">
        <v>2</v>
      </c>
      <c r="R16" s="77">
        <f t="shared" si="2"/>
        <v>48</v>
      </c>
      <c r="S16" s="566">
        <v>3</v>
      </c>
      <c r="T16" s="567"/>
      <c r="U16" s="568"/>
      <c r="V16" s="568"/>
      <c r="W16" s="77">
        <f t="shared" si="3"/>
        <v>3</v>
      </c>
      <c r="X16" s="566">
        <v>0</v>
      </c>
      <c r="Y16" s="567"/>
      <c r="Z16" s="568"/>
      <c r="AA16" s="568"/>
      <c r="AB16" s="77">
        <f t="shared" si="4"/>
        <v>0</v>
      </c>
      <c r="AC16" s="566">
        <v>54</v>
      </c>
      <c r="AD16" s="567">
        <v>8</v>
      </c>
      <c r="AE16" s="568">
        <v>10</v>
      </c>
      <c r="AF16" s="568">
        <v>1</v>
      </c>
      <c r="AG16" s="77">
        <f t="shared" si="5"/>
        <v>73</v>
      </c>
      <c r="AH16" s="566">
        <v>2</v>
      </c>
      <c r="AI16" s="567"/>
      <c r="AJ16" s="568">
        <v>1</v>
      </c>
      <c r="AK16" s="568">
        <v>1</v>
      </c>
      <c r="AL16" s="77">
        <f t="shared" si="6"/>
        <v>4</v>
      </c>
      <c r="AM16" s="566">
        <v>0</v>
      </c>
      <c r="AN16" s="567"/>
      <c r="AO16" s="568"/>
      <c r="AP16" s="568"/>
      <c r="AQ16" s="77">
        <f t="shared" si="7"/>
        <v>0</v>
      </c>
      <c r="AR16" s="88"/>
      <c r="AS16" s="6">
        <v>11</v>
      </c>
    </row>
    <row r="17" spans="1:45" ht="27" customHeight="1">
      <c r="A17" s="6">
        <v>12</v>
      </c>
      <c r="B17" s="88"/>
      <c r="C17" s="566">
        <v>38</v>
      </c>
      <c r="D17" s="567">
        <v>3</v>
      </c>
      <c r="E17" s="568"/>
      <c r="F17" s="568">
        <v>3</v>
      </c>
      <c r="G17" s="77">
        <f t="shared" si="0"/>
        <v>44</v>
      </c>
      <c r="H17" s="566">
        <v>102</v>
      </c>
      <c r="I17" s="567">
        <v>11</v>
      </c>
      <c r="J17" s="568"/>
      <c r="K17" s="568">
        <v>5</v>
      </c>
      <c r="L17" s="77">
        <f t="shared" si="1"/>
        <v>118</v>
      </c>
      <c r="M17" s="88"/>
      <c r="N17" s="216"/>
      <c r="O17" s="214"/>
      <c r="P17" s="222"/>
      <c r="Q17" s="222"/>
      <c r="R17" s="77">
        <f t="shared" si="2"/>
        <v>0</v>
      </c>
      <c r="S17" s="225"/>
      <c r="T17" s="217"/>
      <c r="U17" s="226"/>
      <c r="V17" s="226"/>
      <c r="W17" s="77">
        <f t="shared" si="3"/>
        <v>0</v>
      </c>
      <c r="X17" s="225"/>
      <c r="Y17" s="217"/>
      <c r="Z17" s="226"/>
      <c r="AA17" s="226"/>
      <c r="AB17" s="77">
        <f t="shared" si="4"/>
        <v>0</v>
      </c>
      <c r="AC17" s="225"/>
      <c r="AD17" s="217"/>
      <c r="AE17" s="226"/>
      <c r="AF17" s="226"/>
      <c r="AG17" s="77">
        <f t="shared" si="5"/>
        <v>0</v>
      </c>
      <c r="AH17" s="225"/>
      <c r="AI17" s="217"/>
      <c r="AJ17" s="226"/>
      <c r="AK17" s="226"/>
      <c r="AL17" s="77">
        <f t="shared" si="6"/>
        <v>0</v>
      </c>
      <c r="AM17" s="225"/>
      <c r="AN17" s="217"/>
      <c r="AO17" s="226"/>
      <c r="AP17" s="226"/>
      <c r="AQ17" s="77">
        <f t="shared" si="7"/>
        <v>0</v>
      </c>
      <c r="AR17" s="88"/>
      <c r="AS17" s="6">
        <v>12</v>
      </c>
    </row>
    <row r="18" spans="1:45" ht="27" customHeight="1">
      <c r="A18" s="6">
        <v>13</v>
      </c>
      <c r="B18" s="88"/>
      <c r="C18" s="566">
        <v>14</v>
      </c>
      <c r="D18" s="567"/>
      <c r="E18" s="568"/>
      <c r="F18" s="568"/>
      <c r="G18" s="77">
        <f t="shared" si="0"/>
        <v>14</v>
      </c>
      <c r="H18" s="566">
        <v>54</v>
      </c>
      <c r="I18" s="567">
        <v>4</v>
      </c>
      <c r="J18" s="568"/>
      <c r="K18" s="568"/>
      <c r="L18" s="77">
        <f t="shared" si="1"/>
        <v>58</v>
      </c>
      <c r="M18" s="88"/>
      <c r="N18" s="216"/>
      <c r="O18" s="214"/>
      <c r="P18" s="222"/>
      <c r="Q18" s="222"/>
      <c r="R18" s="77">
        <f t="shared" si="2"/>
        <v>0</v>
      </c>
      <c r="S18" s="216"/>
      <c r="T18" s="214"/>
      <c r="U18" s="222"/>
      <c r="V18" s="222"/>
      <c r="W18" s="77">
        <f t="shared" si="3"/>
        <v>0</v>
      </c>
      <c r="X18" s="216"/>
      <c r="Y18" s="214"/>
      <c r="Z18" s="222"/>
      <c r="AA18" s="222"/>
      <c r="AB18" s="77">
        <f t="shared" si="4"/>
        <v>0</v>
      </c>
      <c r="AC18" s="216"/>
      <c r="AD18" s="214"/>
      <c r="AE18" s="222"/>
      <c r="AF18" s="222"/>
      <c r="AG18" s="77">
        <f t="shared" si="5"/>
        <v>0</v>
      </c>
      <c r="AH18" s="216"/>
      <c r="AI18" s="214"/>
      <c r="AJ18" s="222"/>
      <c r="AK18" s="222"/>
      <c r="AL18" s="77">
        <f t="shared" si="6"/>
        <v>0</v>
      </c>
      <c r="AM18" s="216"/>
      <c r="AN18" s="214"/>
      <c r="AO18" s="222"/>
      <c r="AP18" s="222"/>
      <c r="AQ18" s="77">
        <f t="shared" si="7"/>
        <v>0</v>
      </c>
      <c r="AR18" s="88"/>
      <c r="AS18" s="6">
        <v>13</v>
      </c>
    </row>
    <row r="19" spans="1:45" ht="27" customHeight="1" thickBot="1">
      <c r="A19" s="7">
        <v>14</v>
      </c>
      <c r="B19" s="88"/>
      <c r="C19" s="569">
        <v>3</v>
      </c>
      <c r="D19" s="570"/>
      <c r="E19" s="571"/>
      <c r="F19" s="571"/>
      <c r="G19" s="83">
        <f t="shared" si="0"/>
        <v>3</v>
      </c>
      <c r="H19" s="569">
        <v>20</v>
      </c>
      <c r="I19" s="570">
        <v>3</v>
      </c>
      <c r="J19" s="571"/>
      <c r="K19" s="571"/>
      <c r="L19" s="83">
        <f t="shared" si="1"/>
        <v>23</v>
      </c>
      <c r="M19" s="88"/>
      <c r="N19" s="223"/>
      <c r="O19" s="213"/>
      <c r="P19" s="224"/>
      <c r="Q19" s="224"/>
      <c r="R19" s="83">
        <f t="shared" si="2"/>
        <v>0</v>
      </c>
      <c r="S19" s="216"/>
      <c r="T19" s="214"/>
      <c r="U19" s="222"/>
      <c r="V19" s="222"/>
      <c r="W19" s="83">
        <f t="shared" si="3"/>
        <v>0</v>
      </c>
      <c r="X19" s="216"/>
      <c r="Y19" s="214"/>
      <c r="Z19" s="222"/>
      <c r="AA19" s="222"/>
      <c r="AB19" s="83">
        <f t="shared" si="4"/>
        <v>0</v>
      </c>
      <c r="AC19" s="216"/>
      <c r="AD19" s="214"/>
      <c r="AE19" s="222"/>
      <c r="AF19" s="222"/>
      <c r="AG19" s="83">
        <f t="shared" si="5"/>
        <v>0</v>
      </c>
      <c r="AH19" s="216"/>
      <c r="AI19" s="214"/>
      <c r="AJ19" s="222"/>
      <c r="AK19" s="222"/>
      <c r="AL19" s="83">
        <f t="shared" si="6"/>
        <v>0</v>
      </c>
      <c r="AM19" s="216"/>
      <c r="AN19" s="214"/>
      <c r="AO19" s="222"/>
      <c r="AP19" s="222"/>
      <c r="AQ19" s="83">
        <f t="shared" si="7"/>
        <v>0</v>
      </c>
      <c r="AR19" s="88"/>
      <c r="AS19" s="7">
        <v>14</v>
      </c>
    </row>
    <row r="20" spans="1:45" ht="27" customHeight="1" thickTop="1" thickBot="1">
      <c r="A20" s="11" t="s">
        <v>382</v>
      </c>
      <c r="B20" s="90"/>
      <c r="C20" s="89">
        <f>SUM(C6:C19)</f>
        <v>126</v>
      </c>
      <c r="D20" s="89">
        <f t="shared" ref="D20:G20" si="8">SUM(D6:D19)</f>
        <v>8</v>
      </c>
      <c r="E20" s="89">
        <f t="shared" si="8"/>
        <v>0</v>
      </c>
      <c r="F20" s="89">
        <f t="shared" si="8"/>
        <v>4</v>
      </c>
      <c r="G20" s="86">
        <f t="shared" si="8"/>
        <v>138</v>
      </c>
      <c r="H20" s="89">
        <f>SUM(H6:H19)</f>
        <v>308</v>
      </c>
      <c r="I20" s="89">
        <f t="shared" ref="I20:L20" si="9">SUM(I6:I19)</f>
        <v>25</v>
      </c>
      <c r="J20" s="89">
        <f t="shared" si="9"/>
        <v>0</v>
      </c>
      <c r="K20" s="89">
        <f t="shared" si="9"/>
        <v>11</v>
      </c>
      <c r="L20" s="86">
        <f t="shared" si="9"/>
        <v>344</v>
      </c>
      <c r="M20" s="90"/>
      <c r="N20" s="89">
        <f>SUM(N6:N19)</f>
        <v>99</v>
      </c>
      <c r="O20" s="89">
        <f t="shared" ref="O20:R20" si="10">SUM(O6:O19)</f>
        <v>3</v>
      </c>
      <c r="P20" s="89">
        <f t="shared" si="10"/>
        <v>0</v>
      </c>
      <c r="Q20" s="89">
        <f t="shared" si="10"/>
        <v>4</v>
      </c>
      <c r="R20" s="89">
        <f t="shared" si="10"/>
        <v>106</v>
      </c>
      <c r="S20" s="89">
        <f>SUM(S6:S19)</f>
        <v>6</v>
      </c>
      <c r="T20" s="89">
        <f t="shared" ref="T20:W20" si="11">SUM(T6:T19)</f>
        <v>0</v>
      </c>
      <c r="U20" s="89">
        <f t="shared" si="11"/>
        <v>0</v>
      </c>
      <c r="V20" s="89">
        <f t="shared" si="11"/>
        <v>0</v>
      </c>
      <c r="W20" s="89">
        <f t="shared" si="11"/>
        <v>6</v>
      </c>
      <c r="X20" s="89">
        <f>SUM(X6:X19)</f>
        <v>0</v>
      </c>
      <c r="Y20" s="89">
        <f t="shared" ref="Y20:AB20" si="12">SUM(Y6:Y19)</f>
        <v>0</v>
      </c>
      <c r="Z20" s="89">
        <f t="shared" si="12"/>
        <v>0</v>
      </c>
      <c r="AA20" s="89">
        <f t="shared" si="12"/>
        <v>0</v>
      </c>
      <c r="AB20" s="89">
        <f t="shared" si="12"/>
        <v>0</v>
      </c>
      <c r="AC20" s="89">
        <f>SUM(AC6:AC19)</f>
        <v>133</v>
      </c>
      <c r="AD20" s="89">
        <f t="shared" ref="AD20:AG20" si="13">SUM(AD6:AD19)</f>
        <v>12</v>
      </c>
      <c r="AE20" s="89">
        <f t="shared" si="13"/>
        <v>11</v>
      </c>
      <c r="AF20" s="89">
        <f t="shared" si="13"/>
        <v>6</v>
      </c>
      <c r="AG20" s="89">
        <f t="shared" si="13"/>
        <v>162</v>
      </c>
      <c r="AH20" s="89">
        <f>SUM(AH6:AH19)</f>
        <v>12</v>
      </c>
      <c r="AI20" s="89">
        <f t="shared" ref="AI20:AL20" si="14">SUM(AI6:AI19)</f>
        <v>0</v>
      </c>
      <c r="AJ20" s="89">
        <f t="shared" si="14"/>
        <v>1</v>
      </c>
      <c r="AK20" s="89">
        <f t="shared" si="14"/>
        <v>2</v>
      </c>
      <c r="AL20" s="89">
        <f t="shared" si="14"/>
        <v>15</v>
      </c>
      <c r="AM20" s="89">
        <f>SUM(AM6:AM19)</f>
        <v>0</v>
      </c>
      <c r="AN20" s="89">
        <f t="shared" ref="AN20:AQ20" si="15">SUM(AN6:AN19)</f>
        <v>0</v>
      </c>
      <c r="AO20" s="89">
        <f t="shared" si="15"/>
        <v>0</v>
      </c>
      <c r="AP20" s="89">
        <f t="shared" si="15"/>
        <v>0</v>
      </c>
      <c r="AQ20" s="86">
        <f t="shared" si="15"/>
        <v>0</v>
      </c>
      <c r="AR20" s="90"/>
      <c r="AS20" s="11" t="s">
        <v>382</v>
      </c>
    </row>
    <row r="21" spans="1:45" ht="27" customHeight="1" thickTop="1" thickBot="1">
      <c r="A21" s="11" t="s">
        <v>381</v>
      </c>
      <c r="B21" s="76"/>
      <c r="C21" s="692">
        <f>SUM(C20:F20)</f>
        <v>138</v>
      </c>
      <c r="D21" s="693"/>
      <c r="E21" s="693"/>
      <c r="F21" s="694"/>
      <c r="G21" s="264">
        <f>C23+C25</f>
        <v>138</v>
      </c>
      <c r="H21" s="692">
        <f>SUM(H20:K20)</f>
        <v>344</v>
      </c>
      <c r="I21" s="693"/>
      <c r="J21" s="693"/>
      <c r="K21" s="694"/>
      <c r="L21" s="252">
        <f>H23+H25</f>
        <v>344</v>
      </c>
      <c r="M21" s="76"/>
      <c r="N21" s="692">
        <f>SUM(N20:Q20)</f>
        <v>106</v>
      </c>
      <c r="O21" s="693"/>
      <c r="P21" s="693"/>
      <c r="Q21" s="694"/>
      <c r="R21" s="252">
        <f>N23+N25</f>
        <v>106</v>
      </c>
      <c r="S21" s="692">
        <f>SUM(S20:V20)</f>
        <v>6</v>
      </c>
      <c r="T21" s="693"/>
      <c r="U21" s="693"/>
      <c r="V21" s="694"/>
      <c r="W21" s="252">
        <f>S23+S25</f>
        <v>6</v>
      </c>
      <c r="X21" s="692">
        <f>SUM(X20:AA20)</f>
        <v>0</v>
      </c>
      <c r="Y21" s="693"/>
      <c r="Z21" s="693"/>
      <c r="AA21" s="694"/>
      <c r="AB21" s="252">
        <f>X23+X25</f>
        <v>0</v>
      </c>
      <c r="AC21" s="692">
        <f>SUM(AC20:AF20)</f>
        <v>162</v>
      </c>
      <c r="AD21" s="693"/>
      <c r="AE21" s="693"/>
      <c r="AF21" s="694"/>
      <c r="AG21" s="252">
        <f>AC23+AC25</f>
        <v>162</v>
      </c>
      <c r="AH21" s="692">
        <f>SUM(AH20:AK20)</f>
        <v>15</v>
      </c>
      <c r="AI21" s="693"/>
      <c r="AJ21" s="693"/>
      <c r="AK21" s="694"/>
      <c r="AL21" s="252">
        <f>AH23+AH25</f>
        <v>15</v>
      </c>
      <c r="AM21" s="692">
        <f>SUM(AM20:AP20)</f>
        <v>0</v>
      </c>
      <c r="AN21" s="693"/>
      <c r="AO21" s="693"/>
      <c r="AP21" s="694"/>
      <c r="AQ21" s="252">
        <f>AM23+AM25</f>
        <v>0</v>
      </c>
      <c r="AR21" s="76"/>
      <c r="AS21" s="11" t="s">
        <v>381</v>
      </c>
    </row>
    <row r="22" spans="1:45" ht="27" customHeight="1" thickTop="1" thickBot="1">
      <c r="A22" s="718" t="s">
        <v>1</v>
      </c>
      <c r="B22" s="719"/>
      <c r="C22" s="719"/>
      <c r="D22" s="719"/>
      <c r="E22" s="719"/>
      <c r="F22" s="719"/>
      <c r="G22" s="719"/>
      <c r="H22" s="719"/>
      <c r="I22" s="719"/>
      <c r="J22" s="719"/>
      <c r="K22" s="719"/>
      <c r="L22" s="719"/>
      <c r="M22" s="719"/>
      <c r="N22" s="719"/>
      <c r="O22" s="719"/>
      <c r="P22" s="719"/>
      <c r="Q22" s="719"/>
      <c r="R22" s="719"/>
      <c r="S22" s="719"/>
      <c r="T22" s="719"/>
      <c r="U22" s="719"/>
      <c r="V22" s="719"/>
      <c r="W22" s="719"/>
      <c r="X22" s="719"/>
      <c r="Y22" s="719"/>
      <c r="Z22" s="719"/>
      <c r="AA22" s="719"/>
      <c r="AB22" s="719"/>
      <c r="AC22" s="719"/>
      <c r="AD22" s="719"/>
      <c r="AE22" s="719"/>
      <c r="AF22" s="719"/>
      <c r="AG22" s="719"/>
      <c r="AH22" s="719"/>
      <c r="AI22" s="719"/>
      <c r="AJ22" s="719"/>
      <c r="AK22" s="719"/>
      <c r="AL22" s="719"/>
      <c r="AM22" s="719"/>
      <c r="AN22" s="719"/>
      <c r="AO22" s="719"/>
      <c r="AP22" s="719"/>
      <c r="AQ22" s="719"/>
      <c r="AR22" s="719"/>
      <c r="AS22" s="720"/>
    </row>
    <row r="23" spans="1:45" ht="27" customHeight="1" thickTop="1" thickBot="1">
      <c r="A23" s="66" t="s">
        <v>99</v>
      </c>
      <c r="B23" s="64"/>
      <c r="C23" s="689">
        <f>G8+G11</f>
        <v>34</v>
      </c>
      <c r="D23" s="690"/>
      <c r="E23" s="690"/>
      <c r="F23" s="690"/>
      <c r="G23" s="691"/>
      <c r="H23" s="689">
        <f>L8+L11</f>
        <v>28</v>
      </c>
      <c r="I23" s="690"/>
      <c r="J23" s="690"/>
      <c r="K23" s="690"/>
      <c r="L23" s="691"/>
      <c r="M23" s="64"/>
      <c r="N23" s="730">
        <f>R8+R11</f>
        <v>0</v>
      </c>
      <c r="O23" s="731"/>
      <c r="P23" s="731"/>
      <c r="Q23" s="731"/>
      <c r="R23" s="732"/>
      <c r="S23" s="730">
        <f>W8+W11</f>
        <v>0</v>
      </c>
      <c r="T23" s="731"/>
      <c r="U23" s="731"/>
      <c r="V23" s="731"/>
      <c r="W23" s="732"/>
      <c r="X23" s="730">
        <f>AB8+AB11</f>
        <v>0</v>
      </c>
      <c r="Y23" s="731"/>
      <c r="Z23" s="731"/>
      <c r="AA23" s="731"/>
      <c r="AB23" s="732"/>
      <c r="AC23" s="730">
        <f>AG8+AG11</f>
        <v>0</v>
      </c>
      <c r="AD23" s="731"/>
      <c r="AE23" s="731"/>
      <c r="AF23" s="731"/>
      <c r="AG23" s="732"/>
      <c r="AH23" s="730">
        <f>AL8+AL11</f>
        <v>0</v>
      </c>
      <c r="AI23" s="731"/>
      <c r="AJ23" s="731"/>
      <c r="AK23" s="731"/>
      <c r="AL23" s="732"/>
      <c r="AM23" s="730">
        <f>AQ8+AQ11</f>
        <v>0</v>
      </c>
      <c r="AN23" s="731"/>
      <c r="AO23" s="731"/>
      <c r="AP23" s="731"/>
      <c r="AQ23" s="732"/>
      <c r="AR23" s="64"/>
      <c r="AS23" s="66" t="s">
        <v>99</v>
      </c>
    </row>
    <row r="24" spans="1:45" ht="27" customHeight="1" thickTop="1" thickBot="1">
      <c r="A24" s="721" t="s">
        <v>4</v>
      </c>
      <c r="B24" s="722"/>
      <c r="C24" s="722"/>
      <c r="D24" s="722"/>
      <c r="E24" s="722"/>
      <c r="F24" s="722"/>
      <c r="G24" s="722"/>
      <c r="H24" s="722"/>
      <c r="I24" s="722"/>
      <c r="J24" s="722"/>
      <c r="K24" s="722"/>
      <c r="L24" s="722"/>
      <c r="M24" s="722"/>
      <c r="N24" s="722"/>
      <c r="O24" s="722"/>
      <c r="P24" s="722"/>
      <c r="Q24" s="722"/>
      <c r="R24" s="722"/>
      <c r="S24" s="722"/>
      <c r="T24" s="722"/>
      <c r="U24" s="722"/>
      <c r="V24" s="722"/>
      <c r="W24" s="722"/>
      <c r="X24" s="722"/>
      <c r="Y24" s="722"/>
      <c r="Z24" s="722"/>
      <c r="AA24" s="722"/>
      <c r="AB24" s="722"/>
      <c r="AC24" s="722"/>
      <c r="AD24" s="722"/>
      <c r="AE24" s="722"/>
      <c r="AF24" s="722"/>
      <c r="AG24" s="722"/>
      <c r="AH24" s="722"/>
      <c r="AI24" s="722"/>
      <c r="AJ24" s="722"/>
      <c r="AK24" s="722"/>
      <c r="AL24" s="722"/>
      <c r="AM24" s="722"/>
      <c r="AN24" s="722"/>
      <c r="AO24" s="722"/>
      <c r="AP24" s="722"/>
      <c r="AQ24" s="722"/>
      <c r="AR24" s="722"/>
      <c r="AS24" s="723"/>
    </row>
    <row r="25" spans="1:45" ht="27" customHeight="1" thickTop="1" thickBot="1">
      <c r="A25" s="66" t="s">
        <v>99</v>
      </c>
      <c r="B25" s="64"/>
      <c r="C25" s="688">
        <f>SUM(G6:G7,G9:G10,G12:G19)</f>
        <v>104</v>
      </c>
      <c r="D25" s="688"/>
      <c r="E25" s="688"/>
      <c r="F25" s="688"/>
      <c r="G25" s="688"/>
      <c r="H25" s="688">
        <f>SUM(L6:L7,L9:L10,L12:L19)</f>
        <v>316</v>
      </c>
      <c r="I25" s="688"/>
      <c r="J25" s="688"/>
      <c r="K25" s="688"/>
      <c r="L25" s="688"/>
      <c r="M25" s="64"/>
      <c r="N25" s="688">
        <f>SUM(R6:R7,R9:R10,R12:R19)</f>
        <v>106</v>
      </c>
      <c r="O25" s="688"/>
      <c r="P25" s="688"/>
      <c r="Q25" s="688"/>
      <c r="R25" s="688"/>
      <c r="S25" s="688">
        <f>SUM(W6:W7,W9:W10,W12:W19)</f>
        <v>6</v>
      </c>
      <c r="T25" s="688"/>
      <c r="U25" s="688"/>
      <c r="V25" s="688"/>
      <c r="W25" s="688"/>
      <c r="X25" s="688">
        <f>SUM(AB6:AB7,AB9:AB10,AB12:AB19)</f>
        <v>0</v>
      </c>
      <c r="Y25" s="688"/>
      <c r="Z25" s="688"/>
      <c r="AA25" s="688"/>
      <c r="AB25" s="688"/>
      <c r="AC25" s="688">
        <f>SUM(AG6:AG7,AG9:AG10,AG12:AG19)</f>
        <v>162</v>
      </c>
      <c r="AD25" s="688"/>
      <c r="AE25" s="688"/>
      <c r="AF25" s="688"/>
      <c r="AG25" s="688"/>
      <c r="AH25" s="688">
        <f>SUM(AL6:AL7,AL9:AL10,AL12:AL19)</f>
        <v>15</v>
      </c>
      <c r="AI25" s="688"/>
      <c r="AJ25" s="688"/>
      <c r="AK25" s="688"/>
      <c r="AL25" s="688"/>
      <c r="AM25" s="688">
        <f>SUM(AQ6:AQ7,AQ9:AQ10,AQ12:AQ19)</f>
        <v>0</v>
      </c>
      <c r="AN25" s="688"/>
      <c r="AO25" s="688"/>
      <c r="AP25" s="688"/>
      <c r="AQ25" s="688"/>
      <c r="AR25" s="64"/>
      <c r="AS25" s="66" t="s">
        <v>99</v>
      </c>
    </row>
    <row r="26" spans="1:45" ht="25.9" customHeight="1" thickTop="1"/>
    <row r="27" spans="1:45" ht="25.9" customHeight="1"/>
    <row r="28" spans="1:45" ht="25.9" customHeight="1"/>
    <row r="29" spans="1:45" ht="25.9" customHeight="1"/>
    <row r="30" spans="1:45" ht="25.9" customHeight="1"/>
    <row r="31" spans="1:45" ht="25.9" customHeight="1"/>
    <row r="32" spans="1:45" ht="25.9" customHeight="1"/>
    <row r="33" ht="25.9" customHeight="1"/>
    <row r="34" ht="25.9" customHeight="1"/>
    <row r="35" ht="25.9" customHeight="1"/>
    <row r="36" ht="25.9" customHeight="1"/>
    <row r="37" ht="25.9" customHeight="1"/>
    <row r="38" ht="25.9" customHeight="1"/>
    <row r="39" ht="25.9" customHeight="1"/>
    <row r="40" ht="25.9" customHeight="1"/>
    <row r="41" ht="25.9" customHeight="1"/>
    <row r="42" ht="25.9" customHeight="1"/>
    <row r="43" ht="25.9" customHeight="1"/>
    <row r="44" ht="25.9" customHeight="1"/>
    <row r="45" ht="25.9" customHeight="1"/>
    <row r="46" ht="25.9" customHeight="1"/>
    <row r="47" ht="25.9" customHeight="1"/>
    <row r="48" ht="25.9" customHeight="1"/>
    <row r="49" ht="25.9" customHeight="1"/>
    <row r="50" ht="25.9" customHeight="1"/>
    <row r="51" ht="25.9" customHeight="1"/>
    <row r="52" ht="25.9" customHeight="1"/>
    <row r="53" ht="25.9" customHeight="1"/>
    <row r="54" ht="25.9" customHeight="1"/>
    <row r="55" ht="25.9" customHeight="1"/>
    <row r="56" ht="25.9" customHeight="1"/>
    <row r="57" ht="25.9" customHeight="1"/>
    <row r="58" ht="25.9" customHeight="1"/>
    <row r="59" ht="25.9" customHeight="1"/>
    <row r="60" ht="25.9" customHeight="1"/>
    <row r="61" ht="25.9" customHeight="1"/>
    <row r="62" ht="25.9" customHeight="1"/>
    <row r="63" ht="25.9" customHeight="1"/>
    <row r="64" ht="25.9" customHeight="1"/>
    <row r="65" ht="25.9" customHeight="1"/>
    <row r="66" ht="25.9" customHeight="1"/>
    <row r="67" ht="25.9" customHeight="1"/>
    <row r="68" ht="25.9" customHeight="1"/>
    <row r="69" ht="25.9" customHeight="1"/>
    <row r="70" ht="25.9" customHeight="1"/>
    <row r="71" ht="25.9" customHeight="1"/>
    <row r="72" ht="25.9" customHeight="1"/>
    <row r="73" ht="25.9" customHeight="1"/>
    <row r="74" ht="25.9" customHeight="1"/>
    <row r="75" ht="25.9" customHeight="1"/>
    <row r="76" ht="25.9" customHeight="1"/>
    <row r="77" ht="25.9" customHeight="1"/>
    <row r="78" ht="25.9" customHeight="1"/>
    <row r="79" ht="25.9" customHeight="1"/>
    <row r="80" ht="25.9" customHeight="1"/>
    <row r="81" ht="25.9" customHeight="1"/>
    <row r="82" ht="25.9" customHeight="1"/>
    <row r="83" ht="25.9" customHeight="1"/>
    <row r="84" ht="25.9" customHeight="1"/>
    <row r="85" ht="25.9" customHeight="1"/>
    <row r="86" ht="25.9" customHeight="1"/>
    <row r="87" ht="25.9" customHeight="1"/>
    <row r="88" ht="25.9" customHeight="1"/>
    <row r="89" ht="25.9" customHeight="1"/>
    <row r="90" ht="25.9" customHeight="1"/>
    <row r="91" ht="25.9" customHeight="1"/>
    <row r="92" ht="25.9" customHeight="1"/>
    <row r="93" ht="25.9" customHeight="1"/>
    <row r="94" ht="25.9" customHeight="1"/>
    <row r="95" ht="25.9" customHeight="1"/>
    <row r="96" ht="25.9" customHeight="1"/>
    <row r="97" ht="25.9" customHeight="1"/>
    <row r="98" ht="25.9" customHeight="1"/>
    <row r="99" ht="25.9" customHeight="1"/>
    <row r="100" ht="25.9" customHeight="1"/>
    <row r="101" ht="25.9" customHeight="1"/>
    <row r="102" ht="25.9" customHeight="1"/>
    <row r="103" ht="25.9" customHeight="1"/>
    <row r="104" ht="25.9" customHeight="1"/>
    <row r="105" ht="25.9" customHeight="1"/>
    <row r="106" ht="25.9" customHeight="1"/>
    <row r="107" ht="25.9" customHeight="1"/>
    <row r="108" ht="25.9" customHeight="1"/>
    <row r="109" ht="25.9" customHeight="1"/>
    <row r="110" ht="25.9" customHeight="1"/>
    <row r="111" ht="25.9" customHeight="1"/>
    <row r="112" ht="25.9" customHeight="1"/>
    <row r="113" ht="25.9" customHeight="1"/>
    <row r="114" ht="25.9" customHeight="1"/>
    <row r="115" ht="25.9" customHeight="1"/>
    <row r="116" ht="25.9" customHeight="1"/>
    <row r="117" ht="25.9" customHeight="1"/>
    <row r="118" ht="25.9" customHeight="1"/>
    <row r="119" ht="25.9" customHeight="1"/>
    <row r="120" ht="25.9" customHeight="1"/>
    <row r="121" ht="25.9" customHeight="1"/>
    <row r="122" ht="25.9" customHeight="1"/>
    <row r="123" ht="25.9" customHeight="1"/>
    <row r="124" ht="25.9" customHeight="1"/>
    <row r="125" ht="25.9" customHeight="1"/>
    <row r="126" ht="25.9" customHeight="1"/>
    <row r="127" ht="25.9" customHeight="1"/>
    <row r="128" ht="25.9" customHeight="1"/>
    <row r="129" ht="25.9" customHeight="1"/>
    <row r="130" ht="25.9" customHeight="1"/>
    <row r="131" ht="25.9" customHeight="1"/>
    <row r="132" ht="25.9" customHeight="1"/>
    <row r="133" ht="25.9" customHeight="1"/>
    <row r="134" ht="25.9" customHeight="1"/>
    <row r="135" ht="25.9" customHeight="1"/>
    <row r="136" ht="25.9" customHeight="1"/>
    <row r="137" ht="25.9" customHeight="1"/>
    <row r="138" ht="25.9" customHeight="1"/>
    <row r="139" ht="25.9" customHeight="1"/>
    <row r="140" ht="25.9" customHeight="1"/>
    <row r="141" ht="25.9" customHeight="1"/>
    <row r="142" ht="25.9" customHeight="1"/>
    <row r="143" ht="25.9" customHeight="1"/>
    <row r="144" ht="25.9" customHeight="1"/>
    <row r="145" ht="25.9" customHeight="1"/>
    <row r="146" ht="25.9" customHeight="1"/>
    <row r="147" ht="25.9" customHeight="1"/>
    <row r="148" ht="25.9" customHeight="1"/>
    <row r="149" ht="25.9" customHeight="1"/>
    <row r="150" ht="25.9" customHeight="1"/>
    <row r="151" ht="25.9" customHeight="1"/>
    <row r="152" ht="25.9" customHeight="1"/>
    <row r="153" ht="25.9" customHeight="1"/>
    <row r="154" ht="25.9" customHeight="1"/>
    <row r="155" ht="25.9" customHeight="1"/>
    <row r="156" ht="25.9" customHeight="1"/>
    <row r="157" ht="25.9" customHeight="1"/>
    <row r="158" ht="25.9" customHeight="1"/>
    <row r="159" ht="25.9" customHeight="1"/>
    <row r="160" ht="25.9" customHeight="1"/>
    <row r="161" ht="25.9" customHeight="1"/>
    <row r="162" ht="25.9" customHeight="1"/>
    <row r="163" ht="25.9" customHeight="1"/>
    <row r="164" ht="25.9" customHeight="1"/>
    <row r="165" ht="25.9" customHeight="1"/>
    <row r="166" ht="25.9" customHeight="1"/>
    <row r="167" ht="25.9" customHeight="1"/>
    <row r="168" ht="25.9" customHeight="1"/>
    <row r="169" ht="25.9" customHeight="1"/>
    <row r="170" ht="25.9" customHeight="1"/>
    <row r="171" ht="25.9" customHeight="1"/>
    <row r="172" ht="25.9" customHeight="1"/>
    <row r="173" ht="25.9" customHeight="1"/>
    <row r="174" ht="25.9" customHeight="1"/>
    <row r="175" ht="25.9" customHeight="1"/>
    <row r="176" ht="25.9" customHeight="1"/>
    <row r="177" ht="25.9" customHeight="1"/>
    <row r="178" ht="25.9" customHeight="1"/>
    <row r="179" ht="25.9" customHeight="1"/>
    <row r="180" ht="25.9" customHeight="1"/>
    <row r="181" ht="25.9" customHeight="1"/>
    <row r="182" ht="25.9" customHeight="1"/>
    <row r="183" ht="25.9" customHeight="1"/>
    <row r="184" ht="25.9" customHeight="1"/>
    <row r="185" ht="25.9" customHeight="1"/>
    <row r="186" ht="25.9" customHeight="1"/>
    <row r="187" ht="25.9" customHeight="1"/>
    <row r="188" ht="25.9" customHeight="1"/>
    <row r="189" ht="25.9" customHeight="1"/>
    <row r="190" ht="25.9" customHeight="1"/>
    <row r="191" ht="25.9" customHeight="1"/>
    <row r="192" ht="25.9" customHeight="1"/>
    <row r="193" ht="25.9" customHeight="1"/>
    <row r="194" ht="25.9" customHeight="1"/>
    <row r="195" ht="25.9" customHeight="1"/>
    <row r="196" ht="25.9" customHeight="1"/>
    <row r="197" ht="25.9" customHeight="1"/>
    <row r="198" ht="25.9" customHeight="1"/>
    <row r="199" ht="25.9" customHeight="1"/>
    <row r="200" ht="25.9" customHeight="1"/>
    <row r="201" ht="25.9" customHeight="1"/>
    <row r="202" ht="25.9" customHeight="1"/>
    <row r="203" ht="25.9" customHeight="1"/>
    <row r="204" ht="25.9" customHeight="1"/>
    <row r="205" ht="25.9" customHeight="1"/>
    <row r="206" ht="25.9" customHeight="1"/>
    <row r="207" ht="25.9" customHeight="1"/>
    <row r="208" ht="25.9" customHeight="1"/>
    <row r="209" ht="25.9" customHeight="1"/>
    <row r="210" ht="25.9" customHeight="1"/>
    <row r="211" ht="25.9" customHeight="1"/>
    <row r="212" ht="25.9" customHeight="1"/>
    <row r="213" ht="25.9" customHeight="1"/>
    <row r="214" ht="25.9" customHeight="1"/>
    <row r="215" ht="25.9" customHeight="1"/>
    <row r="216" ht="25.9" customHeight="1"/>
    <row r="217" ht="25.9" customHeight="1"/>
    <row r="218" ht="25.9" customHeight="1"/>
    <row r="219" ht="25.9" customHeight="1"/>
    <row r="220" ht="25.9" customHeight="1"/>
    <row r="221" ht="25.9" customHeight="1"/>
    <row r="222" ht="25.9" customHeight="1"/>
    <row r="223" ht="25.9" customHeight="1"/>
    <row r="224" ht="25.9" customHeight="1"/>
    <row r="225" ht="25.9" customHeight="1"/>
    <row r="226" ht="25.9" customHeight="1"/>
    <row r="227" ht="25.9" customHeight="1"/>
    <row r="228" ht="25.9" customHeight="1"/>
    <row r="229" ht="25.9" customHeight="1"/>
    <row r="230" ht="25.9" customHeight="1"/>
    <row r="231" ht="25.9" customHeight="1"/>
    <row r="232" ht="25.9" customHeight="1"/>
    <row r="233" ht="25.9" customHeight="1"/>
    <row r="234" ht="25.9" customHeight="1"/>
    <row r="235" ht="25.9" customHeight="1"/>
    <row r="236" ht="25.9" customHeight="1"/>
    <row r="237" ht="25.9" customHeight="1"/>
    <row r="238" ht="25.9" customHeight="1"/>
    <row r="239" ht="25.9" customHeight="1"/>
    <row r="240" ht="25.9" customHeight="1"/>
    <row r="241" ht="25.9" customHeight="1"/>
    <row r="242" ht="25.9" customHeight="1"/>
    <row r="243" ht="25.9" customHeight="1"/>
    <row r="244" ht="25.9" customHeight="1"/>
    <row r="245" ht="25.9" customHeight="1"/>
    <row r="246" ht="25.9" customHeight="1"/>
    <row r="247" ht="25.9" customHeight="1"/>
    <row r="248" ht="25.9" customHeight="1"/>
    <row r="249" ht="25.9" customHeight="1"/>
    <row r="250" ht="25.9" customHeight="1"/>
    <row r="251" ht="25.9" customHeight="1"/>
    <row r="252" ht="25.9" customHeight="1"/>
    <row r="253" ht="25.9" customHeight="1"/>
    <row r="254" ht="25.9" customHeight="1"/>
    <row r="255" ht="25.9" customHeight="1"/>
    <row r="256" ht="25.9" customHeight="1"/>
    <row r="257" ht="25.9" customHeight="1"/>
    <row r="258" ht="25.9" customHeight="1"/>
    <row r="259" ht="25.9" customHeight="1"/>
    <row r="260" ht="25.9" customHeight="1"/>
    <row r="261" ht="25.9" customHeight="1"/>
    <row r="262" ht="25.9" customHeight="1"/>
    <row r="263" ht="25.9" customHeight="1"/>
    <row r="264" ht="25.9" customHeight="1"/>
    <row r="265" ht="25.9" customHeight="1"/>
    <row r="266" ht="25.9" customHeight="1"/>
    <row r="267" ht="25.9" customHeight="1"/>
    <row r="268" ht="25.9" customHeight="1"/>
    <row r="269" ht="25.9" customHeight="1"/>
    <row r="270" ht="25.9" customHeight="1"/>
    <row r="271" ht="25.9" customHeight="1"/>
    <row r="272" ht="25.9" customHeight="1"/>
    <row r="273" ht="25.9" customHeight="1"/>
    <row r="274" ht="25.9" customHeight="1"/>
    <row r="275" ht="25.9" customHeight="1"/>
    <row r="276" ht="25.9" customHeight="1"/>
    <row r="277" ht="25.9" customHeight="1"/>
    <row r="278" ht="25.9" customHeight="1"/>
    <row r="279" ht="25.9" customHeight="1"/>
    <row r="280" ht="25.9" customHeight="1"/>
    <row r="281" ht="25.9" customHeight="1"/>
    <row r="282" ht="25.9" customHeight="1"/>
    <row r="283" ht="25.9" customHeight="1"/>
    <row r="284" ht="25.9" customHeight="1"/>
    <row r="285" ht="25.9" customHeight="1"/>
    <row r="286" ht="25.9" customHeight="1"/>
    <row r="287" ht="25.9" customHeight="1"/>
    <row r="288" ht="25.9" customHeight="1"/>
    <row r="289" ht="25.9" customHeight="1"/>
    <row r="290" ht="25.9" customHeight="1"/>
    <row r="291" ht="25.9" customHeight="1"/>
    <row r="292" ht="25.9" customHeight="1"/>
    <row r="293" ht="25.9" customHeight="1"/>
    <row r="294" ht="25.9" customHeight="1"/>
    <row r="295" ht="25.9" customHeight="1"/>
    <row r="296" ht="25.9" customHeight="1"/>
    <row r="297" ht="25.9" customHeight="1"/>
    <row r="298" ht="25.9" customHeight="1"/>
    <row r="299" ht="25.9" customHeight="1"/>
    <row r="300" ht="25.9" customHeight="1"/>
    <row r="301" ht="25.9" customHeight="1"/>
    <row r="302" ht="25.9" customHeight="1"/>
    <row r="303" ht="25.9" customHeight="1"/>
    <row r="304" ht="25.9" customHeight="1"/>
    <row r="305" ht="25.9" customHeight="1"/>
    <row r="306" ht="25.9" customHeight="1"/>
    <row r="307" ht="25.9" customHeight="1"/>
    <row r="308" ht="25.9" customHeight="1"/>
    <row r="309" ht="25.9" customHeight="1"/>
    <row r="310" ht="25.9" customHeight="1"/>
    <row r="311" ht="25.9" customHeight="1"/>
    <row r="312" ht="25.9" customHeight="1"/>
    <row r="313" ht="25.9" customHeight="1"/>
    <row r="314" ht="25.9" customHeight="1"/>
    <row r="315" ht="25.9" customHeight="1"/>
    <row r="316" ht="25.9" customHeight="1"/>
    <row r="317" ht="25.9" customHeight="1"/>
    <row r="318" ht="25.9" customHeight="1"/>
    <row r="319" ht="25.9" customHeight="1"/>
  </sheetData>
  <mergeCells count="62">
    <mergeCell ref="C23:G23"/>
    <mergeCell ref="C25:G25"/>
    <mergeCell ref="C1:L1"/>
    <mergeCell ref="C2:G2"/>
    <mergeCell ref="C3:G3"/>
    <mergeCell ref="C4:D4"/>
    <mergeCell ref="E4:F4"/>
    <mergeCell ref="C21:F21"/>
    <mergeCell ref="AC25:AG25"/>
    <mergeCell ref="AH25:AL25"/>
    <mergeCell ref="AM25:AQ25"/>
    <mergeCell ref="N1:AQ1"/>
    <mergeCell ref="H25:L25"/>
    <mergeCell ref="N25:R25"/>
    <mergeCell ref="S25:W25"/>
    <mergeCell ref="X25:AB25"/>
    <mergeCell ref="AC23:AG23"/>
    <mergeCell ref="AH23:AL23"/>
    <mergeCell ref="AM23:AQ23"/>
    <mergeCell ref="A24:AS24"/>
    <mergeCell ref="H23:L23"/>
    <mergeCell ref="N23:R23"/>
    <mergeCell ref="S23:W23"/>
    <mergeCell ref="X23:AB23"/>
    <mergeCell ref="AC21:AF21"/>
    <mergeCell ref="AH21:AK21"/>
    <mergeCell ref="AM21:AP21"/>
    <mergeCell ref="A22:AS22"/>
    <mergeCell ref="H21:K21"/>
    <mergeCell ref="N21:Q21"/>
    <mergeCell ref="S21:V21"/>
    <mergeCell ref="X21:AA21"/>
    <mergeCell ref="AS3:AS5"/>
    <mergeCell ref="H3:L3"/>
    <mergeCell ref="N3:R3"/>
    <mergeCell ref="S3:W3"/>
    <mergeCell ref="X3:AB3"/>
    <mergeCell ref="H4:I4"/>
    <mergeCell ref="J4:K4"/>
    <mergeCell ref="AC3:AG3"/>
    <mergeCell ref="AH3:AL3"/>
    <mergeCell ref="AM3:AQ3"/>
    <mergeCell ref="AO4:AP4"/>
    <mergeCell ref="N4:O4"/>
    <mergeCell ref="P4:Q4"/>
    <mergeCell ref="S4:T4"/>
    <mergeCell ref="U4:V4"/>
    <mergeCell ref="X4:Y4"/>
    <mergeCell ref="AC2:AG2"/>
    <mergeCell ref="AH2:AL2"/>
    <mergeCell ref="AM2:AQ2"/>
    <mergeCell ref="A3:A5"/>
    <mergeCell ref="H2:L2"/>
    <mergeCell ref="S2:W2"/>
    <mergeCell ref="X2:AB2"/>
    <mergeCell ref="Z4:AA4"/>
    <mergeCell ref="AC4:AD4"/>
    <mergeCell ref="AE4:AF4"/>
    <mergeCell ref="AH4:AI4"/>
    <mergeCell ref="AJ4:AK4"/>
    <mergeCell ref="AM4:AN4"/>
    <mergeCell ref="N2:R2"/>
  </mergeCells>
  <printOptions horizontalCentered="1"/>
  <pageMargins left="0.25" right="0.25" top="1.5" bottom="0.5" header="0.3" footer="0.25"/>
  <pageSetup paperSize="5" scale="51" orientation="landscape" r:id="rId1"/>
  <headerFooter alignWithMargins="0">
    <oddHeader>&amp;C&amp;"Times New Roman,Bold"&amp;24November 4, 2014 State Election
Absentee Ballot Counts</oddHeader>
    <oddFooter>&amp;R&amp;F</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I319"/>
  <sheetViews>
    <sheetView zoomScaleNormal="100" workbookViewId="0">
      <selection activeCell="AD15" sqref="AD15"/>
    </sheetView>
  </sheetViews>
  <sheetFormatPr defaultRowHeight="12.75"/>
  <cols>
    <col min="1" max="1" width="19.7109375" customWidth="1"/>
    <col min="2" max="2" width="1.85546875" customWidth="1"/>
    <col min="3" max="3" width="7.28515625" customWidth="1"/>
    <col min="4" max="4" width="6.7109375" bestFit="1" customWidth="1"/>
    <col min="5" max="5" width="7.28515625" bestFit="1" customWidth="1"/>
    <col min="6" max="6" width="6.7109375" bestFit="1" customWidth="1"/>
    <col min="7" max="7" width="8.7109375" bestFit="1" customWidth="1"/>
    <col min="8" max="8" width="7.28515625" bestFit="1" customWidth="1"/>
    <col min="9" max="9" width="6.7109375" bestFit="1" customWidth="1"/>
    <col min="10" max="10" width="7.28515625" bestFit="1" customWidth="1"/>
    <col min="11" max="11" width="6.7109375" bestFit="1" customWidth="1"/>
    <col min="12" max="12" width="8.7109375" customWidth="1"/>
    <col min="13" max="13" width="1.85546875" customWidth="1"/>
    <col min="14" max="14" width="7.28515625" bestFit="1" customWidth="1"/>
    <col min="15" max="15" width="6.7109375" bestFit="1" customWidth="1"/>
    <col min="16" max="16" width="7.28515625" bestFit="1" customWidth="1"/>
    <col min="17" max="17" width="6.7109375" bestFit="1" customWidth="1"/>
    <col min="18" max="18" width="8.7109375" bestFit="1" customWidth="1"/>
    <col min="19" max="19" width="7.28515625" bestFit="1" customWidth="1"/>
    <col min="20" max="20" width="6.7109375" bestFit="1" customWidth="1"/>
    <col min="21" max="21" width="7.28515625" bestFit="1" customWidth="1"/>
    <col min="22" max="22" width="6.7109375" bestFit="1" customWidth="1"/>
    <col min="23" max="23" width="8.7109375" bestFit="1" customWidth="1"/>
    <col min="24" max="24" width="7.28515625" bestFit="1" customWidth="1"/>
    <col min="25" max="25" width="6.7109375" bestFit="1" customWidth="1"/>
    <col min="26" max="26" width="7.28515625" bestFit="1" customWidth="1"/>
    <col min="27" max="27" width="6.7109375" bestFit="1" customWidth="1"/>
    <col min="28" max="28" width="8.7109375" bestFit="1" customWidth="1"/>
    <col min="29" max="29" width="7.28515625" bestFit="1" customWidth="1"/>
    <col min="30" max="30" width="6.7109375" bestFit="1" customWidth="1"/>
    <col min="31" max="31" width="7.28515625" bestFit="1" customWidth="1"/>
    <col min="32" max="32" width="6.7109375" bestFit="1" customWidth="1"/>
    <col min="33" max="33" width="8.7109375" bestFit="1" customWidth="1"/>
    <col min="34" max="34" width="1.85546875" customWidth="1"/>
    <col min="35" max="35" width="19.7109375" customWidth="1"/>
    <col min="36" max="40" width="8.7109375" customWidth="1"/>
    <col min="41" max="42" width="11.42578125" customWidth="1"/>
    <col min="43" max="43" width="10.28515625" customWidth="1"/>
    <col min="44" max="48" width="8.7109375" customWidth="1"/>
    <col min="49" max="49" width="11" customWidth="1"/>
    <col min="50" max="50" width="17" customWidth="1"/>
  </cols>
  <sheetData>
    <row r="1" spans="1:35" s="193" customFormat="1" ht="35.450000000000003" customHeight="1" thickBot="1">
      <c r="A1" s="244" t="s">
        <v>447</v>
      </c>
      <c r="B1" s="182"/>
      <c r="C1" s="728" t="s">
        <v>422</v>
      </c>
      <c r="D1" s="695"/>
      <c r="E1" s="695"/>
      <c r="F1" s="695"/>
      <c r="G1" s="695"/>
      <c r="H1" s="695"/>
      <c r="I1" s="695"/>
      <c r="J1" s="695"/>
      <c r="K1" s="695"/>
      <c r="L1" s="729"/>
      <c r="M1" s="182"/>
      <c r="N1" s="695" t="s">
        <v>423</v>
      </c>
      <c r="O1" s="695"/>
      <c r="P1" s="695"/>
      <c r="Q1" s="695"/>
      <c r="R1" s="695"/>
      <c r="S1" s="695"/>
      <c r="T1" s="695"/>
      <c r="U1" s="695"/>
      <c r="V1" s="695"/>
      <c r="W1" s="695"/>
      <c r="X1" s="695"/>
      <c r="Y1" s="695"/>
      <c r="Z1" s="695"/>
      <c r="AA1" s="695"/>
      <c r="AB1" s="695"/>
      <c r="AC1" s="695"/>
      <c r="AD1" s="695"/>
      <c r="AE1" s="695"/>
      <c r="AF1" s="695"/>
      <c r="AG1" s="695"/>
      <c r="AH1" s="182"/>
      <c r="AI1" s="248" t="s">
        <v>447</v>
      </c>
    </row>
    <row r="2" spans="1:35" ht="25.9" customHeight="1" thickBot="1">
      <c r="A2" s="243"/>
      <c r="B2" s="182"/>
      <c r="C2" s="715" t="s">
        <v>14</v>
      </c>
      <c r="D2" s="713"/>
      <c r="E2" s="713"/>
      <c r="F2" s="713"/>
      <c r="G2" s="713"/>
      <c r="H2" s="713" t="s">
        <v>15</v>
      </c>
      <c r="I2" s="713"/>
      <c r="J2" s="713"/>
      <c r="K2" s="713"/>
      <c r="L2" s="714"/>
      <c r="M2" s="182"/>
      <c r="N2" s="715" t="s">
        <v>14</v>
      </c>
      <c r="O2" s="713"/>
      <c r="P2" s="713"/>
      <c r="Q2" s="713"/>
      <c r="R2" s="713"/>
      <c r="S2" s="713" t="s">
        <v>15</v>
      </c>
      <c r="T2" s="713"/>
      <c r="U2" s="713"/>
      <c r="V2" s="713"/>
      <c r="W2" s="713"/>
      <c r="X2" s="713" t="s">
        <v>380</v>
      </c>
      <c r="Y2" s="713"/>
      <c r="Z2" s="713"/>
      <c r="AA2" s="713"/>
      <c r="AB2" s="713"/>
      <c r="AC2" s="713" t="s">
        <v>263</v>
      </c>
      <c r="AD2" s="713"/>
      <c r="AE2" s="713"/>
      <c r="AF2" s="713"/>
      <c r="AG2" s="714"/>
      <c r="AH2" s="182"/>
      <c r="AI2" s="239"/>
    </row>
    <row r="3" spans="1:35" ht="38.25" customHeight="1" thickBot="1">
      <c r="A3" s="716" t="s">
        <v>0</v>
      </c>
      <c r="B3" s="182"/>
      <c r="C3" s="709" t="s">
        <v>454</v>
      </c>
      <c r="D3" s="710"/>
      <c r="E3" s="710"/>
      <c r="F3" s="710"/>
      <c r="G3" s="711"/>
      <c r="H3" s="709" t="s">
        <v>10</v>
      </c>
      <c r="I3" s="710"/>
      <c r="J3" s="710"/>
      <c r="K3" s="710"/>
      <c r="L3" s="711"/>
      <c r="M3" s="182"/>
      <c r="N3" s="709" t="s">
        <v>379</v>
      </c>
      <c r="O3" s="710"/>
      <c r="P3" s="710"/>
      <c r="Q3" s="710"/>
      <c r="R3" s="711"/>
      <c r="S3" s="709" t="s">
        <v>106</v>
      </c>
      <c r="T3" s="710"/>
      <c r="U3" s="710"/>
      <c r="V3" s="710"/>
      <c r="W3" s="711"/>
      <c r="X3" s="709" t="s">
        <v>106</v>
      </c>
      <c r="Y3" s="710"/>
      <c r="Z3" s="710"/>
      <c r="AA3" s="710"/>
      <c r="AB3" s="711"/>
      <c r="AC3" s="709" t="s">
        <v>106</v>
      </c>
      <c r="AD3" s="710"/>
      <c r="AE3" s="710"/>
      <c r="AF3" s="710"/>
      <c r="AG3" s="711"/>
      <c r="AH3" s="182"/>
      <c r="AI3" s="716" t="s">
        <v>0</v>
      </c>
    </row>
    <row r="4" spans="1:35" ht="38.25" customHeight="1" thickTop="1" thickBot="1">
      <c r="A4" s="716"/>
      <c r="B4" s="182"/>
      <c r="C4" s="696" t="s">
        <v>371</v>
      </c>
      <c r="D4" s="698"/>
      <c r="E4" s="696" t="s">
        <v>372</v>
      </c>
      <c r="F4" s="698"/>
      <c r="G4" s="185" t="s">
        <v>373</v>
      </c>
      <c r="H4" s="696" t="s">
        <v>371</v>
      </c>
      <c r="I4" s="698"/>
      <c r="J4" s="696" t="s">
        <v>372</v>
      </c>
      <c r="K4" s="698"/>
      <c r="L4" s="185" t="s">
        <v>373</v>
      </c>
      <c r="M4" s="182"/>
      <c r="N4" s="696" t="s">
        <v>371</v>
      </c>
      <c r="O4" s="698"/>
      <c r="P4" s="696" t="s">
        <v>372</v>
      </c>
      <c r="Q4" s="698"/>
      <c r="R4" s="185" t="s">
        <v>373</v>
      </c>
      <c r="S4" s="696" t="s">
        <v>371</v>
      </c>
      <c r="T4" s="698"/>
      <c r="U4" s="696" t="s">
        <v>372</v>
      </c>
      <c r="V4" s="698"/>
      <c r="W4" s="185" t="s">
        <v>373</v>
      </c>
      <c r="X4" s="696" t="s">
        <v>371</v>
      </c>
      <c r="Y4" s="698"/>
      <c r="Z4" s="696" t="s">
        <v>372</v>
      </c>
      <c r="AA4" s="698"/>
      <c r="AB4" s="185" t="s">
        <v>373</v>
      </c>
      <c r="AC4" s="696" t="s">
        <v>371</v>
      </c>
      <c r="AD4" s="698"/>
      <c r="AE4" s="696" t="s">
        <v>372</v>
      </c>
      <c r="AF4" s="698"/>
      <c r="AG4" s="185" t="s">
        <v>373</v>
      </c>
      <c r="AH4" s="182"/>
      <c r="AI4" s="716"/>
    </row>
    <row r="5" spans="1:35" ht="17.45" customHeight="1" thickTop="1" thickBot="1">
      <c r="A5" s="717"/>
      <c r="B5" s="9"/>
      <c r="C5" s="87" t="s">
        <v>374</v>
      </c>
      <c r="D5" s="180" t="s">
        <v>370</v>
      </c>
      <c r="E5" s="87" t="s">
        <v>374</v>
      </c>
      <c r="F5" s="87" t="s">
        <v>370</v>
      </c>
      <c r="G5" s="13" t="s">
        <v>2</v>
      </c>
      <c r="H5" s="87" t="s">
        <v>374</v>
      </c>
      <c r="I5" s="180" t="s">
        <v>370</v>
      </c>
      <c r="J5" s="87" t="s">
        <v>374</v>
      </c>
      <c r="K5" s="87" t="s">
        <v>370</v>
      </c>
      <c r="L5" s="13" t="s">
        <v>2</v>
      </c>
      <c r="M5" s="9"/>
      <c r="N5" s="87" t="s">
        <v>374</v>
      </c>
      <c r="O5" s="180" t="s">
        <v>370</v>
      </c>
      <c r="P5" s="87" t="s">
        <v>374</v>
      </c>
      <c r="Q5" s="87" t="s">
        <v>370</v>
      </c>
      <c r="R5" s="13" t="s">
        <v>2</v>
      </c>
      <c r="S5" s="87" t="s">
        <v>374</v>
      </c>
      <c r="T5" s="180" t="s">
        <v>370</v>
      </c>
      <c r="U5" s="87" t="s">
        <v>374</v>
      </c>
      <c r="V5" s="87" t="s">
        <v>370</v>
      </c>
      <c r="W5" s="13" t="s">
        <v>2</v>
      </c>
      <c r="X5" s="87" t="s">
        <v>374</v>
      </c>
      <c r="Y5" s="180" t="s">
        <v>370</v>
      </c>
      <c r="Z5" s="87" t="s">
        <v>374</v>
      </c>
      <c r="AA5" s="87" t="s">
        <v>370</v>
      </c>
      <c r="AB5" s="13" t="s">
        <v>2</v>
      </c>
      <c r="AC5" s="87" t="s">
        <v>374</v>
      </c>
      <c r="AD5" s="180" t="s">
        <v>370</v>
      </c>
      <c r="AE5" s="87" t="s">
        <v>374</v>
      </c>
      <c r="AF5" s="87" t="s">
        <v>370</v>
      </c>
      <c r="AG5" s="13" t="s">
        <v>2</v>
      </c>
      <c r="AH5" s="9"/>
      <c r="AI5" s="717"/>
    </row>
    <row r="6" spans="1:35" ht="27" customHeight="1" thickTop="1">
      <c r="A6" s="77">
        <v>1</v>
      </c>
      <c r="B6" s="48"/>
      <c r="C6" s="225"/>
      <c r="D6" s="217"/>
      <c r="E6" s="226"/>
      <c r="F6" s="226"/>
      <c r="G6" s="5">
        <f>SUM(C6:F6)</f>
        <v>0</v>
      </c>
      <c r="H6" s="225"/>
      <c r="I6" s="217"/>
      <c r="J6" s="226"/>
      <c r="K6" s="226"/>
      <c r="L6" s="5">
        <f>SUM(H6:K6)</f>
        <v>0</v>
      </c>
      <c r="M6" s="48"/>
      <c r="N6" s="563">
        <v>6</v>
      </c>
      <c r="O6" s="564"/>
      <c r="P6" s="565"/>
      <c r="Q6" s="565"/>
      <c r="R6" s="5">
        <f>SUM(N6:Q6)</f>
        <v>6</v>
      </c>
      <c r="S6" s="563">
        <v>23</v>
      </c>
      <c r="T6" s="564">
        <v>2</v>
      </c>
      <c r="U6" s="565">
        <v>1</v>
      </c>
      <c r="V6" s="565">
        <v>2</v>
      </c>
      <c r="W6" s="5">
        <f>SUM(S6:V6)</f>
        <v>28</v>
      </c>
      <c r="X6" s="563">
        <v>1</v>
      </c>
      <c r="Y6" s="564"/>
      <c r="Z6" s="565">
        <v>1</v>
      </c>
      <c r="AA6" s="565"/>
      <c r="AB6" s="5">
        <f>SUM(X6:AA6)</f>
        <v>2</v>
      </c>
      <c r="AC6" s="563">
        <v>0</v>
      </c>
      <c r="AD6" s="564"/>
      <c r="AE6" s="565"/>
      <c r="AF6" s="565"/>
      <c r="AG6" s="5">
        <f>SUM(AC6:AF6)</f>
        <v>0</v>
      </c>
      <c r="AH6" s="48"/>
      <c r="AI6" s="77">
        <v>1</v>
      </c>
    </row>
    <row r="7" spans="1:35" ht="27" customHeight="1">
      <c r="A7" s="6">
        <v>2</v>
      </c>
      <c r="B7" s="48"/>
      <c r="C7" s="216"/>
      <c r="D7" s="214"/>
      <c r="E7" s="222"/>
      <c r="F7" s="222"/>
      <c r="G7" s="77">
        <f t="shared" ref="G7:G19" si="0">SUM(C7:F7)</f>
        <v>0</v>
      </c>
      <c r="H7" s="216"/>
      <c r="I7" s="214"/>
      <c r="J7" s="222"/>
      <c r="K7" s="222"/>
      <c r="L7" s="77">
        <f t="shared" ref="L7:L19" si="1">SUM(H7:K7)</f>
        <v>0</v>
      </c>
      <c r="M7" s="48"/>
      <c r="N7" s="566">
        <v>1</v>
      </c>
      <c r="O7" s="567">
        <v>1</v>
      </c>
      <c r="P7" s="568"/>
      <c r="Q7" s="568"/>
      <c r="R7" s="77">
        <f t="shared" ref="R7:R19" si="2">SUM(N7:Q7)</f>
        <v>2</v>
      </c>
      <c r="S7" s="566">
        <v>6</v>
      </c>
      <c r="T7" s="567"/>
      <c r="U7" s="568">
        <v>1</v>
      </c>
      <c r="V7" s="568"/>
      <c r="W7" s="77">
        <f t="shared" ref="W7:W19" si="3">SUM(S7:V7)</f>
        <v>7</v>
      </c>
      <c r="X7" s="566">
        <v>1</v>
      </c>
      <c r="Y7" s="567"/>
      <c r="Z7" s="568"/>
      <c r="AA7" s="568"/>
      <c r="AB7" s="77">
        <f t="shared" ref="AB7:AB19" si="4">SUM(X7:AA7)</f>
        <v>1</v>
      </c>
      <c r="AC7" s="566">
        <v>0</v>
      </c>
      <c r="AD7" s="567"/>
      <c r="AE7" s="568"/>
      <c r="AF7" s="568"/>
      <c r="AG7" s="77">
        <f t="shared" ref="AG7:AG19" si="5">SUM(AC7:AF7)</f>
        <v>0</v>
      </c>
      <c r="AH7" s="48"/>
      <c r="AI7" s="6">
        <v>2</v>
      </c>
    </row>
    <row r="8" spans="1:35" ht="27" customHeight="1">
      <c r="A8" s="6">
        <v>3</v>
      </c>
      <c r="B8" s="88"/>
      <c r="C8" s="216"/>
      <c r="D8" s="214"/>
      <c r="E8" s="222"/>
      <c r="F8" s="222"/>
      <c r="G8" s="77">
        <f t="shared" si="0"/>
        <v>0</v>
      </c>
      <c r="H8" s="216"/>
      <c r="I8" s="214"/>
      <c r="J8" s="222"/>
      <c r="K8" s="222"/>
      <c r="L8" s="77">
        <f t="shared" si="1"/>
        <v>0</v>
      </c>
      <c r="M8" s="88"/>
      <c r="N8" s="566">
        <v>15</v>
      </c>
      <c r="O8" s="567">
        <v>1</v>
      </c>
      <c r="P8" s="568"/>
      <c r="Q8" s="568">
        <v>1</v>
      </c>
      <c r="R8" s="77">
        <f t="shared" si="2"/>
        <v>17</v>
      </c>
      <c r="S8" s="566">
        <v>5</v>
      </c>
      <c r="T8" s="567"/>
      <c r="U8" s="568">
        <v>1</v>
      </c>
      <c r="V8" s="568"/>
      <c r="W8" s="77">
        <f t="shared" si="3"/>
        <v>6</v>
      </c>
      <c r="X8" s="566">
        <v>0</v>
      </c>
      <c r="Y8" s="567"/>
      <c r="Z8" s="568"/>
      <c r="AA8" s="568"/>
      <c r="AB8" s="77">
        <f t="shared" si="4"/>
        <v>0</v>
      </c>
      <c r="AC8" s="566">
        <v>0</v>
      </c>
      <c r="AD8" s="567"/>
      <c r="AE8" s="568"/>
      <c r="AF8" s="568"/>
      <c r="AG8" s="77">
        <f t="shared" si="5"/>
        <v>0</v>
      </c>
      <c r="AH8" s="88"/>
      <c r="AI8" s="6">
        <v>3</v>
      </c>
    </row>
    <row r="9" spans="1:35" ht="27" customHeight="1">
      <c r="A9" s="6">
        <v>4</v>
      </c>
      <c r="B9" s="88"/>
      <c r="C9" s="566">
        <v>19</v>
      </c>
      <c r="D9" s="567"/>
      <c r="E9" s="568"/>
      <c r="F9" s="568">
        <v>3</v>
      </c>
      <c r="G9" s="77">
        <f t="shared" si="0"/>
        <v>22</v>
      </c>
      <c r="H9" s="566">
        <v>23</v>
      </c>
      <c r="I9" s="567"/>
      <c r="J9" s="568"/>
      <c r="K9" s="568"/>
      <c r="L9" s="77">
        <f t="shared" si="1"/>
        <v>23</v>
      </c>
      <c r="M9" s="88"/>
      <c r="N9" s="216"/>
      <c r="O9" s="214"/>
      <c r="P9" s="222"/>
      <c r="Q9" s="222"/>
      <c r="R9" s="77">
        <f t="shared" si="2"/>
        <v>0</v>
      </c>
      <c r="S9" s="216"/>
      <c r="T9" s="214"/>
      <c r="U9" s="222"/>
      <c r="V9" s="222"/>
      <c r="W9" s="77">
        <f t="shared" si="3"/>
        <v>0</v>
      </c>
      <c r="X9" s="216"/>
      <c r="Y9" s="214"/>
      <c r="Z9" s="222"/>
      <c r="AA9" s="222"/>
      <c r="AB9" s="77">
        <f t="shared" si="4"/>
        <v>0</v>
      </c>
      <c r="AC9" s="216"/>
      <c r="AD9" s="214"/>
      <c r="AE9" s="222"/>
      <c r="AF9" s="222"/>
      <c r="AG9" s="77">
        <f t="shared" si="5"/>
        <v>0</v>
      </c>
      <c r="AH9" s="88"/>
      <c r="AI9" s="6">
        <v>4</v>
      </c>
    </row>
    <row r="10" spans="1:35" ht="27" customHeight="1">
      <c r="A10" s="6">
        <v>5</v>
      </c>
      <c r="B10" s="48"/>
      <c r="C10" s="566">
        <v>29</v>
      </c>
      <c r="D10" s="567">
        <v>2</v>
      </c>
      <c r="E10" s="568"/>
      <c r="F10" s="568"/>
      <c r="G10" s="77">
        <f t="shared" si="0"/>
        <v>31</v>
      </c>
      <c r="H10" s="566">
        <v>38</v>
      </c>
      <c r="I10" s="567">
        <v>2</v>
      </c>
      <c r="J10" s="568"/>
      <c r="K10" s="568">
        <v>3</v>
      </c>
      <c r="L10" s="77">
        <f t="shared" si="1"/>
        <v>43</v>
      </c>
      <c r="M10" s="48"/>
      <c r="N10" s="216"/>
      <c r="O10" s="214"/>
      <c r="P10" s="222"/>
      <c r="Q10" s="222"/>
      <c r="R10" s="77">
        <f t="shared" si="2"/>
        <v>0</v>
      </c>
      <c r="S10" s="216"/>
      <c r="T10" s="214"/>
      <c r="U10" s="222"/>
      <c r="V10" s="222"/>
      <c r="W10" s="77">
        <f t="shared" si="3"/>
        <v>0</v>
      </c>
      <c r="X10" s="216"/>
      <c r="Y10" s="214"/>
      <c r="Z10" s="222"/>
      <c r="AA10" s="222"/>
      <c r="AB10" s="77">
        <f t="shared" si="4"/>
        <v>0</v>
      </c>
      <c r="AC10" s="216"/>
      <c r="AD10" s="214"/>
      <c r="AE10" s="222"/>
      <c r="AF10" s="222"/>
      <c r="AG10" s="77">
        <f t="shared" si="5"/>
        <v>0</v>
      </c>
      <c r="AH10" s="48"/>
      <c r="AI10" s="6">
        <v>5</v>
      </c>
    </row>
    <row r="11" spans="1:35" ht="27" customHeight="1">
      <c r="A11" s="6">
        <v>6</v>
      </c>
      <c r="B11" s="48"/>
      <c r="C11" s="566">
        <v>27</v>
      </c>
      <c r="D11" s="567">
        <v>1</v>
      </c>
      <c r="E11" s="568"/>
      <c r="F11" s="568"/>
      <c r="G11" s="77">
        <f t="shared" si="0"/>
        <v>28</v>
      </c>
      <c r="H11" s="566">
        <v>21</v>
      </c>
      <c r="I11" s="567"/>
      <c r="J11" s="568"/>
      <c r="K11" s="568"/>
      <c r="L11" s="77">
        <f t="shared" si="1"/>
        <v>21</v>
      </c>
      <c r="M11" s="48"/>
      <c r="N11" s="216"/>
      <c r="O11" s="214"/>
      <c r="P11" s="222"/>
      <c r="Q11" s="222"/>
      <c r="R11" s="77">
        <f t="shared" si="2"/>
        <v>0</v>
      </c>
      <c r="S11" s="216"/>
      <c r="T11" s="214"/>
      <c r="U11" s="222"/>
      <c r="V11" s="222"/>
      <c r="W11" s="77">
        <f t="shared" si="3"/>
        <v>0</v>
      </c>
      <c r="X11" s="216"/>
      <c r="Y11" s="214"/>
      <c r="Z11" s="222"/>
      <c r="AA11" s="222"/>
      <c r="AB11" s="77">
        <f t="shared" si="4"/>
        <v>0</v>
      </c>
      <c r="AC11" s="216"/>
      <c r="AD11" s="214"/>
      <c r="AE11" s="222"/>
      <c r="AF11" s="222"/>
      <c r="AG11" s="77">
        <f t="shared" si="5"/>
        <v>0</v>
      </c>
      <c r="AH11" s="48"/>
      <c r="AI11" s="6">
        <v>6</v>
      </c>
    </row>
    <row r="12" spans="1:35" ht="27" customHeight="1">
      <c r="A12" s="6">
        <v>7</v>
      </c>
      <c r="B12" s="48"/>
      <c r="C12" s="566">
        <v>13</v>
      </c>
      <c r="D12" s="567"/>
      <c r="E12" s="568"/>
      <c r="F12" s="568"/>
      <c r="G12" s="77">
        <f t="shared" si="0"/>
        <v>13</v>
      </c>
      <c r="H12" s="566">
        <v>22</v>
      </c>
      <c r="I12" s="567">
        <v>1</v>
      </c>
      <c r="J12" s="568"/>
      <c r="K12" s="568">
        <v>4</v>
      </c>
      <c r="L12" s="77">
        <f t="shared" si="1"/>
        <v>27</v>
      </c>
      <c r="M12" s="48"/>
      <c r="N12" s="216"/>
      <c r="O12" s="214"/>
      <c r="P12" s="222"/>
      <c r="Q12" s="222"/>
      <c r="R12" s="77">
        <f t="shared" si="2"/>
        <v>0</v>
      </c>
      <c r="S12" s="216"/>
      <c r="T12" s="214"/>
      <c r="U12" s="222"/>
      <c r="V12" s="222"/>
      <c r="W12" s="77">
        <f t="shared" si="3"/>
        <v>0</v>
      </c>
      <c r="X12" s="216"/>
      <c r="Y12" s="214"/>
      <c r="Z12" s="222"/>
      <c r="AA12" s="222"/>
      <c r="AB12" s="77">
        <f t="shared" si="4"/>
        <v>0</v>
      </c>
      <c r="AC12" s="216"/>
      <c r="AD12" s="214"/>
      <c r="AE12" s="222"/>
      <c r="AF12" s="222"/>
      <c r="AG12" s="77">
        <f t="shared" si="5"/>
        <v>0</v>
      </c>
      <c r="AH12" s="48"/>
      <c r="AI12" s="6">
        <v>7</v>
      </c>
    </row>
    <row r="13" spans="1:35" ht="27" customHeight="1">
      <c r="A13" s="6">
        <v>8</v>
      </c>
      <c r="B13" s="88"/>
      <c r="C13" s="566">
        <v>2</v>
      </c>
      <c r="D13" s="567"/>
      <c r="E13" s="568"/>
      <c r="F13" s="568"/>
      <c r="G13" s="77">
        <f t="shared" si="0"/>
        <v>2</v>
      </c>
      <c r="H13" s="566">
        <v>10</v>
      </c>
      <c r="I13" s="567">
        <v>1</v>
      </c>
      <c r="J13" s="568"/>
      <c r="K13" s="568"/>
      <c r="L13" s="77">
        <f t="shared" si="1"/>
        <v>11</v>
      </c>
      <c r="M13" s="88"/>
      <c r="N13" s="216"/>
      <c r="O13" s="214"/>
      <c r="P13" s="222"/>
      <c r="Q13" s="222"/>
      <c r="R13" s="77">
        <f t="shared" si="2"/>
        <v>0</v>
      </c>
      <c r="S13" s="216"/>
      <c r="T13" s="214"/>
      <c r="U13" s="222"/>
      <c r="V13" s="222"/>
      <c r="W13" s="77">
        <f t="shared" si="3"/>
        <v>0</v>
      </c>
      <c r="X13" s="216"/>
      <c r="Y13" s="214"/>
      <c r="Z13" s="222"/>
      <c r="AA13" s="222"/>
      <c r="AB13" s="77">
        <f t="shared" si="4"/>
        <v>0</v>
      </c>
      <c r="AC13" s="216"/>
      <c r="AD13" s="214"/>
      <c r="AE13" s="222"/>
      <c r="AF13" s="222"/>
      <c r="AG13" s="77">
        <f t="shared" si="5"/>
        <v>0</v>
      </c>
      <c r="AH13" s="88"/>
      <c r="AI13" s="6">
        <v>8</v>
      </c>
    </row>
    <row r="14" spans="1:35" ht="27" customHeight="1">
      <c r="A14" s="6">
        <v>9</v>
      </c>
      <c r="B14" s="88"/>
      <c r="C14" s="225"/>
      <c r="D14" s="217"/>
      <c r="E14" s="226"/>
      <c r="F14" s="226"/>
      <c r="G14" s="77">
        <f t="shared" si="0"/>
        <v>0</v>
      </c>
      <c r="H14" s="225"/>
      <c r="I14" s="217"/>
      <c r="J14" s="226"/>
      <c r="K14" s="226"/>
      <c r="L14" s="77">
        <f t="shared" si="1"/>
        <v>0</v>
      </c>
      <c r="M14" s="88"/>
      <c r="N14" s="566">
        <v>16</v>
      </c>
      <c r="O14" s="567"/>
      <c r="P14" s="568"/>
      <c r="Q14" s="568"/>
      <c r="R14" s="77">
        <f t="shared" si="2"/>
        <v>16</v>
      </c>
      <c r="S14" s="566">
        <v>45</v>
      </c>
      <c r="T14" s="567">
        <v>4</v>
      </c>
      <c r="U14" s="568">
        <v>1</v>
      </c>
      <c r="V14" s="568">
        <v>1</v>
      </c>
      <c r="W14" s="77">
        <f t="shared" si="3"/>
        <v>51</v>
      </c>
      <c r="X14" s="566">
        <v>1</v>
      </c>
      <c r="Y14" s="567"/>
      <c r="Z14" s="568"/>
      <c r="AA14" s="568"/>
      <c r="AB14" s="77">
        <f t="shared" si="4"/>
        <v>1</v>
      </c>
      <c r="AC14" s="566">
        <v>0</v>
      </c>
      <c r="AD14" s="567"/>
      <c r="AE14" s="568"/>
      <c r="AF14" s="568"/>
      <c r="AG14" s="77">
        <f t="shared" si="5"/>
        <v>0</v>
      </c>
      <c r="AH14" s="88"/>
      <c r="AI14" s="6">
        <v>9</v>
      </c>
    </row>
    <row r="15" spans="1:35" ht="27" customHeight="1">
      <c r="A15" s="6">
        <v>10</v>
      </c>
      <c r="B15" s="88"/>
      <c r="C15" s="216"/>
      <c r="D15" s="214"/>
      <c r="E15" s="222"/>
      <c r="F15" s="222"/>
      <c r="G15" s="77">
        <f t="shared" si="0"/>
        <v>0</v>
      </c>
      <c r="H15" s="216"/>
      <c r="I15" s="214"/>
      <c r="J15" s="222"/>
      <c r="K15" s="222"/>
      <c r="L15" s="77">
        <f t="shared" si="1"/>
        <v>0</v>
      </c>
      <c r="M15" s="88"/>
      <c r="N15" s="566">
        <v>11</v>
      </c>
      <c r="O15" s="567">
        <v>2</v>
      </c>
      <c r="P15" s="568"/>
      <c r="Q15" s="568"/>
      <c r="R15" s="77">
        <f t="shared" si="2"/>
        <v>13</v>
      </c>
      <c r="S15" s="566">
        <v>16</v>
      </c>
      <c r="T15" s="567"/>
      <c r="U15" s="568">
        <v>2</v>
      </c>
      <c r="V15" s="568"/>
      <c r="W15" s="77">
        <f t="shared" si="3"/>
        <v>18</v>
      </c>
      <c r="X15" s="566">
        <v>0</v>
      </c>
      <c r="Y15" s="567"/>
      <c r="Z15" s="568">
        <v>1</v>
      </c>
      <c r="AA15" s="568"/>
      <c r="AB15" s="77">
        <f t="shared" si="4"/>
        <v>1</v>
      </c>
      <c r="AC15" s="566">
        <v>0</v>
      </c>
      <c r="AD15" s="567"/>
      <c r="AE15" s="568"/>
      <c r="AF15" s="568"/>
      <c r="AG15" s="77">
        <f t="shared" si="5"/>
        <v>0</v>
      </c>
      <c r="AH15" s="88"/>
      <c r="AI15" s="6">
        <v>10</v>
      </c>
    </row>
    <row r="16" spans="1:35" ht="27" customHeight="1">
      <c r="A16" s="6">
        <v>11</v>
      </c>
      <c r="B16" s="88"/>
      <c r="C16" s="216"/>
      <c r="D16" s="214"/>
      <c r="E16" s="222"/>
      <c r="F16" s="222"/>
      <c r="G16" s="77">
        <f t="shared" si="0"/>
        <v>0</v>
      </c>
      <c r="H16" s="216"/>
      <c r="I16" s="214"/>
      <c r="J16" s="222"/>
      <c r="K16" s="222"/>
      <c r="L16" s="77">
        <f t="shared" si="1"/>
        <v>0</v>
      </c>
      <c r="M16" s="88"/>
      <c r="N16" s="566">
        <v>34</v>
      </c>
      <c r="O16" s="567">
        <v>1</v>
      </c>
      <c r="P16" s="568"/>
      <c r="Q16" s="568">
        <v>1</v>
      </c>
      <c r="R16" s="77">
        <f t="shared" si="2"/>
        <v>36</v>
      </c>
      <c r="S16" s="566">
        <v>64</v>
      </c>
      <c r="T16" s="567">
        <v>9</v>
      </c>
      <c r="U16" s="568">
        <v>9</v>
      </c>
      <c r="V16" s="568">
        <v>2</v>
      </c>
      <c r="W16" s="77">
        <f t="shared" si="3"/>
        <v>84</v>
      </c>
      <c r="X16" s="566">
        <v>4</v>
      </c>
      <c r="Y16" s="567"/>
      <c r="Z16" s="568">
        <v>1</v>
      </c>
      <c r="AA16" s="568">
        <v>1</v>
      </c>
      <c r="AB16" s="77">
        <f t="shared" si="4"/>
        <v>6</v>
      </c>
      <c r="AC16" s="566">
        <v>0</v>
      </c>
      <c r="AD16" s="567"/>
      <c r="AE16" s="568"/>
      <c r="AF16" s="568"/>
      <c r="AG16" s="77">
        <f t="shared" si="5"/>
        <v>0</v>
      </c>
      <c r="AH16" s="88"/>
      <c r="AI16" s="6">
        <v>11</v>
      </c>
    </row>
    <row r="17" spans="1:35" ht="27" customHeight="1">
      <c r="A17" s="6">
        <v>12</v>
      </c>
      <c r="B17" s="88"/>
      <c r="C17" s="216"/>
      <c r="D17" s="214"/>
      <c r="E17" s="222"/>
      <c r="F17" s="222"/>
      <c r="G17" s="77">
        <f t="shared" si="0"/>
        <v>0</v>
      </c>
      <c r="H17" s="216"/>
      <c r="I17" s="214"/>
      <c r="J17" s="222"/>
      <c r="K17" s="222"/>
      <c r="L17" s="77">
        <f t="shared" si="1"/>
        <v>0</v>
      </c>
      <c r="M17" s="88"/>
      <c r="N17" s="566">
        <v>40</v>
      </c>
      <c r="O17" s="567">
        <v>2</v>
      </c>
      <c r="P17" s="568"/>
      <c r="Q17" s="568">
        <v>3</v>
      </c>
      <c r="R17" s="77">
        <f t="shared" si="2"/>
        <v>45</v>
      </c>
      <c r="S17" s="566">
        <v>95</v>
      </c>
      <c r="T17" s="567">
        <v>9</v>
      </c>
      <c r="U17" s="568">
        <v>1</v>
      </c>
      <c r="V17" s="568">
        <v>4</v>
      </c>
      <c r="W17" s="77">
        <f t="shared" si="3"/>
        <v>109</v>
      </c>
      <c r="X17" s="566">
        <v>8</v>
      </c>
      <c r="Y17" s="567"/>
      <c r="Z17" s="568">
        <v>1</v>
      </c>
      <c r="AA17" s="568"/>
      <c r="AB17" s="77">
        <f t="shared" si="4"/>
        <v>9</v>
      </c>
      <c r="AC17" s="566">
        <v>0</v>
      </c>
      <c r="AD17" s="567"/>
      <c r="AE17" s="568"/>
      <c r="AF17" s="568"/>
      <c r="AG17" s="77">
        <f t="shared" si="5"/>
        <v>0</v>
      </c>
      <c r="AH17" s="88"/>
      <c r="AI17" s="6">
        <v>12</v>
      </c>
    </row>
    <row r="18" spans="1:35" ht="27" customHeight="1">
      <c r="A18" s="6">
        <v>13</v>
      </c>
      <c r="B18" s="88"/>
      <c r="C18" s="566">
        <v>22</v>
      </c>
      <c r="D18" s="567"/>
      <c r="E18" s="568"/>
      <c r="F18" s="568"/>
      <c r="G18" s="77">
        <f t="shared" si="0"/>
        <v>22</v>
      </c>
      <c r="H18" s="566">
        <v>58</v>
      </c>
      <c r="I18" s="567">
        <v>4</v>
      </c>
      <c r="J18" s="568"/>
      <c r="K18" s="568"/>
      <c r="L18" s="77">
        <f t="shared" si="1"/>
        <v>62</v>
      </c>
      <c r="M18" s="88"/>
      <c r="N18" s="216"/>
      <c r="O18" s="214"/>
      <c r="P18" s="222"/>
      <c r="Q18" s="222"/>
      <c r="R18" s="77">
        <f t="shared" si="2"/>
        <v>0</v>
      </c>
      <c r="S18" s="216"/>
      <c r="T18" s="214"/>
      <c r="U18" s="222"/>
      <c r="V18" s="222"/>
      <c r="W18" s="77">
        <f t="shared" si="3"/>
        <v>0</v>
      </c>
      <c r="X18" s="216"/>
      <c r="Y18" s="214"/>
      <c r="Z18" s="222"/>
      <c r="AA18" s="222"/>
      <c r="AB18" s="77">
        <f t="shared" si="4"/>
        <v>0</v>
      </c>
      <c r="AC18" s="216"/>
      <c r="AD18" s="214"/>
      <c r="AE18" s="222"/>
      <c r="AF18" s="222"/>
      <c r="AG18" s="77">
        <f t="shared" si="5"/>
        <v>0</v>
      </c>
      <c r="AH18" s="88"/>
      <c r="AI18" s="6">
        <v>13</v>
      </c>
    </row>
    <row r="19" spans="1:35" ht="27" customHeight="1" thickBot="1">
      <c r="A19" s="7">
        <v>14</v>
      </c>
      <c r="B19" s="88"/>
      <c r="C19" s="569">
        <v>6</v>
      </c>
      <c r="D19" s="570"/>
      <c r="E19" s="571"/>
      <c r="F19" s="571"/>
      <c r="G19" s="83">
        <f t="shared" si="0"/>
        <v>6</v>
      </c>
      <c r="H19" s="569">
        <v>20</v>
      </c>
      <c r="I19" s="570">
        <v>3</v>
      </c>
      <c r="J19" s="571"/>
      <c r="K19" s="571"/>
      <c r="L19" s="83">
        <f t="shared" si="1"/>
        <v>23</v>
      </c>
      <c r="M19" s="88"/>
      <c r="N19" s="223"/>
      <c r="O19" s="213"/>
      <c r="P19" s="224"/>
      <c r="Q19" s="224"/>
      <c r="R19" s="83">
        <f t="shared" si="2"/>
        <v>0</v>
      </c>
      <c r="S19" s="223"/>
      <c r="T19" s="213"/>
      <c r="U19" s="224"/>
      <c r="V19" s="224"/>
      <c r="W19" s="83">
        <f t="shared" si="3"/>
        <v>0</v>
      </c>
      <c r="X19" s="223"/>
      <c r="Y19" s="213"/>
      <c r="Z19" s="224"/>
      <c r="AA19" s="224"/>
      <c r="AB19" s="83">
        <f t="shared" si="4"/>
        <v>0</v>
      </c>
      <c r="AC19" s="223"/>
      <c r="AD19" s="213"/>
      <c r="AE19" s="224"/>
      <c r="AF19" s="224"/>
      <c r="AG19" s="83">
        <f t="shared" si="5"/>
        <v>0</v>
      </c>
      <c r="AH19" s="88"/>
      <c r="AI19" s="7">
        <v>14</v>
      </c>
    </row>
    <row r="20" spans="1:35" ht="27" customHeight="1" thickTop="1" thickBot="1">
      <c r="A20" s="11" t="s">
        <v>382</v>
      </c>
      <c r="B20" s="90"/>
      <c r="C20" s="89">
        <f>SUM(C6:C19)</f>
        <v>118</v>
      </c>
      <c r="D20" s="89">
        <f t="shared" ref="D20:G20" si="6">SUM(D6:D19)</f>
        <v>3</v>
      </c>
      <c r="E20" s="89">
        <f t="shared" si="6"/>
        <v>0</v>
      </c>
      <c r="F20" s="89">
        <f t="shared" si="6"/>
        <v>3</v>
      </c>
      <c r="G20" s="89">
        <f t="shared" si="6"/>
        <v>124</v>
      </c>
      <c r="H20" s="89">
        <f>SUM(H6:H19)</f>
        <v>192</v>
      </c>
      <c r="I20" s="89">
        <f t="shared" ref="I20:L20" si="7">SUM(I6:I19)</f>
        <v>11</v>
      </c>
      <c r="J20" s="89">
        <f t="shared" si="7"/>
        <v>0</v>
      </c>
      <c r="K20" s="89">
        <f t="shared" si="7"/>
        <v>7</v>
      </c>
      <c r="L20" s="86">
        <f t="shared" si="7"/>
        <v>210</v>
      </c>
      <c r="M20" s="90"/>
      <c r="N20" s="89">
        <f>SUM(N6:N19)</f>
        <v>123</v>
      </c>
      <c r="O20" s="89">
        <f t="shared" ref="O20:R20" si="8">SUM(O6:O19)</f>
        <v>7</v>
      </c>
      <c r="P20" s="89">
        <f t="shared" si="8"/>
        <v>0</v>
      </c>
      <c r="Q20" s="89">
        <f t="shared" si="8"/>
        <v>5</v>
      </c>
      <c r="R20" s="89">
        <f t="shared" si="8"/>
        <v>135</v>
      </c>
      <c r="S20" s="89">
        <f>SUM(S6:S19)</f>
        <v>254</v>
      </c>
      <c r="T20" s="89">
        <f t="shared" ref="T20:W20" si="9">SUM(T6:T19)</f>
        <v>24</v>
      </c>
      <c r="U20" s="89">
        <f t="shared" si="9"/>
        <v>16</v>
      </c>
      <c r="V20" s="89">
        <f t="shared" si="9"/>
        <v>9</v>
      </c>
      <c r="W20" s="89">
        <f t="shared" si="9"/>
        <v>303</v>
      </c>
      <c r="X20" s="89">
        <f>SUM(X6:X19)</f>
        <v>15</v>
      </c>
      <c r="Y20" s="89">
        <f t="shared" ref="Y20:AB20" si="10">SUM(Y6:Y19)</f>
        <v>0</v>
      </c>
      <c r="Z20" s="89">
        <f t="shared" si="10"/>
        <v>4</v>
      </c>
      <c r="AA20" s="89">
        <f t="shared" si="10"/>
        <v>1</v>
      </c>
      <c r="AB20" s="89">
        <f t="shared" si="10"/>
        <v>20</v>
      </c>
      <c r="AC20" s="89">
        <f>SUM(AC6:AC19)</f>
        <v>0</v>
      </c>
      <c r="AD20" s="89">
        <f t="shared" ref="AD20:AG20" si="11">SUM(AD6:AD19)</f>
        <v>0</v>
      </c>
      <c r="AE20" s="89">
        <f t="shared" si="11"/>
        <v>0</v>
      </c>
      <c r="AF20" s="89">
        <f t="shared" si="11"/>
        <v>0</v>
      </c>
      <c r="AG20" s="86">
        <f t="shared" si="11"/>
        <v>0</v>
      </c>
      <c r="AH20" s="90"/>
      <c r="AI20" s="11" t="s">
        <v>382</v>
      </c>
    </row>
    <row r="21" spans="1:35" ht="27" customHeight="1" thickTop="1" thickBot="1">
      <c r="A21" s="11" t="s">
        <v>381</v>
      </c>
      <c r="B21" s="76"/>
      <c r="C21" s="692">
        <f>SUM(C20:F20)</f>
        <v>124</v>
      </c>
      <c r="D21" s="693"/>
      <c r="E21" s="693"/>
      <c r="F21" s="694"/>
      <c r="G21" s="252">
        <f>C23+C25</f>
        <v>124</v>
      </c>
      <c r="H21" s="692">
        <f>SUM(H20:K20)</f>
        <v>210</v>
      </c>
      <c r="I21" s="693"/>
      <c r="J21" s="693"/>
      <c r="K21" s="694"/>
      <c r="L21" s="252">
        <f>H23+H25</f>
        <v>210</v>
      </c>
      <c r="M21" s="76"/>
      <c r="N21" s="692">
        <f>SUM(N20:Q20)</f>
        <v>135</v>
      </c>
      <c r="O21" s="693"/>
      <c r="P21" s="693"/>
      <c r="Q21" s="694"/>
      <c r="R21" s="252">
        <f>N23+N25</f>
        <v>135</v>
      </c>
      <c r="S21" s="692">
        <f>SUM(S20:V20)</f>
        <v>303</v>
      </c>
      <c r="T21" s="693"/>
      <c r="U21" s="693"/>
      <c r="V21" s="694"/>
      <c r="W21" s="252">
        <f>S23+S25</f>
        <v>303</v>
      </c>
      <c r="X21" s="692">
        <f>SUM(X20:AA20)</f>
        <v>20</v>
      </c>
      <c r="Y21" s="693"/>
      <c r="Z21" s="693"/>
      <c r="AA21" s="694"/>
      <c r="AB21" s="252">
        <f>X23+X25</f>
        <v>20</v>
      </c>
      <c r="AC21" s="692">
        <f>SUM(AC20:AF20)</f>
        <v>0</v>
      </c>
      <c r="AD21" s="693"/>
      <c r="AE21" s="693"/>
      <c r="AF21" s="694"/>
      <c r="AG21" s="252">
        <f>AC23+AC25</f>
        <v>0</v>
      </c>
      <c r="AH21" s="76"/>
      <c r="AI21" s="11" t="s">
        <v>381</v>
      </c>
    </row>
    <row r="22" spans="1:35" ht="27" customHeight="1" thickTop="1" thickBot="1">
      <c r="A22" s="718" t="s">
        <v>1</v>
      </c>
      <c r="B22" s="719"/>
      <c r="C22" s="719"/>
      <c r="D22" s="719"/>
      <c r="E22" s="719"/>
      <c r="F22" s="719"/>
      <c r="G22" s="719"/>
      <c r="H22" s="719"/>
      <c r="I22" s="719"/>
      <c r="J22" s="719"/>
      <c r="K22" s="719"/>
      <c r="L22" s="719"/>
      <c r="M22" s="719"/>
      <c r="N22" s="719"/>
      <c r="O22" s="719"/>
      <c r="P22" s="719"/>
      <c r="Q22" s="719"/>
      <c r="R22" s="719"/>
      <c r="S22" s="719"/>
      <c r="T22" s="719"/>
      <c r="U22" s="719"/>
      <c r="V22" s="719"/>
      <c r="W22" s="719"/>
      <c r="X22" s="719"/>
      <c r="Y22" s="719"/>
      <c r="Z22" s="719"/>
      <c r="AA22" s="719"/>
      <c r="AB22" s="719"/>
      <c r="AC22" s="719"/>
      <c r="AD22" s="719"/>
      <c r="AE22" s="719"/>
      <c r="AF22" s="719"/>
      <c r="AG22" s="719"/>
      <c r="AH22" s="719"/>
      <c r="AI22" s="720"/>
    </row>
    <row r="23" spans="1:35" ht="27" customHeight="1" thickTop="1" thickBot="1">
      <c r="A23" s="66" t="s">
        <v>99</v>
      </c>
      <c r="B23" s="64"/>
      <c r="C23" s="689">
        <f>G8+G11</f>
        <v>28</v>
      </c>
      <c r="D23" s="690"/>
      <c r="E23" s="690"/>
      <c r="F23" s="690"/>
      <c r="G23" s="691"/>
      <c r="H23" s="689">
        <f>L8+L11</f>
        <v>21</v>
      </c>
      <c r="I23" s="690"/>
      <c r="J23" s="690"/>
      <c r="K23" s="690"/>
      <c r="L23" s="691"/>
      <c r="M23" s="64"/>
      <c r="N23" s="689">
        <f>R8+R11</f>
        <v>17</v>
      </c>
      <c r="O23" s="690"/>
      <c r="P23" s="690"/>
      <c r="Q23" s="690"/>
      <c r="R23" s="691"/>
      <c r="S23" s="689">
        <f>W8+W11</f>
        <v>6</v>
      </c>
      <c r="T23" s="690"/>
      <c r="U23" s="690"/>
      <c r="V23" s="690"/>
      <c r="W23" s="691"/>
      <c r="X23" s="689">
        <f>AB8+AB11</f>
        <v>0</v>
      </c>
      <c r="Y23" s="690"/>
      <c r="Z23" s="690"/>
      <c r="AA23" s="690"/>
      <c r="AB23" s="691"/>
      <c r="AC23" s="689">
        <f>AG8+AG11</f>
        <v>0</v>
      </c>
      <c r="AD23" s="690"/>
      <c r="AE23" s="690"/>
      <c r="AF23" s="690"/>
      <c r="AG23" s="691"/>
      <c r="AH23" s="64"/>
      <c r="AI23" s="66" t="s">
        <v>99</v>
      </c>
    </row>
    <row r="24" spans="1:35" ht="27" customHeight="1" thickTop="1" thickBot="1">
      <c r="A24" s="721" t="s">
        <v>4</v>
      </c>
      <c r="B24" s="722"/>
      <c r="C24" s="722"/>
      <c r="D24" s="722"/>
      <c r="E24" s="722"/>
      <c r="F24" s="722"/>
      <c r="G24" s="722"/>
      <c r="H24" s="722"/>
      <c r="I24" s="722"/>
      <c r="J24" s="722"/>
      <c r="K24" s="722"/>
      <c r="L24" s="722"/>
      <c r="M24" s="722"/>
      <c r="N24" s="722"/>
      <c r="O24" s="722"/>
      <c r="P24" s="722"/>
      <c r="Q24" s="722"/>
      <c r="R24" s="722"/>
      <c r="S24" s="722"/>
      <c r="T24" s="722"/>
      <c r="U24" s="722"/>
      <c r="V24" s="722"/>
      <c r="W24" s="722"/>
      <c r="X24" s="722"/>
      <c r="Y24" s="722"/>
      <c r="Z24" s="722"/>
      <c r="AA24" s="722"/>
      <c r="AB24" s="722"/>
      <c r="AC24" s="722"/>
      <c r="AD24" s="722"/>
      <c r="AE24" s="722"/>
      <c r="AF24" s="722"/>
      <c r="AG24" s="722"/>
      <c r="AH24" s="722"/>
      <c r="AI24" s="723"/>
    </row>
    <row r="25" spans="1:35" ht="27" customHeight="1" thickTop="1" thickBot="1">
      <c r="A25" s="66" t="s">
        <v>99</v>
      </c>
      <c r="B25" s="64"/>
      <c r="C25" s="688">
        <f>SUM(G6:G7,G9:G10,G12:G19)</f>
        <v>96</v>
      </c>
      <c r="D25" s="688"/>
      <c r="E25" s="688"/>
      <c r="F25" s="688"/>
      <c r="G25" s="688"/>
      <c r="H25" s="688">
        <f>SUM(L6:L7,L9:L10,L12:L19)</f>
        <v>189</v>
      </c>
      <c r="I25" s="688"/>
      <c r="J25" s="688"/>
      <c r="K25" s="688"/>
      <c r="L25" s="688"/>
      <c r="M25" s="64"/>
      <c r="N25" s="688">
        <f>SUM(R6:R7,R9:R10,R12:R19)</f>
        <v>118</v>
      </c>
      <c r="O25" s="688"/>
      <c r="P25" s="688"/>
      <c r="Q25" s="688"/>
      <c r="R25" s="688"/>
      <c r="S25" s="688">
        <f>SUM(W6:W7,W9:W10,W12:W19)</f>
        <v>297</v>
      </c>
      <c r="T25" s="688"/>
      <c r="U25" s="688"/>
      <c r="V25" s="688"/>
      <c r="W25" s="688"/>
      <c r="X25" s="688">
        <f>SUM(AB6:AB7,AB9:AB10,AB12:AB19)</f>
        <v>20</v>
      </c>
      <c r="Y25" s="688"/>
      <c r="Z25" s="688"/>
      <c r="AA25" s="688"/>
      <c r="AB25" s="688"/>
      <c r="AC25" s="688">
        <f>SUM(AG6:AG7,AG9:AG10,AG12:AG19)</f>
        <v>0</v>
      </c>
      <c r="AD25" s="688"/>
      <c r="AE25" s="688"/>
      <c r="AF25" s="688"/>
      <c r="AG25" s="688"/>
      <c r="AH25" s="64"/>
      <c r="AI25" s="66" t="s">
        <v>99</v>
      </c>
    </row>
    <row r="26" spans="1:35" ht="25.9" customHeight="1" thickTop="1"/>
    <row r="27" spans="1:35" ht="25.9" customHeight="1"/>
    <row r="28" spans="1:35" ht="25.9" customHeight="1"/>
    <row r="29" spans="1:35" ht="25.9" customHeight="1"/>
    <row r="30" spans="1:35" ht="25.9" customHeight="1"/>
    <row r="31" spans="1:35" ht="25.9" customHeight="1"/>
    <row r="32" spans="1:35" ht="25.9" customHeight="1"/>
    <row r="33" ht="25.9" customHeight="1"/>
    <row r="34" ht="25.9" customHeight="1"/>
    <row r="35" ht="25.9" customHeight="1"/>
    <row r="36" ht="25.9" customHeight="1"/>
    <row r="37" ht="25.9" customHeight="1"/>
    <row r="38" ht="25.9" customHeight="1"/>
    <row r="39" ht="25.9" customHeight="1"/>
    <row r="40" ht="25.9" customHeight="1"/>
    <row r="41" ht="25.9" customHeight="1"/>
    <row r="42" ht="25.9" customHeight="1"/>
    <row r="43" ht="25.9" customHeight="1"/>
    <row r="44" ht="25.9" customHeight="1"/>
    <row r="45" ht="25.9" customHeight="1"/>
    <row r="46" ht="25.9" customHeight="1"/>
    <row r="47" ht="25.9" customHeight="1"/>
    <row r="48" ht="25.9" customHeight="1"/>
    <row r="49" ht="25.9" customHeight="1"/>
    <row r="50" ht="25.9" customHeight="1"/>
    <row r="51" ht="25.9" customHeight="1"/>
    <row r="52" ht="25.9" customHeight="1"/>
    <row r="53" ht="25.9" customHeight="1"/>
    <row r="54" ht="25.9" customHeight="1"/>
    <row r="55" ht="25.9" customHeight="1"/>
    <row r="56" ht="25.9" customHeight="1"/>
    <row r="57" ht="25.9" customHeight="1"/>
    <row r="58" ht="25.9" customHeight="1"/>
    <row r="59" ht="25.9" customHeight="1"/>
    <row r="60" ht="25.9" customHeight="1"/>
    <row r="61" ht="25.9" customHeight="1"/>
    <row r="62" ht="25.9" customHeight="1"/>
    <row r="63" ht="25.9" customHeight="1"/>
    <row r="64" ht="25.9" customHeight="1"/>
    <row r="65" ht="25.9" customHeight="1"/>
    <row r="66" ht="25.9" customHeight="1"/>
    <row r="67" ht="25.9" customHeight="1"/>
    <row r="68" ht="25.9" customHeight="1"/>
    <row r="69" ht="25.9" customHeight="1"/>
    <row r="70" ht="25.9" customHeight="1"/>
    <row r="71" ht="25.9" customHeight="1"/>
    <row r="72" ht="25.9" customHeight="1"/>
    <row r="73" ht="25.9" customHeight="1"/>
    <row r="74" ht="25.9" customHeight="1"/>
    <row r="75" ht="25.9" customHeight="1"/>
    <row r="76" ht="25.9" customHeight="1"/>
    <row r="77" ht="25.9" customHeight="1"/>
    <row r="78" ht="25.9" customHeight="1"/>
    <row r="79" ht="25.9" customHeight="1"/>
    <row r="80" ht="25.9" customHeight="1"/>
    <row r="81" ht="25.9" customHeight="1"/>
    <row r="82" ht="25.9" customHeight="1"/>
    <row r="83" ht="25.9" customHeight="1"/>
    <row r="84" ht="25.9" customHeight="1"/>
    <row r="85" ht="25.9" customHeight="1"/>
    <row r="86" ht="25.9" customHeight="1"/>
    <row r="87" ht="25.9" customHeight="1"/>
    <row r="88" ht="25.9" customHeight="1"/>
    <row r="89" ht="25.9" customHeight="1"/>
    <row r="90" ht="25.9" customHeight="1"/>
    <row r="91" ht="25.9" customHeight="1"/>
    <row r="92" ht="25.9" customHeight="1"/>
    <row r="93" ht="25.9" customHeight="1"/>
    <row r="94" ht="25.9" customHeight="1"/>
    <row r="95" ht="25.9" customHeight="1"/>
    <row r="96" ht="25.9" customHeight="1"/>
    <row r="97" ht="25.9" customHeight="1"/>
    <row r="98" ht="25.9" customHeight="1"/>
    <row r="99" ht="25.9" customHeight="1"/>
    <row r="100" ht="25.9" customHeight="1"/>
    <row r="101" ht="25.9" customHeight="1"/>
    <row r="102" ht="25.9" customHeight="1"/>
    <row r="103" ht="25.9" customHeight="1"/>
    <row r="104" ht="25.9" customHeight="1"/>
    <row r="105" ht="25.9" customHeight="1"/>
    <row r="106" ht="25.9" customHeight="1"/>
    <row r="107" ht="25.9" customHeight="1"/>
    <row r="108" ht="25.9" customHeight="1"/>
    <row r="109" ht="25.9" customHeight="1"/>
    <row r="110" ht="25.9" customHeight="1"/>
    <row r="111" ht="25.9" customHeight="1"/>
    <row r="112" ht="25.9" customHeight="1"/>
    <row r="113" ht="25.9" customHeight="1"/>
    <row r="114" ht="25.9" customHeight="1"/>
    <row r="115" ht="25.9" customHeight="1"/>
    <row r="116" ht="25.9" customHeight="1"/>
    <row r="117" ht="25.9" customHeight="1"/>
    <row r="118" ht="25.9" customHeight="1"/>
    <row r="119" ht="25.9" customHeight="1"/>
    <row r="120" ht="25.9" customHeight="1"/>
    <row r="121" ht="25.9" customHeight="1"/>
    <row r="122" ht="25.9" customHeight="1"/>
    <row r="123" ht="25.9" customHeight="1"/>
    <row r="124" ht="25.9" customHeight="1"/>
    <row r="125" ht="25.9" customHeight="1"/>
    <row r="126" ht="25.9" customHeight="1"/>
    <row r="127" ht="25.9" customHeight="1"/>
    <row r="128" ht="25.9" customHeight="1"/>
    <row r="129" ht="25.9" customHeight="1"/>
    <row r="130" ht="25.9" customHeight="1"/>
    <row r="131" ht="25.9" customHeight="1"/>
    <row r="132" ht="25.9" customHeight="1"/>
    <row r="133" ht="25.9" customHeight="1"/>
    <row r="134" ht="25.9" customHeight="1"/>
    <row r="135" ht="25.9" customHeight="1"/>
    <row r="136" ht="25.9" customHeight="1"/>
    <row r="137" ht="25.9" customHeight="1"/>
    <row r="138" ht="25.9" customHeight="1"/>
    <row r="139" ht="25.9" customHeight="1"/>
    <row r="140" ht="25.9" customHeight="1"/>
    <row r="141" ht="25.9" customHeight="1"/>
    <row r="142" ht="25.9" customHeight="1"/>
    <row r="143" ht="25.9" customHeight="1"/>
    <row r="144" ht="25.9" customHeight="1"/>
    <row r="145" ht="25.9" customHeight="1"/>
    <row r="146" ht="25.9" customHeight="1"/>
    <row r="147" ht="25.9" customHeight="1"/>
    <row r="148" ht="25.9" customHeight="1"/>
    <row r="149" ht="25.9" customHeight="1"/>
    <row r="150" ht="25.9" customHeight="1"/>
    <row r="151" ht="25.9" customHeight="1"/>
    <row r="152" ht="25.9" customHeight="1"/>
    <row r="153" ht="25.9" customHeight="1"/>
    <row r="154" ht="25.9" customHeight="1"/>
    <row r="155" ht="25.9" customHeight="1"/>
    <row r="156" ht="25.9" customHeight="1"/>
    <row r="157" ht="25.9" customHeight="1"/>
    <row r="158" ht="25.9" customHeight="1"/>
    <row r="159" ht="25.9" customHeight="1"/>
    <row r="160" ht="25.9" customHeight="1"/>
    <row r="161" ht="25.9" customHeight="1"/>
    <row r="162" ht="25.9" customHeight="1"/>
    <row r="163" ht="25.9" customHeight="1"/>
    <row r="164" ht="25.9" customHeight="1"/>
    <row r="165" ht="25.9" customHeight="1"/>
    <row r="166" ht="25.9" customHeight="1"/>
    <row r="167" ht="25.9" customHeight="1"/>
    <row r="168" ht="25.9" customHeight="1"/>
    <row r="169" ht="25.9" customHeight="1"/>
    <row r="170" ht="25.9" customHeight="1"/>
    <row r="171" ht="25.9" customHeight="1"/>
    <row r="172" ht="25.9" customHeight="1"/>
    <row r="173" ht="25.9" customHeight="1"/>
    <row r="174" ht="25.9" customHeight="1"/>
    <row r="175" ht="25.9" customHeight="1"/>
    <row r="176" ht="25.9" customHeight="1"/>
    <row r="177" ht="25.9" customHeight="1"/>
    <row r="178" ht="25.9" customHeight="1"/>
    <row r="179" ht="25.9" customHeight="1"/>
    <row r="180" ht="25.9" customHeight="1"/>
    <row r="181" ht="25.9" customHeight="1"/>
    <row r="182" ht="25.9" customHeight="1"/>
    <row r="183" ht="25.9" customHeight="1"/>
    <row r="184" ht="25.9" customHeight="1"/>
    <row r="185" ht="25.9" customHeight="1"/>
    <row r="186" ht="25.9" customHeight="1"/>
    <row r="187" ht="25.9" customHeight="1"/>
    <row r="188" ht="25.9" customHeight="1"/>
    <row r="189" ht="25.9" customHeight="1"/>
    <row r="190" ht="25.9" customHeight="1"/>
    <row r="191" ht="25.9" customHeight="1"/>
    <row r="192" ht="25.9" customHeight="1"/>
    <row r="193" ht="25.9" customHeight="1"/>
    <row r="194" ht="25.9" customHeight="1"/>
    <row r="195" ht="25.9" customHeight="1"/>
    <row r="196" ht="25.9" customHeight="1"/>
    <row r="197" ht="25.9" customHeight="1"/>
    <row r="198" ht="25.9" customHeight="1"/>
    <row r="199" ht="25.9" customHeight="1"/>
    <row r="200" ht="25.9" customHeight="1"/>
    <row r="201" ht="25.9" customHeight="1"/>
    <row r="202" ht="25.9" customHeight="1"/>
    <row r="203" ht="25.9" customHeight="1"/>
    <row r="204" ht="25.9" customHeight="1"/>
    <row r="205" ht="25.9" customHeight="1"/>
    <row r="206" ht="25.9" customHeight="1"/>
    <row r="207" ht="25.9" customHeight="1"/>
    <row r="208" ht="25.9" customHeight="1"/>
    <row r="209" ht="25.9" customHeight="1"/>
    <row r="210" ht="25.9" customHeight="1"/>
    <row r="211" ht="25.9" customHeight="1"/>
    <row r="212" ht="25.9" customHeight="1"/>
    <row r="213" ht="25.9" customHeight="1"/>
    <row r="214" ht="25.9" customHeight="1"/>
    <row r="215" ht="25.9" customHeight="1"/>
    <row r="216" ht="25.9" customHeight="1"/>
    <row r="217" ht="25.9" customHeight="1"/>
    <row r="218" ht="25.9" customHeight="1"/>
    <row r="219" ht="25.9" customHeight="1"/>
    <row r="220" ht="25.9" customHeight="1"/>
    <row r="221" ht="25.9" customHeight="1"/>
    <row r="222" ht="25.9" customHeight="1"/>
    <row r="223" ht="25.9" customHeight="1"/>
    <row r="224" ht="25.9" customHeight="1"/>
    <row r="225" ht="25.9" customHeight="1"/>
    <row r="226" ht="25.9" customHeight="1"/>
    <row r="227" ht="25.9" customHeight="1"/>
    <row r="228" ht="25.9" customHeight="1"/>
    <row r="229" ht="25.9" customHeight="1"/>
    <row r="230" ht="25.9" customHeight="1"/>
    <row r="231" ht="25.9" customHeight="1"/>
    <row r="232" ht="25.9" customHeight="1"/>
    <row r="233" ht="25.9" customHeight="1"/>
    <row r="234" ht="25.9" customHeight="1"/>
    <row r="235" ht="25.9" customHeight="1"/>
    <row r="236" ht="25.9" customHeight="1"/>
    <row r="237" ht="25.9" customHeight="1"/>
    <row r="238" ht="25.9" customHeight="1"/>
    <row r="239" ht="25.9" customHeight="1"/>
    <row r="240" ht="25.9" customHeight="1"/>
    <row r="241" ht="25.9" customHeight="1"/>
    <row r="242" ht="25.9" customHeight="1"/>
    <row r="243" ht="25.9" customHeight="1"/>
    <row r="244" ht="25.9" customHeight="1"/>
    <row r="245" ht="25.9" customHeight="1"/>
    <row r="246" ht="25.9" customHeight="1"/>
    <row r="247" ht="25.9" customHeight="1"/>
    <row r="248" ht="25.9" customHeight="1"/>
    <row r="249" ht="25.9" customHeight="1"/>
    <row r="250" ht="25.9" customHeight="1"/>
    <row r="251" ht="25.9" customHeight="1"/>
    <row r="252" ht="25.9" customHeight="1"/>
    <row r="253" ht="25.9" customHeight="1"/>
    <row r="254" ht="25.9" customHeight="1"/>
    <row r="255" ht="25.9" customHeight="1"/>
    <row r="256" ht="25.9" customHeight="1"/>
    <row r="257" ht="25.9" customHeight="1"/>
    <row r="258" ht="25.9" customHeight="1"/>
    <row r="259" ht="25.9" customHeight="1"/>
    <row r="260" ht="25.9" customHeight="1"/>
    <row r="261" ht="25.9" customHeight="1"/>
    <row r="262" ht="25.9" customHeight="1"/>
    <row r="263" ht="25.9" customHeight="1"/>
    <row r="264" ht="25.9" customHeight="1"/>
    <row r="265" ht="25.9" customHeight="1"/>
    <row r="266" ht="25.9" customHeight="1"/>
    <row r="267" ht="25.9" customHeight="1"/>
    <row r="268" ht="25.9" customHeight="1"/>
    <row r="269" ht="25.9" customHeight="1"/>
    <row r="270" ht="25.9" customHeight="1"/>
    <row r="271" ht="25.9" customHeight="1"/>
    <row r="272" ht="25.9" customHeight="1"/>
    <row r="273" ht="25.9" customHeight="1"/>
    <row r="274" ht="25.9" customHeight="1"/>
    <row r="275" ht="25.9" customHeight="1"/>
    <row r="276" ht="25.9" customHeight="1"/>
    <row r="277" ht="25.9" customHeight="1"/>
    <row r="278" ht="25.9" customHeight="1"/>
    <row r="279" ht="25.9" customHeight="1"/>
    <row r="280" ht="25.9" customHeight="1"/>
    <row r="281" ht="25.9" customHeight="1"/>
    <row r="282" ht="25.9" customHeight="1"/>
    <row r="283" ht="25.9" customHeight="1"/>
    <row r="284" ht="25.9" customHeight="1"/>
    <row r="285" ht="25.9" customHeight="1"/>
    <row r="286" ht="25.9" customHeight="1"/>
    <row r="287" ht="25.9" customHeight="1"/>
    <row r="288" ht="25.9" customHeight="1"/>
    <row r="289" ht="25.9" customHeight="1"/>
    <row r="290" ht="25.9" customHeight="1"/>
    <row r="291" ht="25.9" customHeight="1"/>
    <row r="292" ht="25.9" customHeight="1"/>
    <row r="293" ht="25.9" customHeight="1"/>
    <row r="294" ht="25.9" customHeight="1"/>
    <row r="295" ht="25.9" customHeight="1"/>
    <row r="296" ht="25.9" customHeight="1"/>
    <row r="297" ht="25.9" customHeight="1"/>
    <row r="298" ht="25.9" customHeight="1"/>
    <row r="299" ht="25.9" customHeight="1"/>
    <row r="300" ht="25.9" customHeight="1"/>
    <row r="301" ht="25.9" customHeight="1"/>
    <row r="302" ht="25.9" customHeight="1"/>
    <row r="303" ht="25.9" customHeight="1"/>
    <row r="304" ht="25.9" customHeight="1"/>
    <row r="305" ht="25.9" customHeight="1"/>
    <row r="306" ht="25.9" customHeight="1"/>
    <row r="307" ht="25.9" customHeight="1"/>
    <row r="308" ht="25.9" customHeight="1"/>
    <row r="309" ht="25.9" customHeight="1"/>
    <row r="310" ht="25.9" customHeight="1"/>
    <row r="311" ht="25.9" customHeight="1"/>
    <row r="312" ht="25.9" customHeight="1"/>
    <row r="313" ht="25.9" customHeight="1"/>
    <row r="314" ht="25.9" customHeight="1"/>
    <row r="315" ht="25.9" customHeight="1"/>
    <row r="316" ht="25.9" customHeight="1"/>
    <row r="317" ht="25.9" customHeight="1"/>
    <row r="318" ht="25.9" customHeight="1"/>
    <row r="319" ht="25.9" customHeight="1"/>
  </sheetData>
  <mergeCells count="48">
    <mergeCell ref="A24:AI24"/>
    <mergeCell ref="C25:G25"/>
    <mergeCell ref="H25:L25"/>
    <mergeCell ref="N25:R25"/>
    <mergeCell ref="S25:W25"/>
    <mergeCell ref="X25:AB25"/>
    <mergeCell ref="AC25:AG25"/>
    <mergeCell ref="AC23:AG23"/>
    <mergeCell ref="A22:AI22"/>
    <mergeCell ref="C23:G23"/>
    <mergeCell ref="H23:L23"/>
    <mergeCell ref="N23:R23"/>
    <mergeCell ref="S23:W23"/>
    <mergeCell ref="X23:AB23"/>
    <mergeCell ref="X21:AA21"/>
    <mergeCell ref="AC21:AF21"/>
    <mergeCell ref="C21:F21"/>
    <mergeCell ref="H21:K21"/>
    <mergeCell ref="N21:Q21"/>
    <mergeCell ref="S21:V21"/>
    <mergeCell ref="AE4:AF4"/>
    <mergeCell ref="AI3:AI5"/>
    <mergeCell ref="C4:D4"/>
    <mergeCell ref="E4:F4"/>
    <mergeCell ref="H4:I4"/>
    <mergeCell ref="J4:K4"/>
    <mergeCell ref="S3:W3"/>
    <mergeCell ref="X3:AB3"/>
    <mergeCell ref="AC3:AG3"/>
    <mergeCell ref="S4:T4"/>
    <mergeCell ref="U4:V4"/>
    <mergeCell ref="X4:Y4"/>
    <mergeCell ref="Z4:AA4"/>
    <mergeCell ref="AC4:AD4"/>
    <mergeCell ref="A3:A5"/>
    <mergeCell ref="C3:G3"/>
    <mergeCell ref="H3:L3"/>
    <mergeCell ref="N3:R3"/>
    <mergeCell ref="N4:O4"/>
    <mergeCell ref="P4:Q4"/>
    <mergeCell ref="X2:AB2"/>
    <mergeCell ref="AC2:AG2"/>
    <mergeCell ref="C1:L1"/>
    <mergeCell ref="N1:AG1"/>
    <mergeCell ref="C2:G2"/>
    <mergeCell ref="H2:L2"/>
    <mergeCell ref="N2:R2"/>
    <mergeCell ref="S2:W2"/>
  </mergeCells>
  <printOptions horizontalCentered="1"/>
  <pageMargins left="0.25" right="0.25" top="1.5" bottom="0.5" header="0.3" footer="0.25"/>
  <pageSetup paperSize="5" scale="66" orientation="landscape" r:id="rId1"/>
  <headerFooter alignWithMargins="0">
    <oddHeader>&amp;C&amp;"Times New Roman,Bold"&amp;24November 4, 2014 State Election
Absentee Ballot Counts</oddHeader>
    <oddFooter>&amp;R&amp;F</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M319"/>
  <sheetViews>
    <sheetView zoomScale="89" zoomScaleNormal="89" workbookViewId="0">
      <selection activeCell="AB19" sqref="AB19"/>
    </sheetView>
  </sheetViews>
  <sheetFormatPr defaultRowHeight="12.75"/>
  <cols>
    <col min="1" max="1" width="19.7109375" customWidth="1"/>
    <col min="2" max="2" width="1.85546875" customWidth="1"/>
    <col min="3" max="3" width="7.28515625" bestFit="1" customWidth="1"/>
    <col min="4" max="4" width="6.7109375" bestFit="1" customWidth="1"/>
    <col min="5" max="5" width="7.28515625" bestFit="1" customWidth="1"/>
    <col min="6" max="6" width="6.7109375" bestFit="1" customWidth="1"/>
    <col min="7" max="7" width="8.7109375" bestFit="1" customWidth="1"/>
    <col min="8" max="8" width="11.28515625" bestFit="1" customWidth="1"/>
    <col min="9" max="9" width="6.7109375" bestFit="1" customWidth="1"/>
    <col min="10" max="10" width="7.28515625" bestFit="1" customWidth="1"/>
    <col min="11" max="11" width="6.7109375" bestFit="1" customWidth="1"/>
    <col min="12" max="12" width="8.7109375" bestFit="1" customWidth="1"/>
    <col min="13" max="13" width="11.28515625" bestFit="1" customWidth="1"/>
    <col min="14" max="14" width="6.7109375" bestFit="1" customWidth="1"/>
    <col min="15" max="15" width="7.28515625" bestFit="1" customWidth="1"/>
    <col min="16" max="16" width="6.7109375" bestFit="1" customWidth="1"/>
    <col min="17" max="17" width="8.7109375" bestFit="1" customWidth="1"/>
    <col min="18" max="18" width="11.28515625" bestFit="1" customWidth="1"/>
    <col min="19" max="19" width="6.7109375" bestFit="1" customWidth="1"/>
    <col min="20" max="20" width="7.28515625" bestFit="1" customWidth="1"/>
    <col min="21" max="21" width="6.7109375" bestFit="1" customWidth="1"/>
    <col min="22" max="22" width="8.7109375" bestFit="1" customWidth="1"/>
    <col min="23" max="23" width="11.28515625" bestFit="1" customWidth="1"/>
    <col min="24" max="24" width="6.7109375" bestFit="1" customWidth="1"/>
    <col min="25" max="25" width="7.28515625" bestFit="1" customWidth="1"/>
    <col min="26" max="26" width="6.7109375" bestFit="1" customWidth="1"/>
    <col min="27" max="27" width="8.7109375" bestFit="1" customWidth="1"/>
    <col min="28" max="28" width="11.28515625" bestFit="1" customWidth="1"/>
    <col min="29" max="29" width="6.7109375" bestFit="1" customWidth="1"/>
    <col min="30" max="30" width="7.28515625" bestFit="1" customWidth="1"/>
    <col min="31" max="31" width="6.7109375" bestFit="1" customWidth="1"/>
    <col min="32" max="32" width="8.7109375" bestFit="1" customWidth="1"/>
    <col min="33" max="33" width="7.28515625" bestFit="1" customWidth="1"/>
    <col min="34" max="34" width="6.7109375" bestFit="1" customWidth="1"/>
    <col min="35" max="35" width="7.28515625" bestFit="1" customWidth="1"/>
    <col min="36" max="36" width="6.7109375" bestFit="1" customWidth="1"/>
    <col min="37" max="37" width="8.7109375" bestFit="1" customWidth="1"/>
    <col min="38" max="38" width="1.85546875" customWidth="1"/>
    <col min="39" max="39" width="19.7109375" customWidth="1"/>
    <col min="40" max="41" width="8.7109375" customWidth="1"/>
    <col min="42" max="42" width="11.42578125" customWidth="1"/>
    <col min="43" max="43" width="10.28515625" customWidth="1"/>
    <col min="44" max="48" width="8.7109375" customWidth="1"/>
    <col min="49" max="49" width="11" customWidth="1"/>
    <col min="50" max="50" width="17" customWidth="1"/>
  </cols>
  <sheetData>
    <row r="1" spans="1:39" ht="35.450000000000003" customHeight="1" thickBot="1">
      <c r="A1" s="244" t="s">
        <v>447</v>
      </c>
      <c r="B1" s="182"/>
      <c r="C1" s="695" t="s">
        <v>383</v>
      </c>
      <c r="D1" s="695"/>
      <c r="E1" s="695"/>
      <c r="F1" s="695"/>
      <c r="G1" s="695"/>
      <c r="H1" s="695"/>
      <c r="I1" s="695"/>
      <c r="J1" s="695"/>
      <c r="K1" s="695"/>
      <c r="L1" s="695"/>
      <c r="M1" s="695"/>
      <c r="N1" s="695"/>
      <c r="O1" s="695"/>
      <c r="P1" s="695"/>
      <c r="Q1" s="695"/>
      <c r="R1" s="695"/>
      <c r="S1" s="695"/>
      <c r="T1" s="695"/>
      <c r="U1" s="695"/>
      <c r="V1" s="695"/>
      <c r="W1" s="695"/>
      <c r="X1" s="695"/>
      <c r="Y1" s="695"/>
      <c r="Z1" s="695"/>
      <c r="AA1" s="695"/>
      <c r="AB1" s="695"/>
      <c r="AC1" s="695"/>
      <c r="AD1" s="695"/>
      <c r="AE1" s="695"/>
      <c r="AF1" s="695"/>
      <c r="AG1" s="695"/>
      <c r="AH1" s="695"/>
      <c r="AI1" s="695"/>
      <c r="AJ1" s="695"/>
      <c r="AK1" s="729"/>
      <c r="AL1" s="182"/>
      <c r="AM1" s="248" t="s">
        <v>447</v>
      </c>
    </row>
    <row r="2" spans="1:39" ht="25.9" customHeight="1" thickBot="1">
      <c r="A2" s="243"/>
      <c r="B2" s="182"/>
      <c r="C2" s="715" t="s">
        <v>16</v>
      </c>
      <c r="D2" s="713"/>
      <c r="E2" s="713"/>
      <c r="F2" s="713"/>
      <c r="G2" s="713"/>
      <c r="H2" s="713" t="s">
        <v>389</v>
      </c>
      <c r="I2" s="713"/>
      <c r="J2" s="713"/>
      <c r="K2" s="713"/>
      <c r="L2" s="713"/>
      <c r="M2" s="713" t="s">
        <v>263</v>
      </c>
      <c r="N2" s="713"/>
      <c r="O2" s="713"/>
      <c r="P2" s="713"/>
      <c r="Q2" s="713"/>
      <c r="R2" s="713" t="s">
        <v>17</v>
      </c>
      <c r="S2" s="713"/>
      <c r="T2" s="713"/>
      <c r="U2" s="713"/>
      <c r="V2" s="713"/>
      <c r="W2" s="713" t="s">
        <v>387</v>
      </c>
      <c r="X2" s="713"/>
      <c r="Y2" s="713"/>
      <c r="Z2" s="713"/>
      <c r="AA2" s="713"/>
      <c r="AB2" s="713" t="s">
        <v>263</v>
      </c>
      <c r="AC2" s="713"/>
      <c r="AD2" s="713"/>
      <c r="AE2" s="713"/>
      <c r="AF2" s="713"/>
      <c r="AG2" s="713" t="s">
        <v>386</v>
      </c>
      <c r="AH2" s="713"/>
      <c r="AI2" s="713"/>
      <c r="AJ2" s="713"/>
      <c r="AK2" s="714"/>
      <c r="AL2" s="182"/>
      <c r="AM2" s="239"/>
    </row>
    <row r="3" spans="1:39" ht="38.25" customHeight="1" thickBot="1">
      <c r="A3" s="716" t="s">
        <v>0</v>
      </c>
      <c r="B3" s="182"/>
      <c r="C3" s="709" t="s">
        <v>384</v>
      </c>
      <c r="D3" s="710"/>
      <c r="E3" s="710"/>
      <c r="F3" s="710"/>
      <c r="G3" s="711"/>
      <c r="H3" s="709" t="s">
        <v>384</v>
      </c>
      <c r="I3" s="710"/>
      <c r="J3" s="710"/>
      <c r="K3" s="710"/>
      <c r="L3" s="711"/>
      <c r="M3" s="709" t="s">
        <v>384</v>
      </c>
      <c r="N3" s="710"/>
      <c r="O3" s="710"/>
      <c r="P3" s="710"/>
      <c r="Q3" s="711"/>
      <c r="R3" s="709" t="s">
        <v>385</v>
      </c>
      <c r="S3" s="710"/>
      <c r="T3" s="710"/>
      <c r="U3" s="710"/>
      <c r="V3" s="711"/>
      <c r="W3" s="709" t="s">
        <v>385</v>
      </c>
      <c r="X3" s="710"/>
      <c r="Y3" s="710"/>
      <c r="Z3" s="710"/>
      <c r="AA3" s="711"/>
      <c r="AB3" s="709" t="s">
        <v>385</v>
      </c>
      <c r="AC3" s="710"/>
      <c r="AD3" s="710"/>
      <c r="AE3" s="710"/>
      <c r="AF3" s="711"/>
      <c r="AG3" s="709" t="s">
        <v>206</v>
      </c>
      <c r="AH3" s="710"/>
      <c r="AI3" s="710"/>
      <c r="AJ3" s="710"/>
      <c r="AK3" s="711"/>
      <c r="AL3" s="182"/>
      <c r="AM3" s="716" t="s">
        <v>0</v>
      </c>
    </row>
    <row r="4" spans="1:39" ht="38.25" customHeight="1" thickTop="1" thickBot="1">
      <c r="A4" s="716"/>
      <c r="B4" s="182"/>
      <c r="C4" s="696" t="s">
        <v>371</v>
      </c>
      <c r="D4" s="698"/>
      <c r="E4" s="696" t="s">
        <v>372</v>
      </c>
      <c r="F4" s="698"/>
      <c r="G4" s="185" t="s">
        <v>373</v>
      </c>
      <c r="H4" s="696" t="s">
        <v>371</v>
      </c>
      <c r="I4" s="698"/>
      <c r="J4" s="696" t="s">
        <v>372</v>
      </c>
      <c r="K4" s="698"/>
      <c r="L4" s="185" t="s">
        <v>373</v>
      </c>
      <c r="M4" s="696" t="s">
        <v>371</v>
      </c>
      <c r="N4" s="698"/>
      <c r="O4" s="696" t="s">
        <v>372</v>
      </c>
      <c r="P4" s="698"/>
      <c r="Q4" s="185" t="s">
        <v>373</v>
      </c>
      <c r="R4" s="696" t="s">
        <v>371</v>
      </c>
      <c r="S4" s="698"/>
      <c r="T4" s="696" t="s">
        <v>372</v>
      </c>
      <c r="U4" s="698"/>
      <c r="V4" s="185" t="s">
        <v>373</v>
      </c>
      <c r="W4" s="696" t="s">
        <v>371</v>
      </c>
      <c r="X4" s="698"/>
      <c r="Y4" s="696" t="s">
        <v>372</v>
      </c>
      <c r="Z4" s="698"/>
      <c r="AA4" s="185" t="s">
        <v>373</v>
      </c>
      <c r="AB4" s="696" t="s">
        <v>371</v>
      </c>
      <c r="AC4" s="698"/>
      <c r="AD4" s="696" t="s">
        <v>372</v>
      </c>
      <c r="AE4" s="698"/>
      <c r="AF4" s="185" t="s">
        <v>373</v>
      </c>
      <c r="AG4" s="696" t="s">
        <v>371</v>
      </c>
      <c r="AH4" s="698"/>
      <c r="AI4" s="696" t="s">
        <v>372</v>
      </c>
      <c r="AJ4" s="698"/>
      <c r="AK4" s="185" t="s">
        <v>373</v>
      </c>
      <c r="AL4" s="182"/>
      <c r="AM4" s="716"/>
    </row>
    <row r="5" spans="1:39" ht="17.45" customHeight="1" thickTop="1" thickBot="1">
      <c r="A5" s="717"/>
      <c r="B5" s="9"/>
      <c r="C5" s="87" t="s">
        <v>374</v>
      </c>
      <c r="D5" s="180" t="s">
        <v>370</v>
      </c>
      <c r="E5" s="87" t="s">
        <v>374</v>
      </c>
      <c r="F5" s="87" t="s">
        <v>370</v>
      </c>
      <c r="G5" s="13" t="s">
        <v>2</v>
      </c>
      <c r="H5" s="87" t="s">
        <v>374</v>
      </c>
      <c r="I5" s="180" t="s">
        <v>370</v>
      </c>
      <c r="J5" s="87" t="s">
        <v>374</v>
      </c>
      <c r="K5" s="87" t="s">
        <v>370</v>
      </c>
      <c r="L5" s="13" t="s">
        <v>2</v>
      </c>
      <c r="M5" s="87" t="s">
        <v>374</v>
      </c>
      <c r="N5" s="180" t="s">
        <v>370</v>
      </c>
      <c r="O5" s="87" t="s">
        <v>374</v>
      </c>
      <c r="P5" s="87" t="s">
        <v>370</v>
      </c>
      <c r="Q5" s="13" t="s">
        <v>2</v>
      </c>
      <c r="R5" s="87" t="s">
        <v>374</v>
      </c>
      <c r="S5" s="180" t="s">
        <v>370</v>
      </c>
      <c r="T5" s="87" t="s">
        <v>374</v>
      </c>
      <c r="U5" s="87" t="s">
        <v>370</v>
      </c>
      <c r="V5" s="13" t="s">
        <v>2</v>
      </c>
      <c r="W5" s="87" t="s">
        <v>374</v>
      </c>
      <c r="X5" s="180" t="s">
        <v>370</v>
      </c>
      <c r="Y5" s="87" t="s">
        <v>374</v>
      </c>
      <c r="Z5" s="87" t="s">
        <v>370</v>
      </c>
      <c r="AA5" s="13" t="s">
        <v>2</v>
      </c>
      <c r="AB5" s="87" t="s">
        <v>374</v>
      </c>
      <c r="AC5" s="180" t="s">
        <v>370</v>
      </c>
      <c r="AD5" s="87" t="s">
        <v>374</v>
      </c>
      <c r="AE5" s="87" t="s">
        <v>370</v>
      </c>
      <c r="AF5" s="13" t="s">
        <v>2</v>
      </c>
      <c r="AG5" s="87" t="s">
        <v>374</v>
      </c>
      <c r="AH5" s="180" t="s">
        <v>370</v>
      </c>
      <c r="AI5" s="87" t="s">
        <v>374</v>
      </c>
      <c r="AJ5" s="87" t="s">
        <v>370</v>
      </c>
      <c r="AK5" s="13" t="s">
        <v>2</v>
      </c>
      <c r="AL5" s="9"/>
      <c r="AM5" s="717"/>
    </row>
    <row r="6" spans="1:39" ht="27" customHeight="1" thickTop="1">
      <c r="A6" s="77">
        <v>1</v>
      </c>
      <c r="B6" s="48"/>
      <c r="C6" s="563">
        <v>11</v>
      </c>
      <c r="D6" s="564"/>
      <c r="E6" s="565"/>
      <c r="F6" s="565"/>
      <c r="G6" s="5">
        <f>SUM(C6:F6)</f>
        <v>11</v>
      </c>
      <c r="H6" s="563">
        <v>0</v>
      </c>
      <c r="I6" s="564"/>
      <c r="J6" s="565"/>
      <c r="K6" s="565"/>
      <c r="L6" s="5">
        <f>SUM(H6:K6)</f>
        <v>0</v>
      </c>
      <c r="M6" s="563">
        <v>0</v>
      </c>
      <c r="N6" s="564"/>
      <c r="O6" s="565"/>
      <c r="P6" s="565"/>
      <c r="Q6" s="5">
        <f>SUM(M6:P6)</f>
        <v>0</v>
      </c>
      <c r="R6" s="563">
        <v>20</v>
      </c>
      <c r="S6" s="564">
        <v>2</v>
      </c>
      <c r="T6" s="565">
        <v>1</v>
      </c>
      <c r="U6" s="565">
        <v>2</v>
      </c>
      <c r="V6" s="5">
        <f>SUM(R6:U6)</f>
        <v>25</v>
      </c>
      <c r="W6" s="563">
        <v>1</v>
      </c>
      <c r="X6" s="564"/>
      <c r="Y6" s="565">
        <v>1</v>
      </c>
      <c r="Z6" s="565"/>
      <c r="AA6" s="5">
        <f>SUM(W6:Z6)</f>
        <v>2</v>
      </c>
      <c r="AB6" s="563">
        <v>0</v>
      </c>
      <c r="AC6" s="564"/>
      <c r="AD6" s="565"/>
      <c r="AE6" s="565"/>
      <c r="AF6" s="5">
        <f>SUM(AB6:AE6)</f>
        <v>0</v>
      </c>
      <c r="AG6" s="563">
        <v>0</v>
      </c>
      <c r="AH6" s="564"/>
      <c r="AI6" s="565"/>
      <c r="AJ6" s="565"/>
      <c r="AK6" s="5">
        <f>SUM(AG6:AJ6)</f>
        <v>0</v>
      </c>
      <c r="AL6" s="48"/>
      <c r="AM6" s="77">
        <v>1</v>
      </c>
    </row>
    <row r="7" spans="1:39" ht="27" customHeight="1">
      <c r="A7" s="6">
        <v>2</v>
      </c>
      <c r="B7" s="48"/>
      <c r="C7" s="566">
        <v>2</v>
      </c>
      <c r="D7" s="567"/>
      <c r="E7" s="568"/>
      <c r="F7" s="568"/>
      <c r="G7" s="77">
        <f t="shared" ref="G7:G19" si="0">SUM(C7:F7)</f>
        <v>2</v>
      </c>
      <c r="H7" s="566">
        <v>0</v>
      </c>
      <c r="I7" s="567"/>
      <c r="J7" s="568"/>
      <c r="K7" s="568"/>
      <c r="L7" s="77">
        <f t="shared" ref="L7:L19" si="1">SUM(H7:K7)</f>
        <v>0</v>
      </c>
      <c r="M7" s="566">
        <v>0</v>
      </c>
      <c r="N7" s="567"/>
      <c r="O7" s="568"/>
      <c r="P7" s="568"/>
      <c r="Q7" s="77">
        <f t="shared" ref="Q7:Q19" si="2">SUM(M7:P7)</f>
        <v>0</v>
      </c>
      <c r="R7" s="566">
        <v>5</v>
      </c>
      <c r="S7" s="567">
        <v>1</v>
      </c>
      <c r="T7" s="568"/>
      <c r="U7" s="568">
        <v>1</v>
      </c>
      <c r="V7" s="77">
        <f t="shared" ref="V7:V19" si="3">SUM(R7:U7)</f>
        <v>7</v>
      </c>
      <c r="W7" s="566">
        <v>2</v>
      </c>
      <c r="X7" s="567"/>
      <c r="Y7" s="568"/>
      <c r="Z7" s="568"/>
      <c r="AA7" s="77">
        <f t="shared" ref="AA7:AA19" si="4">SUM(W7:Z7)</f>
        <v>2</v>
      </c>
      <c r="AB7" s="566">
        <v>0</v>
      </c>
      <c r="AC7" s="567"/>
      <c r="AD7" s="568"/>
      <c r="AE7" s="568"/>
      <c r="AF7" s="77">
        <f t="shared" ref="AF7:AF19" si="5">SUM(AB7:AE7)</f>
        <v>0</v>
      </c>
      <c r="AG7" s="566">
        <v>0</v>
      </c>
      <c r="AH7" s="567"/>
      <c r="AI7" s="568"/>
      <c r="AJ7" s="568"/>
      <c r="AK7" s="77">
        <f t="shared" ref="AK7:AK19" si="6">SUM(AG7:AJ7)</f>
        <v>0</v>
      </c>
      <c r="AL7" s="48"/>
      <c r="AM7" s="6">
        <v>2</v>
      </c>
    </row>
    <row r="8" spans="1:39" ht="27" customHeight="1">
      <c r="A8" s="6">
        <v>3</v>
      </c>
      <c r="B8" s="88"/>
      <c r="C8" s="566">
        <v>11</v>
      </c>
      <c r="D8" s="567"/>
      <c r="E8" s="568"/>
      <c r="F8" s="568">
        <v>1</v>
      </c>
      <c r="G8" s="77">
        <f t="shared" si="0"/>
        <v>12</v>
      </c>
      <c r="H8" s="566">
        <v>3</v>
      </c>
      <c r="I8" s="567"/>
      <c r="J8" s="568"/>
      <c r="K8" s="568"/>
      <c r="L8" s="77">
        <f t="shared" si="1"/>
        <v>3</v>
      </c>
      <c r="M8" s="566">
        <v>0</v>
      </c>
      <c r="N8" s="567"/>
      <c r="O8" s="568"/>
      <c r="P8" s="568"/>
      <c r="Q8" s="77">
        <f t="shared" si="2"/>
        <v>0</v>
      </c>
      <c r="R8" s="566">
        <v>6</v>
      </c>
      <c r="S8" s="567">
        <v>1</v>
      </c>
      <c r="T8" s="568">
        <v>1</v>
      </c>
      <c r="U8" s="568"/>
      <c r="V8" s="77">
        <f t="shared" si="3"/>
        <v>8</v>
      </c>
      <c r="W8" s="566">
        <v>0</v>
      </c>
      <c r="X8" s="567"/>
      <c r="Y8" s="568">
        <v>0</v>
      </c>
      <c r="Z8" s="568"/>
      <c r="AA8" s="77">
        <f t="shared" si="4"/>
        <v>0</v>
      </c>
      <c r="AB8" s="566">
        <v>0</v>
      </c>
      <c r="AC8" s="567"/>
      <c r="AD8" s="568"/>
      <c r="AE8" s="568"/>
      <c r="AF8" s="77">
        <f t="shared" si="5"/>
        <v>0</v>
      </c>
      <c r="AG8" s="566">
        <v>0</v>
      </c>
      <c r="AH8" s="567"/>
      <c r="AI8" s="568"/>
      <c r="AJ8" s="568"/>
      <c r="AK8" s="77">
        <f t="shared" si="6"/>
        <v>0</v>
      </c>
      <c r="AL8" s="88"/>
      <c r="AM8" s="6">
        <v>3</v>
      </c>
    </row>
    <row r="9" spans="1:39" ht="27" customHeight="1">
      <c r="A9" s="6">
        <v>4</v>
      </c>
      <c r="B9" s="88"/>
      <c r="C9" s="566">
        <v>18</v>
      </c>
      <c r="D9" s="567"/>
      <c r="E9" s="568"/>
      <c r="F9" s="568">
        <v>2</v>
      </c>
      <c r="G9" s="77">
        <f t="shared" si="0"/>
        <v>20</v>
      </c>
      <c r="H9" s="566">
        <v>0</v>
      </c>
      <c r="I9" s="567"/>
      <c r="J9" s="568"/>
      <c r="K9" s="568"/>
      <c r="L9" s="77">
        <f t="shared" si="1"/>
        <v>0</v>
      </c>
      <c r="M9" s="566">
        <v>0</v>
      </c>
      <c r="N9" s="567"/>
      <c r="O9" s="568"/>
      <c r="P9" s="568"/>
      <c r="Q9" s="77">
        <f t="shared" si="2"/>
        <v>0</v>
      </c>
      <c r="R9" s="566">
        <v>21</v>
      </c>
      <c r="S9" s="567"/>
      <c r="T9" s="568"/>
      <c r="U9" s="568">
        <v>1</v>
      </c>
      <c r="V9" s="77">
        <f t="shared" si="3"/>
        <v>22</v>
      </c>
      <c r="W9" s="566">
        <v>4</v>
      </c>
      <c r="X9" s="567"/>
      <c r="Y9" s="568"/>
      <c r="Z9" s="568"/>
      <c r="AA9" s="77">
        <f t="shared" si="4"/>
        <v>4</v>
      </c>
      <c r="AB9" s="566">
        <v>0</v>
      </c>
      <c r="AC9" s="567"/>
      <c r="AD9" s="568"/>
      <c r="AE9" s="568"/>
      <c r="AF9" s="77">
        <f t="shared" si="5"/>
        <v>0</v>
      </c>
      <c r="AG9" s="566">
        <v>0</v>
      </c>
      <c r="AH9" s="567"/>
      <c r="AI9" s="568"/>
      <c r="AJ9" s="568"/>
      <c r="AK9" s="77">
        <f t="shared" si="6"/>
        <v>0</v>
      </c>
      <c r="AL9" s="88"/>
      <c r="AM9" s="6">
        <v>4</v>
      </c>
    </row>
    <row r="10" spans="1:39" ht="27" customHeight="1">
      <c r="A10" s="6">
        <v>5</v>
      </c>
      <c r="B10" s="48"/>
      <c r="C10" s="566">
        <v>24</v>
      </c>
      <c r="D10" s="567">
        <v>2</v>
      </c>
      <c r="E10" s="568"/>
      <c r="F10" s="568"/>
      <c r="G10" s="77">
        <f t="shared" si="0"/>
        <v>26</v>
      </c>
      <c r="H10" s="566">
        <v>2</v>
      </c>
      <c r="I10" s="567"/>
      <c r="J10" s="568"/>
      <c r="K10" s="568"/>
      <c r="L10" s="77">
        <f t="shared" si="1"/>
        <v>2</v>
      </c>
      <c r="M10" s="566">
        <v>0</v>
      </c>
      <c r="N10" s="567"/>
      <c r="O10" s="568"/>
      <c r="P10" s="568"/>
      <c r="Q10" s="77">
        <f t="shared" si="2"/>
        <v>0</v>
      </c>
      <c r="R10" s="566">
        <v>32</v>
      </c>
      <c r="S10" s="567">
        <v>2</v>
      </c>
      <c r="T10" s="568">
        <v>6</v>
      </c>
      <c r="U10" s="568">
        <v>1</v>
      </c>
      <c r="V10" s="77">
        <f t="shared" si="3"/>
        <v>41</v>
      </c>
      <c r="W10" s="566">
        <v>2</v>
      </c>
      <c r="X10" s="567"/>
      <c r="Y10" s="568">
        <v>1</v>
      </c>
      <c r="Z10" s="568"/>
      <c r="AA10" s="77">
        <f t="shared" si="4"/>
        <v>3</v>
      </c>
      <c r="AB10" s="566">
        <v>0</v>
      </c>
      <c r="AC10" s="567"/>
      <c r="AD10" s="568"/>
      <c r="AE10" s="568"/>
      <c r="AF10" s="77">
        <f t="shared" si="5"/>
        <v>0</v>
      </c>
      <c r="AG10" s="566">
        <v>3</v>
      </c>
      <c r="AH10" s="567"/>
      <c r="AI10" s="568"/>
      <c r="AJ10" s="568"/>
      <c r="AK10" s="77">
        <f t="shared" si="6"/>
        <v>3</v>
      </c>
      <c r="AL10" s="48"/>
      <c r="AM10" s="6">
        <v>5</v>
      </c>
    </row>
    <row r="11" spans="1:39" ht="27" customHeight="1">
      <c r="A11" s="6">
        <v>6</v>
      </c>
      <c r="B11" s="48"/>
      <c r="C11" s="566">
        <v>26</v>
      </c>
      <c r="D11" s="567"/>
      <c r="E11" s="568"/>
      <c r="F11" s="568"/>
      <c r="G11" s="77">
        <f t="shared" si="0"/>
        <v>26</v>
      </c>
      <c r="H11" s="566">
        <v>1</v>
      </c>
      <c r="I11" s="567"/>
      <c r="J11" s="568"/>
      <c r="K11" s="568"/>
      <c r="L11" s="77">
        <f t="shared" si="1"/>
        <v>1</v>
      </c>
      <c r="M11" s="566">
        <v>0</v>
      </c>
      <c r="N11" s="567"/>
      <c r="O11" s="568"/>
      <c r="P11" s="568"/>
      <c r="Q11" s="77">
        <f t="shared" si="2"/>
        <v>0</v>
      </c>
      <c r="R11" s="566">
        <v>20</v>
      </c>
      <c r="S11" s="567">
        <v>1</v>
      </c>
      <c r="T11" s="568"/>
      <c r="U11" s="568"/>
      <c r="V11" s="77">
        <f t="shared" si="3"/>
        <v>21</v>
      </c>
      <c r="W11" s="566">
        <v>0</v>
      </c>
      <c r="X11" s="567"/>
      <c r="Y11" s="568"/>
      <c r="Z11" s="568"/>
      <c r="AA11" s="77">
        <f t="shared" si="4"/>
        <v>0</v>
      </c>
      <c r="AB11" s="566">
        <v>0</v>
      </c>
      <c r="AC11" s="567"/>
      <c r="AD11" s="568"/>
      <c r="AE11" s="568"/>
      <c r="AF11" s="77">
        <f t="shared" si="5"/>
        <v>0</v>
      </c>
      <c r="AG11" s="566">
        <v>0</v>
      </c>
      <c r="AH11" s="567"/>
      <c r="AI11" s="568"/>
      <c r="AJ11" s="568"/>
      <c r="AK11" s="77">
        <f t="shared" si="6"/>
        <v>0</v>
      </c>
      <c r="AL11" s="48"/>
      <c r="AM11" s="6">
        <v>6</v>
      </c>
    </row>
    <row r="12" spans="1:39" ht="27" customHeight="1">
      <c r="A12" s="6">
        <v>7</v>
      </c>
      <c r="B12" s="48"/>
      <c r="C12" s="566">
        <v>12</v>
      </c>
      <c r="D12" s="567"/>
      <c r="E12" s="568"/>
      <c r="F12" s="568"/>
      <c r="G12" s="77">
        <f t="shared" si="0"/>
        <v>12</v>
      </c>
      <c r="H12" s="566">
        <v>2</v>
      </c>
      <c r="I12" s="567"/>
      <c r="J12" s="568"/>
      <c r="K12" s="568"/>
      <c r="L12" s="77">
        <f t="shared" si="1"/>
        <v>2</v>
      </c>
      <c r="M12" s="566">
        <v>0</v>
      </c>
      <c r="N12" s="567"/>
      <c r="O12" s="568"/>
      <c r="P12" s="568"/>
      <c r="Q12" s="77">
        <f t="shared" si="2"/>
        <v>0</v>
      </c>
      <c r="R12" s="566">
        <v>22</v>
      </c>
      <c r="S12" s="567">
        <v>1</v>
      </c>
      <c r="T12" s="568"/>
      <c r="U12" s="568">
        <v>4</v>
      </c>
      <c r="V12" s="77">
        <f t="shared" si="3"/>
        <v>27</v>
      </c>
      <c r="W12" s="566">
        <v>2</v>
      </c>
      <c r="X12" s="567"/>
      <c r="Y12" s="568"/>
      <c r="Z12" s="568"/>
      <c r="AA12" s="77">
        <f t="shared" si="4"/>
        <v>2</v>
      </c>
      <c r="AB12" s="566">
        <v>0</v>
      </c>
      <c r="AC12" s="567"/>
      <c r="AD12" s="568"/>
      <c r="AE12" s="568"/>
      <c r="AF12" s="77">
        <f t="shared" si="5"/>
        <v>0</v>
      </c>
      <c r="AG12" s="566">
        <v>0</v>
      </c>
      <c r="AH12" s="567"/>
      <c r="AI12" s="568"/>
      <c r="AJ12" s="568"/>
      <c r="AK12" s="77">
        <f t="shared" si="6"/>
        <v>0</v>
      </c>
      <c r="AL12" s="48"/>
      <c r="AM12" s="6">
        <v>7</v>
      </c>
    </row>
    <row r="13" spans="1:39" ht="27" customHeight="1">
      <c r="A13" s="6">
        <v>8</v>
      </c>
      <c r="B13" s="88"/>
      <c r="C13" s="566">
        <v>0</v>
      </c>
      <c r="D13" s="567"/>
      <c r="E13" s="568"/>
      <c r="F13" s="568"/>
      <c r="G13" s="77">
        <f t="shared" si="0"/>
        <v>0</v>
      </c>
      <c r="H13" s="566">
        <v>0</v>
      </c>
      <c r="I13" s="567"/>
      <c r="J13" s="568"/>
      <c r="K13" s="568"/>
      <c r="L13" s="77">
        <f t="shared" si="1"/>
        <v>0</v>
      </c>
      <c r="M13" s="566">
        <v>0</v>
      </c>
      <c r="N13" s="567"/>
      <c r="O13" s="568"/>
      <c r="P13" s="568"/>
      <c r="Q13" s="77">
        <f t="shared" si="2"/>
        <v>0</v>
      </c>
      <c r="R13" s="566">
        <v>8</v>
      </c>
      <c r="S13" s="567">
        <v>1</v>
      </c>
      <c r="T13" s="568">
        <v>3</v>
      </c>
      <c r="U13" s="568"/>
      <c r="V13" s="77">
        <f t="shared" si="3"/>
        <v>12</v>
      </c>
      <c r="W13" s="566">
        <v>0</v>
      </c>
      <c r="X13" s="567"/>
      <c r="Y13" s="568"/>
      <c r="Z13" s="568"/>
      <c r="AA13" s="77">
        <f t="shared" si="4"/>
        <v>0</v>
      </c>
      <c r="AB13" s="566">
        <v>0</v>
      </c>
      <c r="AC13" s="567"/>
      <c r="AD13" s="568"/>
      <c r="AE13" s="568"/>
      <c r="AF13" s="77">
        <f t="shared" si="5"/>
        <v>0</v>
      </c>
      <c r="AG13" s="566">
        <v>1</v>
      </c>
      <c r="AH13" s="567"/>
      <c r="AI13" s="568"/>
      <c r="AJ13" s="568"/>
      <c r="AK13" s="77">
        <f t="shared" si="6"/>
        <v>1</v>
      </c>
      <c r="AL13" s="88"/>
      <c r="AM13" s="6">
        <v>8</v>
      </c>
    </row>
    <row r="14" spans="1:39" ht="27" customHeight="1">
      <c r="A14" s="6">
        <v>9</v>
      </c>
      <c r="B14" s="88"/>
      <c r="C14" s="566">
        <v>20</v>
      </c>
      <c r="D14" s="567"/>
      <c r="E14" s="568"/>
      <c r="F14" s="568"/>
      <c r="G14" s="77">
        <f t="shared" si="0"/>
        <v>20</v>
      </c>
      <c r="H14" s="566">
        <v>0</v>
      </c>
      <c r="I14" s="567"/>
      <c r="J14" s="568"/>
      <c r="K14" s="568"/>
      <c r="L14" s="77">
        <f t="shared" si="1"/>
        <v>0</v>
      </c>
      <c r="M14" s="566">
        <v>0</v>
      </c>
      <c r="N14" s="567"/>
      <c r="O14" s="568"/>
      <c r="P14" s="568"/>
      <c r="Q14" s="77">
        <f t="shared" si="2"/>
        <v>0</v>
      </c>
      <c r="R14" s="566">
        <v>38</v>
      </c>
      <c r="S14" s="567">
        <v>4</v>
      </c>
      <c r="T14" s="568">
        <v>1</v>
      </c>
      <c r="U14" s="568">
        <v>1</v>
      </c>
      <c r="V14" s="77">
        <f t="shared" si="3"/>
        <v>44</v>
      </c>
      <c r="W14" s="566">
        <v>5</v>
      </c>
      <c r="X14" s="567"/>
      <c r="Y14" s="568"/>
      <c r="Z14" s="568"/>
      <c r="AA14" s="77">
        <f t="shared" si="4"/>
        <v>5</v>
      </c>
      <c r="AB14" s="566">
        <v>0</v>
      </c>
      <c r="AC14" s="567"/>
      <c r="AD14" s="568"/>
      <c r="AE14" s="568"/>
      <c r="AF14" s="77">
        <f t="shared" si="5"/>
        <v>0</v>
      </c>
      <c r="AG14" s="566">
        <v>1</v>
      </c>
      <c r="AH14" s="567"/>
      <c r="AI14" s="568"/>
      <c r="AJ14" s="568"/>
      <c r="AK14" s="77">
        <f t="shared" si="6"/>
        <v>1</v>
      </c>
      <c r="AL14" s="88"/>
      <c r="AM14" s="6">
        <v>9</v>
      </c>
    </row>
    <row r="15" spans="1:39" ht="27" customHeight="1">
      <c r="A15" s="6">
        <v>10</v>
      </c>
      <c r="B15" s="88"/>
      <c r="C15" s="566">
        <v>11</v>
      </c>
      <c r="D15" s="567">
        <v>2</v>
      </c>
      <c r="E15" s="568"/>
      <c r="F15" s="568"/>
      <c r="G15" s="77">
        <f t="shared" si="0"/>
        <v>13</v>
      </c>
      <c r="H15" s="566">
        <v>2</v>
      </c>
      <c r="I15" s="567"/>
      <c r="J15" s="568"/>
      <c r="K15" s="568"/>
      <c r="L15" s="77">
        <f t="shared" si="1"/>
        <v>2</v>
      </c>
      <c r="M15" s="566">
        <v>0</v>
      </c>
      <c r="N15" s="567"/>
      <c r="O15" s="568"/>
      <c r="P15" s="568"/>
      <c r="Q15" s="77">
        <f t="shared" si="2"/>
        <v>0</v>
      </c>
      <c r="R15" s="566">
        <v>15</v>
      </c>
      <c r="S15" s="567"/>
      <c r="T15" s="568">
        <v>3</v>
      </c>
      <c r="U15" s="568"/>
      <c r="V15" s="77">
        <f t="shared" si="3"/>
        <v>18</v>
      </c>
      <c r="W15" s="566">
        <v>0</v>
      </c>
      <c r="X15" s="567"/>
      <c r="Y15" s="568"/>
      <c r="Z15" s="568"/>
      <c r="AA15" s="77">
        <f t="shared" si="4"/>
        <v>0</v>
      </c>
      <c r="AB15" s="566">
        <v>0</v>
      </c>
      <c r="AC15" s="567"/>
      <c r="AD15" s="568"/>
      <c r="AE15" s="568"/>
      <c r="AF15" s="77">
        <f t="shared" si="5"/>
        <v>0</v>
      </c>
      <c r="AG15" s="566">
        <v>1</v>
      </c>
      <c r="AH15" s="567"/>
      <c r="AI15" s="568"/>
      <c r="AJ15" s="568"/>
      <c r="AK15" s="77">
        <f t="shared" si="6"/>
        <v>1</v>
      </c>
      <c r="AL15" s="88"/>
      <c r="AM15" s="6">
        <v>10</v>
      </c>
    </row>
    <row r="16" spans="1:39" ht="27" customHeight="1">
      <c r="A16" s="6">
        <v>11</v>
      </c>
      <c r="B16" s="88"/>
      <c r="C16" s="566">
        <v>36</v>
      </c>
      <c r="D16" s="567">
        <v>1</v>
      </c>
      <c r="E16" s="568"/>
      <c r="F16" s="568">
        <v>2</v>
      </c>
      <c r="G16" s="77">
        <f t="shared" si="0"/>
        <v>39</v>
      </c>
      <c r="H16" s="566">
        <v>10</v>
      </c>
      <c r="I16" s="567"/>
      <c r="J16" s="568"/>
      <c r="K16" s="568"/>
      <c r="L16" s="77">
        <f t="shared" si="1"/>
        <v>10</v>
      </c>
      <c r="M16" s="566">
        <v>0</v>
      </c>
      <c r="N16" s="567"/>
      <c r="O16" s="568"/>
      <c r="P16" s="568"/>
      <c r="Q16" s="77">
        <f t="shared" si="2"/>
        <v>0</v>
      </c>
      <c r="R16" s="566">
        <v>57</v>
      </c>
      <c r="S16" s="567">
        <v>7</v>
      </c>
      <c r="T16" s="568">
        <v>9</v>
      </c>
      <c r="U16" s="568">
        <v>1</v>
      </c>
      <c r="V16" s="77">
        <f t="shared" si="3"/>
        <v>74</v>
      </c>
      <c r="W16" s="566">
        <v>4</v>
      </c>
      <c r="X16" s="567">
        <v>1</v>
      </c>
      <c r="Y16" s="568">
        <v>1</v>
      </c>
      <c r="Z16" s="568"/>
      <c r="AA16" s="77">
        <f t="shared" si="4"/>
        <v>6</v>
      </c>
      <c r="AB16" s="566">
        <v>0</v>
      </c>
      <c r="AC16" s="567"/>
      <c r="AD16" s="568"/>
      <c r="AE16" s="568"/>
      <c r="AF16" s="77">
        <f t="shared" si="5"/>
        <v>0</v>
      </c>
      <c r="AG16" s="566">
        <v>0</v>
      </c>
      <c r="AH16" s="567">
        <v>1</v>
      </c>
      <c r="AI16" s="568"/>
      <c r="AJ16" s="568"/>
      <c r="AK16" s="77">
        <f t="shared" si="6"/>
        <v>1</v>
      </c>
      <c r="AL16" s="88"/>
      <c r="AM16" s="6">
        <v>11</v>
      </c>
    </row>
    <row r="17" spans="1:39" ht="27" customHeight="1">
      <c r="A17" s="6">
        <v>12</v>
      </c>
      <c r="B17" s="88"/>
      <c r="C17" s="566">
        <v>35</v>
      </c>
      <c r="D17" s="567">
        <v>1</v>
      </c>
      <c r="E17" s="568"/>
      <c r="F17" s="568">
        <v>3</v>
      </c>
      <c r="G17" s="77">
        <f t="shared" si="0"/>
        <v>39</v>
      </c>
      <c r="H17" s="566">
        <v>2</v>
      </c>
      <c r="I17" s="567"/>
      <c r="J17" s="568"/>
      <c r="K17" s="568"/>
      <c r="L17" s="77">
        <f t="shared" si="1"/>
        <v>2</v>
      </c>
      <c r="M17" s="566">
        <v>0</v>
      </c>
      <c r="N17" s="567"/>
      <c r="O17" s="568"/>
      <c r="P17" s="568"/>
      <c r="Q17" s="77">
        <f t="shared" si="2"/>
        <v>0</v>
      </c>
      <c r="R17" s="566">
        <v>101</v>
      </c>
      <c r="S17" s="567">
        <v>11</v>
      </c>
      <c r="T17" s="568">
        <v>1</v>
      </c>
      <c r="U17" s="568">
        <v>1</v>
      </c>
      <c r="V17" s="77">
        <f t="shared" si="3"/>
        <v>114</v>
      </c>
      <c r="W17" s="566">
        <v>5</v>
      </c>
      <c r="X17" s="567"/>
      <c r="Y17" s="568">
        <v>1</v>
      </c>
      <c r="Z17" s="568">
        <v>1</v>
      </c>
      <c r="AA17" s="77">
        <f t="shared" si="4"/>
        <v>7</v>
      </c>
      <c r="AB17" s="566">
        <v>0</v>
      </c>
      <c r="AC17" s="567"/>
      <c r="AD17" s="568"/>
      <c r="AE17" s="568"/>
      <c r="AF17" s="77">
        <f t="shared" si="5"/>
        <v>0</v>
      </c>
      <c r="AG17" s="566">
        <v>4</v>
      </c>
      <c r="AH17" s="567">
        <v>2</v>
      </c>
      <c r="AI17" s="568"/>
      <c r="AJ17" s="568"/>
      <c r="AK17" s="77">
        <f t="shared" si="6"/>
        <v>6</v>
      </c>
      <c r="AL17" s="88"/>
      <c r="AM17" s="6">
        <v>12</v>
      </c>
    </row>
    <row r="18" spans="1:39" ht="27" customHeight="1">
      <c r="A18" s="6">
        <v>13</v>
      </c>
      <c r="B18" s="88"/>
      <c r="C18" s="566">
        <v>22</v>
      </c>
      <c r="D18" s="567"/>
      <c r="E18" s="568"/>
      <c r="F18" s="568"/>
      <c r="G18" s="77">
        <f t="shared" si="0"/>
        <v>22</v>
      </c>
      <c r="H18" s="566">
        <v>1</v>
      </c>
      <c r="I18" s="567"/>
      <c r="J18" s="568"/>
      <c r="K18" s="568"/>
      <c r="L18" s="77">
        <f t="shared" si="1"/>
        <v>1</v>
      </c>
      <c r="M18" s="566">
        <v>0</v>
      </c>
      <c r="N18" s="567"/>
      <c r="O18" s="568"/>
      <c r="P18" s="568"/>
      <c r="Q18" s="77">
        <f t="shared" si="2"/>
        <v>0</v>
      </c>
      <c r="R18" s="566">
        <v>46</v>
      </c>
      <c r="S18" s="567">
        <v>4</v>
      </c>
      <c r="T18" s="568">
        <v>4</v>
      </c>
      <c r="U18" s="568"/>
      <c r="V18" s="77">
        <f t="shared" si="3"/>
        <v>54</v>
      </c>
      <c r="W18" s="566">
        <v>0</v>
      </c>
      <c r="X18" s="567"/>
      <c r="Y18" s="568"/>
      <c r="Z18" s="568"/>
      <c r="AA18" s="77">
        <f t="shared" si="4"/>
        <v>0</v>
      </c>
      <c r="AB18" s="566">
        <v>0</v>
      </c>
      <c r="AC18" s="567"/>
      <c r="AD18" s="568"/>
      <c r="AE18" s="568"/>
      <c r="AF18" s="77">
        <f t="shared" si="5"/>
        <v>0</v>
      </c>
      <c r="AG18" s="566">
        <v>2</v>
      </c>
      <c r="AH18" s="567"/>
      <c r="AI18" s="568"/>
      <c r="AJ18" s="568"/>
      <c r="AK18" s="77">
        <f t="shared" si="6"/>
        <v>2</v>
      </c>
      <c r="AL18" s="88"/>
      <c r="AM18" s="6">
        <v>13</v>
      </c>
    </row>
    <row r="19" spans="1:39" ht="27" customHeight="1" thickBot="1">
      <c r="A19" s="7">
        <v>14</v>
      </c>
      <c r="B19" s="88"/>
      <c r="C19" s="569">
        <v>4</v>
      </c>
      <c r="D19" s="570"/>
      <c r="E19" s="571"/>
      <c r="F19" s="571"/>
      <c r="G19" s="83">
        <f t="shared" si="0"/>
        <v>4</v>
      </c>
      <c r="H19" s="569">
        <v>0</v>
      </c>
      <c r="I19" s="570"/>
      <c r="J19" s="571"/>
      <c r="K19" s="571"/>
      <c r="L19" s="83">
        <f t="shared" si="1"/>
        <v>0</v>
      </c>
      <c r="M19" s="569">
        <v>0</v>
      </c>
      <c r="N19" s="570"/>
      <c r="O19" s="571"/>
      <c r="P19" s="571"/>
      <c r="Q19" s="83">
        <f t="shared" si="2"/>
        <v>0</v>
      </c>
      <c r="R19" s="569">
        <v>19</v>
      </c>
      <c r="S19" s="570">
        <v>3</v>
      </c>
      <c r="T19" s="571">
        <v>1</v>
      </c>
      <c r="U19" s="571"/>
      <c r="V19" s="83">
        <f t="shared" si="3"/>
        <v>23</v>
      </c>
      <c r="W19" s="569">
        <v>1</v>
      </c>
      <c r="X19" s="570">
        <v>1</v>
      </c>
      <c r="Y19" s="571"/>
      <c r="Z19" s="571"/>
      <c r="AA19" s="83">
        <f t="shared" si="4"/>
        <v>2</v>
      </c>
      <c r="AB19" s="569">
        <v>0</v>
      </c>
      <c r="AC19" s="570"/>
      <c r="AD19" s="571"/>
      <c r="AE19" s="571"/>
      <c r="AF19" s="83">
        <f t="shared" si="5"/>
        <v>0</v>
      </c>
      <c r="AG19" s="569">
        <v>1</v>
      </c>
      <c r="AH19" s="570"/>
      <c r="AI19" s="571"/>
      <c r="AJ19" s="571"/>
      <c r="AK19" s="83">
        <f t="shared" si="6"/>
        <v>1</v>
      </c>
      <c r="AL19" s="88"/>
      <c r="AM19" s="7">
        <v>14</v>
      </c>
    </row>
    <row r="20" spans="1:39" ht="27" customHeight="1" thickTop="1" thickBot="1">
      <c r="A20" s="11" t="s">
        <v>382</v>
      </c>
      <c r="B20" s="90"/>
      <c r="C20" s="89">
        <f>SUM(C6:C19)</f>
        <v>232</v>
      </c>
      <c r="D20" s="89">
        <f t="shared" ref="D20:G20" si="7">SUM(D6:D19)</f>
        <v>6</v>
      </c>
      <c r="E20" s="89">
        <f t="shared" si="7"/>
        <v>0</v>
      </c>
      <c r="F20" s="89">
        <f t="shared" si="7"/>
        <v>8</v>
      </c>
      <c r="G20" s="89">
        <f t="shared" si="7"/>
        <v>246</v>
      </c>
      <c r="H20" s="89">
        <f>SUM(H6:H19)</f>
        <v>23</v>
      </c>
      <c r="I20" s="89">
        <f t="shared" ref="I20:L20" si="8">SUM(I6:I19)</f>
        <v>0</v>
      </c>
      <c r="J20" s="89">
        <f t="shared" si="8"/>
        <v>0</v>
      </c>
      <c r="K20" s="89">
        <f t="shared" si="8"/>
        <v>0</v>
      </c>
      <c r="L20" s="89">
        <f t="shared" si="8"/>
        <v>23</v>
      </c>
      <c r="M20" s="89">
        <f>SUM(M6:M19)</f>
        <v>0</v>
      </c>
      <c r="N20" s="89">
        <f t="shared" ref="N20:Q20" si="9">SUM(N6:N19)</f>
        <v>0</v>
      </c>
      <c r="O20" s="89">
        <f t="shared" si="9"/>
        <v>0</v>
      </c>
      <c r="P20" s="89">
        <f t="shared" si="9"/>
        <v>0</v>
      </c>
      <c r="Q20" s="89">
        <f t="shared" si="9"/>
        <v>0</v>
      </c>
      <c r="R20" s="89">
        <f>SUM(R6:R19)</f>
        <v>410</v>
      </c>
      <c r="S20" s="89">
        <f t="shared" ref="S20:V20" si="10">SUM(S6:S19)</f>
        <v>38</v>
      </c>
      <c r="T20" s="89">
        <f t="shared" si="10"/>
        <v>30</v>
      </c>
      <c r="U20" s="89">
        <f t="shared" si="10"/>
        <v>12</v>
      </c>
      <c r="V20" s="89">
        <f t="shared" si="10"/>
        <v>490</v>
      </c>
      <c r="W20" s="89">
        <f>SUM(W6:W19)</f>
        <v>26</v>
      </c>
      <c r="X20" s="89">
        <f t="shared" ref="X20:AA20" si="11">SUM(X6:X19)</f>
        <v>2</v>
      </c>
      <c r="Y20" s="89">
        <f t="shared" si="11"/>
        <v>4</v>
      </c>
      <c r="Z20" s="89">
        <f t="shared" si="11"/>
        <v>1</v>
      </c>
      <c r="AA20" s="89">
        <f t="shared" si="11"/>
        <v>33</v>
      </c>
      <c r="AB20" s="89">
        <f>SUM(AB6:AB19)</f>
        <v>0</v>
      </c>
      <c r="AC20" s="89">
        <f t="shared" ref="AC20:AF20" si="12">SUM(AC6:AC19)</f>
        <v>0</v>
      </c>
      <c r="AD20" s="89">
        <f t="shared" si="12"/>
        <v>0</v>
      </c>
      <c r="AE20" s="89">
        <f t="shared" si="12"/>
        <v>0</v>
      </c>
      <c r="AF20" s="89">
        <f t="shared" si="12"/>
        <v>0</v>
      </c>
      <c r="AG20" s="89">
        <f>SUM(AG6:AG19)</f>
        <v>13</v>
      </c>
      <c r="AH20" s="89">
        <f t="shared" ref="AH20:AK20" si="13">SUM(AH6:AH19)</f>
        <v>3</v>
      </c>
      <c r="AI20" s="89">
        <f t="shared" si="13"/>
        <v>0</v>
      </c>
      <c r="AJ20" s="89">
        <f t="shared" si="13"/>
        <v>0</v>
      </c>
      <c r="AK20" s="86">
        <f t="shared" si="13"/>
        <v>16</v>
      </c>
      <c r="AL20" s="90"/>
      <c r="AM20" s="11" t="s">
        <v>382</v>
      </c>
    </row>
    <row r="21" spans="1:39" ht="27" customHeight="1" thickTop="1" thickBot="1">
      <c r="A21" s="11" t="s">
        <v>381</v>
      </c>
      <c r="B21" s="76"/>
      <c r="C21" s="692">
        <f>SUM(C20:F20)</f>
        <v>246</v>
      </c>
      <c r="D21" s="693"/>
      <c r="E21" s="693"/>
      <c r="F21" s="694"/>
      <c r="G21" s="252">
        <f>C23+C25</f>
        <v>246</v>
      </c>
      <c r="H21" s="692">
        <f>SUM(H20:K20)</f>
        <v>23</v>
      </c>
      <c r="I21" s="693"/>
      <c r="J21" s="693"/>
      <c r="K21" s="694"/>
      <c r="L21" s="252">
        <f>H23+H25</f>
        <v>23</v>
      </c>
      <c r="M21" s="692">
        <f>SUM(M20:P20)</f>
        <v>0</v>
      </c>
      <c r="N21" s="693"/>
      <c r="O21" s="693"/>
      <c r="P21" s="694"/>
      <c r="Q21" s="252">
        <f>M23+M25</f>
        <v>0</v>
      </c>
      <c r="R21" s="692">
        <f>SUM(R20:U20)</f>
        <v>490</v>
      </c>
      <c r="S21" s="693"/>
      <c r="T21" s="693"/>
      <c r="U21" s="694"/>
      <c r="V21" s="252">
        <f>R23+R25</f>
        <v>490</v>
      </c>
      <c r="W21" s="692">
        <f>SUM(W20:Z20)</f>
        <v>33</v>
      </c>
      <c r="X21" s="693"/>
      <c r="Y21" s="693"/>
      <c r="Z21" s="694"/>
      <c r="AA21" s="252">
        <f>W23+W25</f>
        <v>33</v>
      </c>
      <c r="AB21" s="692">
        <f>SUM(AB20:AE20)</f>
        <v>0</v>
      </c>
      <c r="AC21" s="693"/>
      <c r="AD21" s="693"/>
      <c r="AE21" s="694"/>
      <c r="AF21" s="252">
        <f>AB23+AB25</f>
        <v>0</v>
      </c>
      <c r="AG21" s="692">
        <f>SUM(AG20:AJ20)</f>
        <v>16</v>
      </c>
      <c r="AH21" s="693"/>
      <c r="AI21" s="693"/>
      <c r="AJ21" s="694"/>
      <c r="AK21" s="252">
        <f>AG23+AG25</f>
        <v>16</v>
      </c>
      <c r="AL21" s="76"/>
      <c r="AM21" s="11" t="s">
        <v>381</v>
      </c>
    </row>
    <row r="22" spans="1:39" ht="27" customHeight="1" thickTop="1" thickBot="1">
      <c r="A22" s="718" t="s">
        <v>1</v>
      </c>
      <c r="B22" s="719"/>
      <c r="C22" s="719"/>
      <c r="D22" s="719"/>
      <c r="E22" s="719"/>
      <c r="F22" s="719"/>
      <c r="G22" s="719"/>
      <c r="H22" s="719"/>
      <c r="I22" s="719"/>
      <c r="J22" s="719"/>
      <c r="K22" s="719"/>
      <c r="L22" s="719"/>
      <c r="M22" s="719"/>
      <c r="N22" s="719"/>
      <c r="O22" s="719"/>
      <c r="P22" s="719"/>
      <c r="Q22" s="719"/>
      <c r="R22" s="719"/>
      <c r="S22" s="719"/>
      <c r="T22" s="719"/>
      <c r="U22" s="719"/>
      <c r="V22" s="719"/>
      <c r="W22" s="719"/>
      <c r="X22" s="719"/>
      <c r="Y22" s="719"/>
      <c r="Z22" s="719"/>
      <c r="AA22" s="719"/>
      <c r="AB22" s="719"/>
      <c r="AC22" s="719"/>
      <c r="AD22" s="719"/>
      <c r="AE22" s="719"/>
      <c r="AF22" s="719"/>
      <c r="AG22" s="719"/>
      <c r="AH22" s="719"/>
      <c r="AI22" s="719"/>
      <c r="AJ22" s="719"/>
      <c r="AK22" s="719"/>
      <c r="AL22" s="719"/>
      <c r="AM22" s="720"/>
    </row>
    <row r="23" spans="1:39" ht="27" customHeight="1" thickTop="1" thickBot="1">
      <c r="A23" s="66" t="s">
        <v>99</v>
      </c>
      <c r="B23" s="64"/>
      <c r="C23" s="689">
        <f>G8+G11</f>
        <v>38</v>
      </c>
      <c r="D23" s="690"/>
      <c r="E23" s="690"/>
      <c r="F23" s="690"/>
      <c r="G23" s="691"/>
      <c r="H23" s="689">
        <f>L8+L11</f>
        <v>4</v>
      </c>
      <c r="I23" s="690"/>
      <c r="J23" s="690"/>
      <c r="K23" s="690"/>
      <c r="L23" s="691"/>
      <c r="M23" s="689">
        <f>Q8+Q11</f>
        <v>0</v>
      </c>
      <c r="N23" s="690"/>
      <c r="O23" s="690"/>
      <c r="P23" s="690"/>
      <c r="Q23" s="691"/>
      <c r="R23" s="689">
        <f>V8+V11</f>
        <v>29</v>
      </c>
      <c r="S23" s="690"/>
      <c r="T23" s="690"/>
      <c r="U23" s="690"/>
      <c r="V23" s="691"/>
      <c r="W23" s="689">
        <f>AA8+AA11</f>
        <v>0</v>
      </c>
      <c r="X23" s="690"/>
      <c r="Y23" s="690"/>
      <c r="Z23" s="690"/>
      <c r="AA23" s="691"/>
      <c r="AB23" s="689">
        <f>AF8+AF11</f>
        <v>0</v>
      </c>
      <c r="AC23" s="690"/>
      <c r="AD23" s="690"/>
      <c r="AE23" s="690"/>
      <c r="AF23" s="691"/>
      <c r="AG23" s="689">
        <f>AK8+AK11</f>
        <v>0</v>
      </c>
      <c r="AH23" s="690"/>
      <c r="AI23" s="690"/>
      <c r="AJ23" s="690"/>
      <c r="AK23" s="691"/>
      <c r="AL23" s="64"/>
      <c r="AM23" s="66" t="s">
        <v>99</v>
      </c>
    </row>
    <row r="24" spans="1:39" ht="27" customHeight="1" thickTop="1" thickBot="1">
      <c r="A24" s="721" t="s">
        <v>4</v>
      </c>
      <c r="B24" s="722"/>
      <c r="C24" s="722"/>
      <c r="D24" s="722"/>
      <c r="E24" s="722"/>
      <c r="F24" s="722"/>
      <c r="G24" s="722"/>
      <c r="H24" s="722"/>
      <c r="I24" s="722"/>
      <c r="J24" s="722"/>
      <c r="K24" s="722"/>
      <c r="L24" s="722"/>
      <c r="M24" s="722"/>
      <c r="N24" s="722"/>
      <c r="O24" s="722"/>
      <c r="P24" s="722"/>
      <c r="Q24" s="722"/>
      <c r="R24" s="722"/>
      <c r="S24" s="722"/>
      <c r="T24" s="722"/>
      <c r="U24" s="722"/>
      <c r="V24" s="722"/>
      <c r="W24" s="722"/>
      <c r="X24" s="722"/>
      <c r="Y24" s="722"/>
      <c r="Z24" s="722"/>
      <c r="AA24" s="722"/>
      <c r="AB24" s="722"/>
      <c r="AC24" s="722"/>
      <c r="AD24" s="722"/>
      <c r="AE24" s="722"/>
      <c r="AF24" s="722"/>
      <c r="AG24" s="722"/>
      <c r="AH24" s="722"/>
      <c r="AI24" s="722"/>
      <c r="AJ24" s="722"/>
      <c r="AK24" s="722"/>
      <c r="AL24" s="722"/>
      <c r="AM24" s="723"/>
    </row>
    <row r="25" spans="1:39" ht="27" customHeight="1" thickTop="1" thickBot="1">
      <c r="A25" s="66" t="s">
        <v>99</v>
      </c>
      <c r="B25" s="64"/>
      <c r="C25" s="689">
        <f>SUM(G6:G7,G9:G10,G12:G19)</f>
        <v>208</v>
      </c>
      <c r="D25" s="690"/>
      <c r="E25" s="690"/>
      <c r="F25" s="690"/>
      <c r="G25" s="691"/>
      <c r="H25" s="689">
        <f>SUM(L6:L7,L9:L10,L12:L19)</f>
        <v>19</v>
      </c>
      <c r="I25" s="690"/>
      <c r="J25" s="690"/>
      <c r="K25" s="690"/>
      <c r="L25" s="691"/>
      <c r="M25" s="689">
        <f>SUM(Q6:Q7,Q9:Q10,Q12:Q19)</f>
        <v>0</v>
      </c>
      <c r="N25" s="690"/>
      <c r="O25" s="690"/>
      <c r="P25" s="690"/>
      <c r="Q25" s="691"/>
      <c r="R25" s="689">
        <f>SUM(V6:V7,V9:V10,V12:V19)</f>
        <v>461</v>
      </c>
      <c r="S25" s="690"/>
      <c r="T25" s="690"/>
      <c r="U25" s="690"/>
      <c r="V25" s="691"/>
      <c r="W25" s="689">
        <f>SUM(AA6:AA7,AA9:AA10,AA12:AA19)</f>
        <v>33</v>
      </c>
      <c r="X25" s="690"/>
      <c r="Y25" s="690"/>
      <c r="Z25" s="690"/>
      <c r="AA25" s="691"/>
      <c r="AB25" s="689">
        <f>SUM(AF6:AF7,AF9:AF10,AF12:AF19)</f>
        <v>0</v>
      </c>
      <c r="AC25" s="690"/>
      <c r="AD25" s="690"/>
      <c r="AE25" s="690"/>
      <c r="AF25" s="691"/>
      <c r="AG25" s="689">
        <f>SUM(AK6:AK7,AK9:AK10,AK12:AK19)</f>
        <v>16</v>
      </c>
      <c r="AH25" s="690"/>
      <c r="AI25" s="690"/>
      <c r="AJ25" s="690"/>
      <c r="AK25" s="691"/>
      <c r="AL25" s="64"/>
      <c r="AM25" s="66" t="s">
        <v>99</v>
      </c>
    </row>
    <row r="26" spans="1:39" ht="25.9" customHeight="1" thickTop="1"/>
    <row r="27" spans="1:39" ht="25.9" customHeight="1"/>
    <row r="28" spans="1:39" ht="25.9" customHeight="1"/>
    <row r="29" spans="1:39" ht="25.9" customHeight="1"/>
    <row r="30" spans="1:39" ht="25.9" customHeight="1"/>
    <row r="31" spans="1:39" ht="25.9" customHeight="1"/>
    <row r="32" spans="1:39" ht="25.9" customHeight="1"/>
    <row r="33" ht="25.9" customHeight="1"/>
    <row r="34" ht="25.9" customHeight="1"/>
    <row r="35" ht="25.9" customHeight="1"/>
    <row r="36" ht="25.9" customHeight="1"/>
    <row r="37" ht="25.9" customHeight="1"/>
    <row r="38" ht="25.9" customHeight="1"/>
    <row r="39" ht="25.9" customHeight="1"/>
    <row r="40" ht="25.9" customHeight="1"/>
    <row r="41" ht="25.9" customHeight="1"/>
    <row r="42" ht="25.9" customHeight="1"/>
    <row r="43" ht="25.9" customHeight="1"/>
    <row r="44" ht="25.9" customHeight="1"/>
    <row r="45" ht="25.9" customHeight="1"/>
    <row r="46" ht="25.9" customHeight="1"/>
    <row r="47" ht="25.9" customHeight="1"/>
    <row r="48" ht="25.9" customHeight="1"/>
    <row r="49" ht="25.9" customHeight="1"/>
    <row r="50" ht="25.9" customHeight="1"/>
    <row r="51" ht="25.9" customHeight="1"/>
    <row r="52" ht="25.9" customHeight="1"/>
    <row r="53" ht="25.9" customHeight="1"/>
    <row r="54" ht="25.9" customHeight="1"/>
    <row r="55" ht="25.9" customHeight="1"/>
    <row r="56" ht="25.9" customHeight="1"/>
    <row r="57" ht="25.9" customHeight="1"/>
    <row r="58" ht="25.9" customHeight="1"/>
    <row r="59" ht="25.9" customHeight="1"/>
    <row r="60" ht="25.9" customHeight="1"/>
    <row r="61" ht="25.9" customHeight="1"/>
    <row r="62" ht="25.9" customHeight="1"/>
    <row r="63" ht="25.9" customHeight="1"/>
    <row r="64" ht="25.9" customHeight="1"/>
    <row r="65" ht="25.9" customHeight="1"/>
    <row r="66" ht="25.9" customHeight="1"/>
    <row r="67" ht="25.9" customHeight="1"/>
    <row r="68" ht="25.9" customHeight="1"/>
    <row r="69" ht="25.9" customHeight="1"/>
    <row r="70" ht="25.9" customHeight="1"/>
    <row r="71" ht="25.9" customHeight="1"/>
    <row r="72" ht="25.9" customHeight="1"/>
    <row r="73" ht="25.9" customHeight="1"/>
    <row r="74" ht="25.9" customHeight="1"/>
    <row r="75" ht="25.9" customHeight="1"/>
    <row r="76" ht="25.9" customHeight="1"/>
    <row r="77" ht="25.9" customHeight="1"/>
    <row r="78" ht="25.9" customHeight="1"/>
    <row r="79" ht="25.9" customHeight="1"/>
    <row r="80" ht="25.9" customHeight="1"/>
    <row r="81" ht="25.9" customHeight="1"/>
    <row r="82" ht="25.9" customHeight="1"/>
    <row r="83" ht="25.9" customHeight="1"/>
    <row r="84" ht="25.9" customHeight="1"/>
    <row r="85" ht="25.9" customHeight="1"/>
    <row r="86" ht="25.9" customHeight="1"/>
    <row r="87" ht="25.9" customHeight="1"/>
    <row r="88" ht="25.9" customHeight="1"/>
    <row r="89" ht="25.9" customHeight="1"/>
    <row r="90" ht="25.9" customHeight="1"/>
    <row r="91" ht="25.9" customHeight="1"/>
    <row r="92" ht="25.9" customHeight="1"/>
    <row r="93" ht="25.9" customHeight="1"/>
    <row r="94" ht="25.9" customHeight="1"/>
    <row r="95" ht="25.9" customHeight="1"/>
    <row r="96" ht="25.9" customHeight="1"/>
    <row r="97" ht="25.9" customHeight="1"/>
    <row r="98" ht="25.9" customHeight="1"/>
    <row r="99" ht="25.9" customHeight="1"/>
    <row r="100" ht="25.9" customHeight="1"/>
    <row r="101" ht="25.9" customHeight="1"/>
    <row r="102" ht="25.9" customHeight="1"/>
    <row r="103" ht="25.9" customHeight="1"/>
    <row r="104" ht="25.9" customHeight="1"/>
    <row r="105" ht="25.9" customHeight="1"/>
    <row r="106" ht="25.9" customHeight="1"/>
    <row r="107" ht="25.9" customHeight="1"/>
    <row r="108" ht="25.9" customHeight="1"/>
    <row r="109" ht="25.9" customHeight="1"/>
    <row r="110" ht="25.9" customHeight="1"/>
    <row r="111" ht="25.9" customHeight="1"/>
    <row r="112" ht="25.9" customHeight="1"/>
    <row r="113" ht="25.9" customHeight="1"/>
    <row r="114" ht="25.9" customHeight="1"/>
    <row r="115" ht="25.9" customHeight="1"/>
    <row r="116" ht="25.9" customHeight="1"/>
    <row r="117" ht="25.9" customHeight="1"/>
    <row r="118" ht="25.9" customHeight="1"/>
    <row r="119" ht="25.9" customHeight="1"/>
    <row r="120" ht="25.9" customHeight="1"/>
    <row r="121" ht="25.9" customHeight="1"/>
    <row r="122" ht="25.9" customHeight="1"/>
    <row r="123" ht="25.9" customHeight="1"/>
    <row r="124" ht="25.9" customHeight="1"/>
    <row r="125" ht="25.9" customHeight="1"/>
    <row r="126" ht="25.9" customHeight="1"/>
    <row r="127" ht="25.9" customHeight="1"/>
    <row r="128" ht="25.9" customHeight="1"/>
    <row r="129" ht="25.9" customHeight="1"/>
    <row r="130" ht="25.9" customHeight="1"/>
    <row r="131" ht="25.9" customHeight="1"/>
    <row r="132" ht="25.9" customHeight="1"/>
    <row r="133" ht="25.9" customHeight="1"/>
    <row r="134" ht="25.9" customHeight="1"/>
    <row r="135" ht="25.9" customHeight="1"/>
    <row r="136" ht="25.9" customHeight="1"/>
    <row r="137" ht="25.9" customHeight="1"/>
    <row r="138" ht="25.9" customHeight="1"/>
    <row r="139" ht="25.9" customHeight="1"/>
    <row r="140" ht="25.9" customHeight="1"/>
    <row r="141" ht="25.9" customHeight="1"/>
    <row r="142" ht="25.9" customHeight="1"/>
    <row r="143" ht="25.9" customHeight="1"/>
    <row r="144" ht="25.9" customHeight="1"/>
    <row r="145" ht="25.9" customHeight="1"/>
    <row r="146" ht="25.9" customHeight="1"/>
    <row r="147" ht="25.9" customHeight="1"/>
    <row r="148" ht="25.9" customHeight="1"/>
    <row r="149" ht="25.9" customHeight="1"/>
    <row r="150" ht="25.9" customHeight="1"/>
    <row r="151" ht="25.9" customHeight="1"/>
    <row r="152" ht="25.9" customHeight="1"/>
    <row r="153" ht="25.9" customHeight="1"/>
    <row r="154" ht="25.9" customHeight="1"/>
    <row r="155" ht="25.9" customHeight="1"/>
    <row r="156" ht="25.9" customHeight="1"/>
    <row r="157" ht="25.9" customHeight="1"/>
    <row r="158" ht="25.9" customHeight="1"/>
    <row r="159" ht="25.9" customHeight="1"/>
    <row r="160" ht="25.9" customHeight="1"/>
    <row r="161" ht="25.9" customHeight="1"/>
    <row r="162" ht="25.9" customHeight="1"/>
    <row r="163" ht="25.9" customHeight="1"/>
    <row r="164" ht="25.9" customHeight="1"/>
    <row r="165" ht="25.9" customHeight="1"/>
    <row r="166" ht="25.9" customHeight="1"/>
    <row r="167" ht="25.9" customHeight="1"/>
    <row r="168" ht="25.9" customHeight="1"/>
    <row r="169" ht="25.9" customHeight="1"/>
    <row r="170" ht="25.9" customHeight="1"/>
    <row r="171" ht="25.9" customHeight="1"/>
    <row r="172" ht="25.9" customHeight="1"/>
    <row r="173" ht="25.9" customHeight="1"/>
    <row r="174" ht="25.9" customHeight="1"/>
    <row r="175" ht="25.9" customHeight="1"/>
    <row r="176" ht="25.9" customHeight="1"/>
    <row r="177" ht="25.9" customHeight="1"/>
    <row r="178" ht="25.9" customHeight="1"/>
    <row r="179" ht="25.9" customHeight="1"/>
    <row r="180" ht="25.9" customHeight="1"/>
    <row r="181" ht="25.9" customHeight="1"/>
    <row r="182" ht="25.9" customHeight="1"/>
    <row r="183" ht="25.9" customHeight="1"/>
    <row r="184" ht="25.9" customHeight="1"/>
    <row r="185" ht="25.9" customHeight="1"/>
    <row r="186" ht="25.9" customHeight="1"/>
    <row r="187" ht="25.9" customHeight="1"/>
    <row r="188" ht="25.9" customHeight="1"/>
    <row r="189" ht="25.9" customHeight="1"/>
    <row r="190" ht="25.9" customHeight="1"/>
    <row r="191" ht="25.9" customHeight="1"/>
    <row r="192" ht="25.9" customHeight="1"/>
    <row r="193" ht="25.9" customHeight="1"/>
    <row r="194" ht="25.9" customHeight="1"/>
    <row r="195" ht="25.9" customHeight="1"/>
    <row r="196" ht="25.9" customHeight="1"/>
    <row r="197" ht="25.9" customHeight="1"/>
    <row r="198" ht="25.9" customHeight="1"/>
    <row r="199" ht="25.9" customHeight="1"/>
    <row r="200" ht="25.9" customHeight="1"/>
    <row r="201" ht="25.9" customHeight="1"/>
    <row r="202" ht="25.9" customHeight="1"/>
    <row r="203" ht="25.9" customHeight="1"/>
    <row r="204" ht="25.9" customHeight="1"/>
    <row r="205" ht="25.9" customHeight="1"/>
    <row r="206" ht="25.9" customHeight="1"/>
    <row r="207" ht="25.9" customHeight="1"/>
    <row r="208" ht="25.9" customHeight="1"/>
    <row r="209" ht="25.9" customHeight="1"/>
    <row r="210" ht="25.9" customHeight="1"/>
    <row r="211" ht="25.9" customHeight="1"/>
    <row r="212" ht="25.9" customHeight="1"/>
    <row r="213" ht="25.9" customHeight="1"/>
    <row r="214" ht="25.9" customHeight="1"/>
    <row r="215" ht="25.9" customHeight="1"/>
    <row r="216" ht="25.9" customHeight="1"/>
    <row r="217" ht="25.9" customHeight="1"/>
    <row r="218" ht="25.9" customHeight="1"/>
    <row r="219" ht="25.9" customHeight="1"/>
    <row r="220" ht="25.9" customHeight="1"/>
    <row r="221" ht="25.9" customHeight="1"/>
    <row r="222" ht="25.9" customHeight="1"/>
    <row r="223" ht="25.9" customHeight="1"/>
    <row r="224" ht="25.9" customHeight="1"/>
    <row r="225" ht="25.9" customHeight="1"/>
    <row r="226" ht="25.9" customHeight="1"/>
    <row r="227" ht="25.9" customHeight="1"/>
    <row r="228" ht="25.9" customHeight="1"/>
    <row r="229" ht="25.9" customHeight="1"/>
    <row r="230" ht="25.9" customHeight="1"/>
    <row r="231" ht="25.9" customHeight="1"/>
    <row r="232" ht="25.9" customHeight="1"/>
    <row r="233" ht="25.9" customHeight="1"/>
    <row r="234" ht="25.9" customHeight="1"/>
    <row r="235" ht="25.9" customHeight="1"/>
    <row r="236" ht="25.9" customHeight="1"/>
    <row r="237" ht="25.9" customHeight="1"/>
    <row r="238" ht="25.9" customHeight="1"/>
    <row r="239" ht="25.9" customHeight="1"/>
    <row r="240" ht="25.9" customHeight="1"/>
    <row r="241" ht="25.9" customHeight="1"/>
    <row r="242" ht="25.9" customHeight="1"/>
    <row r="243" ht="25.9" customHeight="1"/>
    <row r="244" ht="25.9" customHeight="1"/>
    <row r="245" ht="25.9" customHeight="1"/>
    <row r="246" ht="25.9" customHeight="1"/>
    <row r="247" ht="25.9" customHeight="1"/>
    <row r="248" ht="25.9" customHeight="1"/>
    <row r="249" ht="25.9" customHeight="1"/>
    <row r="250" ht="25.9" customHeight="1"/>
    <row r="251" ht="25.9" customHeight="1"/>
    <row r="252" ht="25.9" customHeight="1"/>
    <row r="253" ht="25.9" customHeight="1"/>
    <row r="254" ht="25.9" customHeight="1"/>
    <row r="255" ht="25.9" customHeight="1"/>
    <row r="256" ht="25.9" customHeight="1"/>
    <row r="257" ht="25.9" customHeight="1"/>
    <row r="258" ht="25.9" customHeight="1"/>
    <row r="259" ht="25.9" customHeight="1"/>
    <row r="260" ht="25.9" customHeight="1"/>
    <row r="261" ht="25.9" customHeight="1"/>
    <row r="262" ht="25.9" customHeight="1"/>
    <row r="263" ht="25.9" customHeight="1"/>
    <row r="264" ht="25.9" customHeight="1"/>
    <row r="265" ht="25.9" customHeight="1"/>
    <row r="266" ht="25.9" customHeight="1"/>
    <row r="267" ht="25.9" customHeight="1"/>
    <row r="268" ht="25.9" customHeight="1"/>
    <row r="269" ht="25.9" customHeight="1"/>
    <row r="270" ht="25.9" customHeight="1"/>
    <row r="271" ht="25.9" customHeight="1"/>
    <row r="272" ht="25.9" customHeight="1"/>
    <row r="273" ht="25.9" customHeight="1"/>
    <row r="274" ht="25.9" customHeight="1"/>
    <row r="275" ht="25.9" customHeight="1"/>
    <row r="276" ht="25.9" customHeight="1"/>
    <row r="277" ht="25.9" customHeight="1"/>
    <row r="278" ht="25.9" customHeight="1"/>
    <row r="279" ht="25.9" customHeight="1"/>
    <row r="280" ht="25.9" customHeight="1"/>
    <row r="281" ht="25.9" customHeight="1"/>
    <row r="282" ht="25.9" customHeight="1"/>
    <row r="283" ht="25.9" customHeight="1"/>
    <row r="284" ht="25.9" customHeight="1"/>
    <row r="285" ht="25.9" customHeight="1"/>
    <row r="286" ht="25.9" customHeight="1"/>
    <row r="287" ht="25.9" customHeight="1"/>
    <row r="288" ht="25.9" customHeight="1"/>
    <row r="289" ht="25.9" customHeight="1"/>
    <row r="290" ht="25.9" customHeight="1"/>
    <row r="291" ht="25.9" customHeight="1"/>
    <row r="292" ht="25.9" customHeight="1"/>
    <row r="293" ht="25.9" customHeight="1"/>
    <row r="294" ht="25.9" customHeight="1"/>
    <row r="295" ht="25.9" customHeight="1"/>
    <row r="296" ht="25.9" customHeight="1"/>
    <row r="297" ht="25.9" customHeight="1"/>
    <row r="298" ht="25.9" customHeight="1"/>
    <row r="299" ht="25.9" customHeight="1"/>
    <row r="300" ht="25.9" customHeight="1"/>
    <row r="301" ht="25.9" customHeight="1"/>
    <row r="302" ht="25.9" customHeight="1"/>
    <row r="303" ht="25.9" customHeight="1"/>
    <row r="304" ht="25.9" customHeight="1"/>
    <row r="305" ht="25.9" customHeight="1"/>
    <row r="306" ht="25.9" customHeight="1"/>
    <row r="307" ht="25.9" customHeight="1"/>
    <row r="308" ht="25.9" customHeight="1"/>
    <row r="309" ht="25.9" customHeight="1"/>
    <row r="310" ht="25.9" customHeight="1"/>
    <row r="311" ht="25.9" customHeight="1"/>
    <row r="312" ht="25.9" customHeight="1"/>
    <row r="313" ht="25.9" customHeight="1"/>
    <row r="314" ht="25.9" customHeight="1"/>
    <row r="315" ht="25.9" customHeight="1"/>
    <row r="316" ht="25.9" customHeight="1"/>
    <row r="317" ht="25.9" customHeight="1"/>
    <row r="318" ht="25.9" customHeight="1"/>
    <row r="319" ht="25.9" customHeight="1"/>
  </sheetData>
  <mergeCells count="54">
    <mergeCell ref="A22:AM22"/>
    <mergeCell ref="R3:V3"/>
    <mergeCell ref="W3:AA3"/>
    <mergeCell ref="AB3:AF3"/>
    <mergeCell ref="A3:A5"/>
    <mergeCell ref="AG3:AK3"/>
    <mergeCell ref="C21:F21"/>
    <mergeCell ref="AG21:AJ21"/>
    <mergeCell ref="AG4:AH4"/>
    <mergeCell ref="AI4:AJ4"/>
    <mergeCell ref="T4:U4"/>
    <mergeCell ref="Y4:Z4"/>
    <mergeCell ref="R4:S4"/>
    <mergeCell ref="W4:X4"/>
    <mergeCell ref="AB4:AC4"/>
    <mergeCell ref="AD4:AE4"/>
    <mergeCell ref="C1:AK1"/>
    <mergeCell ref="AG23:AK23"/>
    <mergeCell ref="C25:G25"/>
    <mergeCell ref="H25:L25"/>
    <mergeCell ref="M25:Q25"/>
    <mergeCell ref="R25:V25"/>
    <mergeCell ref="W25:AA25"/>
    <mergeCell ref="AB25:AF25"/>
    <mergeCell ref="AG25:AK25"/>
    <mergeCell ref="A24:AM24"/>
    <mergeCell ref="C23:G23"/>
    <mergeCell ref="H23:L23"/>
    <mergeCell ref="M23:Q23"/>
    <mergeCell ref="R23:V23"/>
    <mergeCell ref="W23:AA23"/>
    <mergeCell ref="AB23:AF23"/>
    <mergeCell ref="AM3:AM5"/>
    <mergeCell ref="C4:D4"/>
    <mergeCell ref="E4:F4"/>
    <mergeCell ref="H4:I4"/>
    <mergeCell ref="J4:K4"/>
    <mergeCell ref="M4:N4"/>
    <mergeCell ref="O4:P4"/>
    <mergeCell ref="C3:G3"/>
    <mergeCell ref="H3:L3"/>
    <mergeCell ref="M3:Q3"/>
    <mergeCell ref="C2:G2"/>
    <mergeCell ref="H2:L2"/>
    <mergeCell ref="M2:Q2"/>
    <mergeCell ref="AG2:AK2"/>
    <mergeCell ref="R2:V2"/>
    <mergeCell ref="W2:AA2"/>
    <mergeCell ref="AB2:AF2"/>
    <mergeCell ref="H21:K21"/>
    <mergeCell ref="M21:P21"/>
    <mergeCell ref="R21:U21"/>
    <mergeCell ref="W21:Z21"/>
    <mergeCell ref="AB21:AE21"/>
  </mergeCells>
  <printOptions horizontalCentered="1"/>
  <pageMargins left="0.25" right="0.25" top="1.5" bottom="0.5" header="0.3" footer="0.25"/>
  <pageSetup paperSize="5" scale="54" orientation="landscape" r:id="rId1"/>
  <headerFooter alignWithMargins="0">
    <oddHeader>&amp;C&amp;"Times New Roman,Bold"&amp;24November 4, 2014 State Election
Absentee Ballot Counts</oddHeader>
    <oddFooter>&amp;R&amp;F</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E34"/>
  <sheetViews>
    <sheetView zoomScale="58" zoomScaleNormal="58" workbookViewId="0">
      <selection activeCell="R8" sqref="R8"/>
    </sheetView>
  </sheetViews>
  <sheetFormatPr defaultColWidth="8.85546875" defaultRowHeight="12.75"/>
  <cols>
    <col min="1" max="1" width="17.5703125" style="530" bestFit="1" customWidth="1"/>
    <col min="2" max="11" width="14.42578125" style="530" customWidth="1"/>
    <col min="12" max="12" width="16.28515625" style="530" customWidth="1"/>
    <col min="13" max="21" width="14.42578125" style="530" customWidth="1"/>
    <col min="22" max="22" width="17" style="530" customWidth="1"/>
    <col min="23" max="30" width="14.42578125" style="530" customWidth="1"/>
    <col min="31" max="31" width="17.5703125" style="530" bestFit="1" customWidth="1"/>
    <col min="32" max="32" width="14.42578125" style="530" customWidth="1"/>
    <col min="33" max="16384" width="8.85546875" style="530"/>
  </cols>
  <sheetData>
    <row r="1" spans="1:31" s="548" customFormat="1" ht="45" customHeight="1">
      <c r="A1" s="584" t="s">
        <v>118</v>
      </c>
      <c r="B1" s="584"/>
      <c r="C1" s="584"/>
      <c r="D1" s="584"/>
      <c r="E1" s="584"/>
      <c r="F1" s="584"/>
      <c r="G1" s="584"/>
      <c r="H1" s="584"/>
      <c r="I1" s="584"/>
      <c r="J1" s="584"/>
      <c r="K1" s="584"/>
      <c r="L1" s="584"/>
      <c r="M1" s="584"/>
      <c r="N1" s="584"/>
      <c r="O1" s="584"/>
      <c r="P1" s="584"/>
      <c r="Q1" s="584"/>
      <c r="R1" s="584"/>
      <c r="S1" s="584"/>
      <c r="T1" s="584"/>
      <c r="U1" s="584"/>
      <c r="V1" s="584"/>
      <c r="W1" s="584"/>
      <c r="X1" s="584"/>
      <c r="Y1" s="584"/>
      <c r="Z1" s="584"/>
      <c r="AA1" s="584"/>
      <c r="AB1" s="584"/>
      <c r="AC1" s="584"/>
      <c r="AD1" s="584"/>
      <c r="AE1" s="584"/>
    </row>
    <row r="3" spans="1:31" ht="13.5" thickBot="1"/>
    <row r="4" spans="1:31" ht="38.450000000000003" customHeight="1" thickTop="1" thickBot="1">
      <c r="A4" s="585"/>
      <c r="B4" s="588" t="s">
        <v>261</v>
      </c>
      <c r="C4" s="594"/>
      <c r="D4" s="588" t="s">
        <v>253</v>
      </c>
      <c r="E4" s="589"/>
      <c r="F4" s="588" t="s">
        <v>254</v>
      </c>
      <c r="G4" s="589"/>
      <c r="H4" s="594" t="s">
        <v>255</v>
      </c>
      <c r="I4" s="589"/>
      <c r="J4" s="588" t="s">
        <v>254</v>
      </c>
      <c r="K4" s="589"/>
      <c r="L4" s="585"/>
      <c r="N4" s="628" t="s">
        <v>111</v>
      </c>
      <c r="O4" s="629"/>
      <c r="P4" s="629"/>
      <c r="Q4" s="630"/>
      <c r="S4" s="585"/>
      <c r="T4" s="622" t="s">
        <v>103</v>
      </c>
      <c r="U4" s="623"/>
      <c r="V4" s="585"/>
    </row>
    <row r="5" spans="1:31" ht="38.450000000000003" customHeight="1" thickTop="1" thickBot="1">
      <c r="A5" s="586"/>
      <c r="B5" s="590"/>
      <c r="C5" s="595"/>
      <c r="D5" s="590"/>
      <c r="E5" s="591"/>
      <c r="F5" s="590"/>
      <c r="G5" s="591"/>
      <c r="H5" s="595"/>
      <c r="I5" s="591"/>
      <c r="J5" s="590"/>
      <c r="K5" s="591"/>
      <c r="L5" s="586"/>
      <c r="N5" s="631"/>
      <c r="O5" s="632"/>
      <c r="P5" s="632"/>
      <c r="Q5" s="633"/>
      <c r="S5" s="586"/>
      <c r="T5" s="618"/>
      <c r="U5" s="619"/>
      <c r="V5" s="586"/>
    </row>
    <row r="6" spans="1:31" ht="38.450000000000003" customHeight="1" thickTop="1" thickBot="1">
      <c r="A6" s="586"/>
      <c r="B6" s="592"/>
      <c r="C6" s="596"/>
      <c r="D6" s="592"/>
      <c r="E6" s="593"/>
      <c r="F6" s="592"/>
      <c r="G6" s="593"/>
      <c r="H6" s="596"/>
      <c r="I6" s="593"/>
      <c r="J6" s="592"/>
      <c r="K6" s="593"/>
      <c r="L6" s="586"/>
      <c r="N6" s="600" t="s">
        <v>477</v>
      </c>
      <c r="O6" s="601"/>
      <c r="P6" s="600" t="s">
        <v>432</v>
      </c>
      <c r="Q6" s="601"/>
      <c r="S6" s="586"/>
      <c r="T6" s="620"/>
      <c r="U6" s="621"/>
      <c r="V6" s="586"/>
    </row>
    <row r="7" spans="1:31" ht="30.6" customHeight="1" thickTop="1" thickBot="1">
      <c r="A7" s="586"/>
      <c r="B7" s="597" t="s">
        <v>256</v>
      </c>
      <c r="C7" s="598"/>
      <c r="D7" s="597" t="s">
        <v>257</v>
      </c>
      <c r="E7" s="598"/>
      <c r="F7" s="597" t="s">
        <v>258</v>
      </c>
      <c r="G7" s="598"/>
      <c r="H7" s="599" t="s">
        <v>259</v>
      </c>
      <c r="I7" s="598"/>
      <c r="J7" s="597" t="s">
        <v>260</v>
      </c>
      <c r="K7" s="598"/>
      <c r="L7" s="586"/>
      <c r="N7" s="602"/>
      <c r="O7" s="603"/>
      <c r="P7" s="602"/>
      <c r="Q7" s="603"/>
      <c r="S7" s="586"/>
      <c r="T7" s="521"/>
      <c r="U7" s="520"/>
      <c r="V7" s="586"/>
    </row>
    <row r="8" spans="1:31" ht="22.15" customHeight="1" thickTop="1" thickBot="1">
      <c r="A8" s="587"/>
      <c r="B8" s="523" t="s">
        <v>132</v>
      </c>
      <c r="C8" s="524" t="s">
        <v>133</v>
      </c>
      <c r="D8" s="523" t="s">
        <v>132</v>
      </c>
      <c r="E8" s="524" t="s">
        <v>133</v>
      </c>
      <c r="F8" s="523" t="s">
        <v>132</v>
      </c>
      <c r="G8" s="524" t="s">
        <v>133</v>
      </c>
      <c r="H8" s="523" t="s">
        <v>132</v>
      </c>
      <c r="I8" s="524" t="s">
        <v>133</v>
      </c>
      <c r="J8" s="523" t="s">
        <v>132</v>
      </c>
      <c r="K8" s="524" t="s">
        <v>133</v>
      </c>
      <c r="L8" s="587"/>
      <c r="N8" s="624">
        <v>234</v>
      </c>
      <c r="O8" s="625"/>
      <c r="P8" s="624">
        <v>234</v>
      </c>
      <c r="Q8" s="625"/>
      <c r="S8" s="587"/>
      <c r="T8" s="531"/>
      <c r="U8" s="522"/>
      <c r="V8" s="587"/>
    </row>
    <row r="9" spans="1:31" ht="16.149999999999999" customHeight="1" thickTop="1" thickBot="1">
      <c r="A9" s="525" t="s">
        <v>449</v>
      </c>
      <c r="B9" s="504">
        <v>111</v>
      </c>
      <c r="C9" s="505">
        <v>96</v>
      </c>
      <c r="D9" s="504">
        <v>142</v>
      </c>
      <c r="E9" s="505">
        <v>67</v>
      </c>
      <c r="F9" s="504">
        <v>58</v>
      </c>
      <c r="G9" s="505">
        <v>137</v>
      </c>
      <c r="H9" s="504">
        <v>102</v>
      </c>
      <c r="I9" s="505">
        <v>84</v>
      </c>
      <c r="J9" s="504">
        <v>151</v>
      </c>
      <c r="K9" s="505">
        <v>44</v>
      </c>
      <c r="L9" s="525" t="str">
        <f>A9</f>
        <v>Mach Count</v>
      </c>
      <c r="N9" s="626"/>
      <c r="O9" s="627"/>
      <c r="P9" s="626"/>
      <c r="Q9" s="627"/>
      <c r="S9" s="612" t="s">
        <v>114</v>
      </c>
      <c r="T9" s="614"/>
      <c r="U9" s="616"/>
      <c r="V9" s="612" t="str">
        <f>S9</f>
        <v>Hand Count</v>
      </c>
    </row>
    <row r="10" spans="1:31" ht="15.6" customHeight="1" thickTop="1" thickBot="1">
      <c r="A10" s="526" t="s">
        <v>114</v>
      </c>
      <c r="B10" s="506"/>
      <c r="C10" s="507"/>
      <c r="D10" s="506"/>
      <c r="E10" s="507"/>
      <c r="F10" s="506"/>
      <c r="G10" s="507"/>
      <c r="H10" s="506"/>
      <c r="I10" s="507"/>
      <c r="J10" s="506"/>
      <c r="K10" s="507"/>
      <c r="L10" s="529" t="str">
        <f t="shared" ref="L10" si="0">A10</f>
        <v>Hand Count</v>
      </c>
      <c r="N10" s="638" t="s">
        <v>540</v>
      </c>
      <c r="O10" s="636"/>
      <c r="P10" s="532"/>
      <c r="Q10" s="533"/>
      <c r="S10" s="613"/>
      <c r="T10" s="615"/>
      <c r="U10" s="617"/>
      <c r="V10" s="613"/>
    </row>
    <row r="11" spans="1:31" ht="17.25" thickTop="1" thickBot="1">
      <c r="A11" s="527" t="s">
        <v>2</v>
      </c>
      <c r="B11" s="528">
        <f>SUM(B9:B10)</f>
        <v>111</v>
      </c>
      <c r="C11" s="528">
        <f t="shared" ref="C11:K11" si="1">SUM(C9:C10)</f>
        <v>96</v>
      </c>
      <c r="D11" s="528">
        <f t="shared" si="1"/>
        <v>142</v>
      </c>
      <c r="E11" s="528">
        <f t="shared" si="1"/>
        <v>67</v>
      </c>
      <c r="F11" s="528">
        <f t="shared" si="1"/>
        <v>58</v>
      </c>
      <c r="G11" s="528">
        <f t="shared" si="1"/>
        <v>137</v>
      </c>
      <c r="H11" s="528">
        <f t="shared" si="1"/>
        <v>102</v>
      </c>
      <c r="I11" s="528">
        <f t="shared" si="1"/>
        <v>84</v>
      </c>
      <c r="J11" s="528">
        <f t="shared" si="1"/>
        <v>151</v>
      </c>
      <c r="K11" s="528">
        <f t="shared" si="1"/>
        <v>44</v>
      </c>
      <c r="L11" s="527" t="str">
        <f>A11</f>
        <v>TOTAL</v>
      </c>
      <c r="N11" s="639"/>
      <c r="O11" s="637"/>
    </row>
    <row r="12" spans="1:31" ht="16.899999999999999" customHeight="1" thickTop="1" thickBot="1">
      <c r="AE12" s="534"/>
    </row>
    <row r="13" spans="1:31" ht="24" customHeight="1" thickTop="1">
      <c r="A13" s="585"/>
      <c r="B13" s="604" t="s">
        <v>270</v>
      </c>
      <c r="C13" s="605"/>
      <c r="D13" s="605"/>
      <c r="E13" s="605"/>
      <c r="F13" s="605"/>
      <c r="G13" s="605"/>
      <c r="H13" s="606"/>
      <c r="I13" s="604" t="s">
        <v>271</v>
      </c>
      <c r="J13" s="605"/>
      <c r="K13" s="605"/>
      <c r="L13" s="605"/>
      <c r="M13" s="606"/>
      <c r="N13" s="604" t="s">
        <v>269</v>
      </c>
      <c r="O13" s="605"/>
      <c r="P13" s="605"/>
      <c r="Q13" s="605"/>
      <c r="R13" s="605"/>
      <c r="S13" s="606"/>
      <c r="T13" s="604" t="s">
        <v>272</v>
      </c>
      <c r="U13" s="605"/>
      <c r="V13" s="605"/>
      <c r="W13" s="606"/>
      <c r="X13" s="604" t="s">
        <v>277</v>
      </c>
      <c r="Y13" s="605"/>
      <c r="Z13" s="605"/>
      <c r="AA13" s="605"/>
      <c r="AB13" s="605"/>
      <c r="AC13" s="605"/>
      <c r="AD13" s="606"/>
      <c r="AE13" s="585"/>
    </row>
    <row r="14" spans="1:31" ht="24" customHeight="1" thickBot="1">
      <c r="A14" s="586"/>
      <c r="B14" s="607"/>
      <c r="C14" s="608"/>
      <c r="D14" s="608"/>
      <c r="E14" s="608"/>
      <c r="F14" s="608"/>
      <c r="G14" s="608"/>
      <c r="H14" s="609"/>
      <c r="I14" s="607"/>
      <c r="J14" s="608"/>
      <c r="K14" s="608"/>
      <c r="L14" s="608"/>
      <c r="M14" s="609"/>
      <c r="N14" s="607"/>
      <c r="O14" s="608"/>
      <c r="P14" s="608"/>
      <c r="Q14" s="608"/>
      <c r="R14" s="608"/>
      <c r="S14" s="609"/>
      <c r="T14" s="607"/>
      <c r="U14" s="608"/>
      <c r="V14" s="608"/>
      <c r="W14" s="609"/>
      <c r="X14" s="607"/>
      <c r="Y14" s="608"/>
      <c r="Z14" s="608"/>
      <c r="AA14" s="608"/>
      <c r="AB14" s="608"/>
      <c r="AC14" s="608"/>
      <c r="AD14" s="609"/>
      <c r="AE14" s="586"/>
    </row>
    <row r="15" spans="1:31" ht="40.9" customHeight="1" thickTop="1" thickBot="1">
      <c r="A15" s="586"/>
      <c r="B15" s="520" t="s">
        <v>8</v>
      </c>
      <c r="C15" s="535" t="s">
        <v>252</v>
      </c>
      <c r="D15" s="535" t="s">
        <v>263</v>
      </c>
      <c r="E15" s="535" t="s">
        <v>105</v>
      </c>
      <c r="F15" s="535" t="s">
        <v>251</v>
      </c>
      <c r="G15" s="535" t="s">
        <v>263</v>
      </c>
      <c r="H15" s="521" t="s">
        <v>284</v>
      </c>
      <c r="I15" s="520" t="s">
        <v>264</v>
      </c>
      <c r="J15" s="535" t="s">
        <v>267</v>
      </c>
      <c r="K15" s="535" t="s">
        <v>268</v>
      </c>
      <c r="L15" s="535" t="s">
        <v>263</v>
      </c>
      <c r="M15" s="521"/>
      <c r="N15" s="520" t="s">
        <v>362</v>
      </c>
      <c r="O15" s="535" t="s">
        <v>342</v>
      </c>
      <c r="P15" s="535"/>
      <c r="Q15" s="535"/>
      <c r="R15" s="535"/>
      <c r="S15" s="535"/>
      <c r="T15" s="520" t="s">
        <v>14</v>
      </c>
      <c r="U15" s="535" t="s">
        <v>15</v>
      </c>
      <c r="V15" s="535" t="s">
        <v>276</v>
      </c>
      <c r="W15" s="521" t="s">
        <v>263</v>
      </c>
      <c r="X15" s="520" t="s">
        <v>16</v>
      </c>
      <c r="Y15" s="535" t="s">
        <v>281</v>
      </c>
      <c r="Z15" s="535" t="s">
        <v>263</v>
      </c>
      <c r="AA15" s="535" t="s">
        <v>17</v>
      </c>
      <c r="AB15" s="535" t="s">
        <v>282</v>
      </c>
      <c r="AC15" s="535" t="s">
        <v>263</v>
      </c>
      <c r="AD15" s="521" t="s">
        <v>283</v>
      </c>
      <c r="AE15" s="586"/>
    </row>
    <row r="16" spans="1:31" ht="65.25" thickTop="1" thickBot="1">
      <c r="A16" s="587"/>
      <c r="B16" s="536" t="s">
        <v>249</v>
      </c>
      <c r="C16" s="536" t="s">
        <v>249</v>
      </c>
      <c r="D16" s="536" t="s">
        <v>249</v>
      </c>
      <c r="E16" s="536" t="s">
        <v>250</v>
      </c>
      <c r="F16" s="536" t="s">
        <v>250</v>
      </c>
      <c r="G16" s="536" t="s">
        <v>250</v>
      </c>
      <c r="H16" s="537" t="s">
        <v>262</v>
      </c>
      <c r="I16" s="536" t="s">
        <v>265</v>
      </c>
      <c r="J16" s="536" t="s">
        <v>266</v>
      </c>
      <c r="K16" s="536" t="s">
        <v>266</v>
      </c>
      <c r="L16" s="536" t="s">
        <v>266</v>
      </c>
      <c r="M16" s="537"/>
      <c r="N16" s="536" t="s">
        <v>455</v>
      </c>
      <c r="O16" s="536" t="s">
        <v>275</v>
      </c>
      <c r="P16" s="536"/>
      <c r="Q16" s="536"/>
      <c r="R16" s="536"/>
      <c r="S16" s="536"/>
      <c r="T16" s="536" t="s">
        <v>273</v>
      </c>
      <c r="U16" s="536" t="s">
        <v>274</v>
      </c>
      <c r="V16" s="536" t="s">
        <v>274</v>
      </c>
      <c r="W16" s="536" t="s">
        <v>274</v>
      </c>
      <c r="X16" s="536" t="s">
        <v>278</v>
      </c>
      <c r="Y16" s="536" t="s">
        <v>278</v>
      </c>
      <c r="Z16" s="536" t="s">
        <v>278</v>
      </c>
      <c r="AA16" s="536" t="s">
        <v>279</v>
      </c>
      <c r="AB16" s="536" t="s">
        <v>279</v>
      </c>
      <c r="AC16" s="536" t="s">
        <v>279</v>
      </c>
      <c r="AD16" s="537" t="s">
        <v>280</v>
      </c>
      <c r="AE16" s="587"/>
    </row>
    <row r="17" spans="1:31" ht="16.899999999999999" customHeight="1" thickTop="1" thickBot="1">
      <c r="A17" s="538" t="s">
        <v>446</v>
      </c>
      <c r="B17" s="509">
        <v>52</v>
      </c>
      <c r="C17" s="509">
        <v>5</v>
      </c>
      <c r="D17" s="509">
        <v>0</v>
      </c>
      <c r="E17" s="509">
        <v>154</v>
      </c>
      <c r="F17" s="555">
        <v>6</v>
      </c>
      <c r="G17" s="509">
        <v>12</v>
      </c>
      <c r="H17" s="510">
        <v>3</v>
      </c>
      <c r="I17" s="556">
        <v>48</v>
      </c>
      <c r="J17" s="557">
        <v>150</v>
      </c>
      <c r="K17" s="557">
        <v>12</v>
      </c>
      <c r="L17" s="557">
        <v>9</v>
      </c>
      <c r="M17" s="558"/>
      <c r="N17" s="556">
        <v>48</v>
      </c>
      <c r="O17" s="557">
        <v>170</v>
      </c>
      <c r="P17" s="557"/>
      <c r="Q17" s="557"/>
      <c r="R17" s="557"/>
      <c r="S17" s="558"/>
      <c r="T17" s="556">
        <v>42</v>
      </c>
      <c r="U17" s="557">
        <v>156</v>
      </c>
      <c r="V17" s="557">
        <v>14</v>
      </c>
      <c r="W17" s="558">
        <v>8</v>
      </c>
      <c r="X17" s="556">
        <v>50</v>
      </c>
      <c r="Y17" s="557">
        <v>6</v>
      </c>
      <c r="Z17" s="557">
        <v>0</v>
      </c>
      <c r="AA17" s="557">
        <v>142</v>
      </c>
      <c r="AB17" s="557">
        <v>9</v>
      </c>
      <c r="AC17" s="557">
        <v>7</v>
      </c>
      <c r="AD17" s="558">
        <v>4</v>
      </c>
      <c r="AE17" s="539" t="str">
        <f>A17</f>
        <v>Mach. Count</v>
      </c>
    </row>
    <row r="18" spans="1:31" ht="17.25" thickTop="1" thickBot="1">
      <c r="A18" s="540" t="s">
        <v>112</v>
      </c>
      <c r="B18" s="512"/>
      <c r="C18" s="512"/>
      <c r="D18" s="512"/>
      <c r="E18" s="512"/>
      <c r="F18" s="559"/>
      <c r="G18" s="512"/>
      <c r="H18" s="513"/>
      <c r="I18" s="560"/>
      <c r="J18" s="561"/>
      <c r="K18" s="561"/>
      <c r="L18" s="561"/>
      <c r="M18" s="562"/>
      <c r="N18" s="560"/>
      <c r="O18" s="561"/>
      <c r="P18" s="561"/>
      <c r="Q18" s="561"/>
      <c r="R18" s="561"/>
      <c r="S18" s="562"/>
      <c r="T18" s="560"/>
      <c r="U18" s="561"/>
      <c r="V18" s="561"/>
      <c r="W18" s="562"/>
      <c r="X18" s="560"/>
      <c r="Y18" s="561"/>
      <c r="Z18" s="561"/>
      <c r="AA18" s="561"/>
      <c r="AB18" s="561"/>
      <c r="AC18" s="561"/>
      <c r="AD18" s="562"/>
      <c r="AE18" s="539" t="str">
        <f t="shared" ref="AE18:AE22" si="2">A18</f>
        <v>Unkown</v>
      </c>
    </row>
    <row r="19" spans="1:31" ht="17.25" thickTop="1" thickBot="1">
      <c r="A19" s="540" t="s">
        <v>113</v>
      </c>
      <c r="B19" s="512"/>
      <c r="C19" s="512"/>
      <c r="D19" s="512"/>
      <c r="E19" s="512"/>
      <c r="F19" s="559"/>
      <c r="G19" s="512"/>
      <c r="H19" s="513"/>
      <c r="I19" s="560"/>
      <c r="J19" s="561"/>
      <c r="K19" s="561"/>
      <c r="L19" s="561"/>
      <c r="M19" s="562"/>
      <c r="N19" s="560"/>
      <c r="O19" s="561"/>
      <c r="P19" s="561"/>
      <c r="Q19" s="561"/>
      <c r="R19" s="561"/>
      <c r="S19" s="562"/>
      <c r="T19" s="560"/>
      <c r="U19" s="561"/>
      <c r="V19" s="561"/>
      <c r="W19" s="562"/>
      <c r="X19" s="560"/>
      <c r="Y19" s="561"/>
      <c r="Z19" s="561"/>
      <c r="AA19" s="561"/>
      <c r="AB19" s="561"/>
      <c r="AC19" s="561"/>
      <c r="AD19" s="562"/>
      <c r="AE19" s="539" t="str">
        <f t="shared" si="2"/>
        <v>Write-In</v>
      </c>
    </row>
    <row r="20" spans="1:31" ht="17.25" thickTop="1" thickBot="1">
      <c r="A20" s="540" t="s">
        <v>114</v>
      </c>
      <c r="B20" s="512"/>
      <c r="C20" s="512"/>
      <c r="D20" s="512"/>
      <c r="E20" s="512"/>
      <c r="F20" s="559"/>
      <c r="G20" s="512"/>
      <c r="H20" s="513"/>
      <c r="I20" s="560"/>
      <c r="J20" s="561"/>
      <c r="K20" s="561"/>
      <c r="L20" s="561"/>
      <c r="M20" s="562"/>
      <c r="N20" s="560"/>
      <c r="O20" s="561"/>
      <c r="P20" s="561"/>
      <c r="Q20" s="561"/>
      <c r="R20" s="561"/>
      <c r="S20" s="562"/>
      <c r="T20" s="560"/>
      <c r="U20" s="561"/>
      <c r="V20" s="561"/>
      <c r="W20" s="562"/>
      <c r="X20" s="560"/>
      <c r="Y20" s="561"/>
      <c r="Z20" s="561"/>
      <c r="AA20" s="561"/>
      <c r="AB20" s="561"/>
      <c r="AC20" s="561"/>
      <c r="AD20" s="562"/>
      <c r="AE20" s="539" t="str">
        <f t="shared" si="2"/>
        <v>Hand Count</v>
      </c>
    </row>
    <row r="21" spans="1:31" ht="17.25" thickTop="1" thickBot="1">
      <c r="A21" s="540"/>
      <c r="B21" s="542"/>
      <c r="C21" s="542"/>
      <c r="D21" s="542"/>
      <c r="E21" s="542"/>
      <c r="F21" s="549"/>
      <c r="G21" s="542"/>
      <c r="H21" s="543"/>
      <c r="I21" s="550"/>
      <c r="J21" s="551"/>
      <c r="K21" s="551"/>
      <c r="L21" s="551"/>
      <c r="M21" s="552"/>
      <c r="N21" s="550"/>
      <c r="O21" s="551"/>
      <c r="P21" s="551"/>
      <c r="Q21" s="551"/>
      <c r="R21" s="551"/>
      <c r="S21" s="552"/>
      <c r="T21" s="550"/>
      <c r="U21" s="551"/>
      <c r="V21" s="551"/>
      <c r="W21" s="552"/>
      <c r="X21" s="550"/>
      <c r="Y21" s="551"/>
      <c r="Z21" s="551"/>
      <c r="AA21" s="551"/>
      <c r="AB21" s="551"/>
      <c r="AC21" s="551"/>
      <c r="AD21" s="552"/>
      <c r="AE21" s="539"/>
    </row>
    <row r="22" spans="1:31" ht="17.25" thickTop="1" thickBot="1">
      <c r="A22" s="527" t="s">
        <v>2</v>
      </c>
      <c r="B22" s="544">
        <f t="shared" ref="B22:O22" si="3">SUM(B17:B21)</f>
        <v>52</v>
      </c>
      <c r="C22" s="544">
        <f t="shared" si="3"/>
        <v>5</v>
      </c>
      <c r="D22" s="544">
        <f t="shared" si="3"/>
        <v>0</v>
      </c>
      <c r="E22" s="544">
        <f t="shared" si="3"/>
        <v>154</v>
      </c>
      <c r="F22" s="544">
        <f t="shared" si="3"/>
        <v>6</v>
      </c>
      <c r="G22" s="544">
        <f t="shared" si="3"/>
        <v>12</v>
      </c>
      <c r="H22" s="544">
        <f t="shared" si="3"/>
        <v>3</v>
      </c>
      <c r="I22" s="544">
        <f t="shared" si="3"/>
        <v>48</v>
      </c>
      <c r="J22" s="544">
        <f t="shared" si="3"/>
        <v>150</v>
      </c>
      <c r="K22" s="544">
        <f t="shared" si="3"/>
        <v>12</v>
      </c>
      <c r="L22" s="544">
        <f t="shared" si="3"/>
        <v>9</v>
      </c>
      <c r="M22" s="544"/>
      <c r="N22" s="544">
        <f t="shared" si="3"/>
        <v>48</v>
      </c>
      <c r="O22" s="544">
        <f t="shared" si="3"/>
        <v>170</v>
      </c>
      <c r="P22" s="544"/>
      <c r="Q22" s="544"/>
      <c r="R22" s="544"/>
      <c r="S22" s="544"/>
      <c r="T22" s="544">
        <f t="shared" ref="T22:AD22" si="4">SUM(T17:T21)</f>
        <v>42</v>
      </c>
      <c r="U22" s="544">
        <f t="shared" si="4"/>
        <v>156</v>
      </c>
      <c r="V22" s="544">
        <f t="shared" si="4"/>
        <v>14</v>
      </c>
      <c r="W22" s="544">
        <f t="shared" si="4"/>
        <v>8</v>
      </c>
      <c r="X22" s="544">
        <f t="shared" si="4"/>
        <v>50</v>
      </c>
      <c r="Y22" s="544">
        <f t="shared" si="4"/>
        <v>6</v>
      </c>
      <c r="Z22" s="544">
        <f t="shared" si="4"/>
        <v>0</v>
      </c>
      <c r="AA22" s="544">
        <f t="shared" si="4"/>
        <v>142</v>
      </c>
      <c r="AB22" s="544">
        <f t="shared" si="4"/>
        <v>9</v>
      </c>
      <c r="AC22" s="544">
        <f t="shared" si="4"/>
        <v>7</v>
      </c>
      <c r="AD22" s="544">
        <f t="shared" si="4"/>
        <v>4</v>
      </c>
      <c r="AE22" s="545" t="str">
        <f t="shared" si="2"/>
        <v>TOTAL</v>
      </c>
    </row>
    <row r="23" spans="1:31" ht="16.899999999999999" customHeight="1" thickTop="1" thickBot="1"/>
    <row r="24" spans="1:31" ht="38.450000000000003" customHeight="1" thickTop="1">
      <c r="A24" s="585"/>
      <c r="B24" s="604" t="s">
        <v>11</v>
      </c>
      <c r="C24" s="605"/>
      <c r="D24" s="605"/>
      <c r="E24" s="605"/>
      <c r="F24" s="605"/>
      <c r="G24" s="606"/>
      <c r="H24" s="604" t="s">
        <v>115</v>
      </c>
      <c r="I24" s="605"/>
      <c r="J24" s="605"/>
      <c r="K24" s="605"/>
      <c r="L24" s="605"/>
      <c r="M24" s="605"/>
      <c r="N24" s="606"/>
      <c r="O24" s="604" t="s">
        <v>116</v>
      </c>
      <c r="P24" s="605"/>
      <c r="Q24" s="605"/>
      <c r="R24" s="605"/>
      <c r="S24" s="605"/>
      <c r="T24" s="605"/>
      <c r="U24" s="606"/>
      <c r="V24" s="610" t="s">
        <v>303</v>
      </c>
      <c r="W24" s="604" t="s">
        <v>304</v>
      </c>
      <c r="X24" s="606"/>
      <c r="Y24" s="585"/>
    </row>
    <row r="25" spans="1:31" ht="38.450000000000003" customHeight="1" thickBot="1">
      <c r="A25" s="586"/>
      <c r="B25" s="607"/>
      <c r="C25" s="608"/>
      <c r="D25" s="608"/>
      <c r="E25" s="608"/>
      <c r="F25" s="608"/>
      <c r="G25" s="609"/>
      <c r="H25" s="607"/>
      <c r="I25" s="608"/>
      <c r="J25" s="608"/>
      <c r="K25" s="608"/>
      <c r="L25" s="608"/>
      <c r="M25" s="608"/>
      <c r="N25" s="609"/>
      <c r="O25" s="607"/>
      <c r="P25" s="608"/>
      <c r="Q25" s="608"/>
      <c r="R25" s="608"/>
      <c r="S25" s="608"/>
      <c r="T25" s="608"/>
      <c r="U25" s="609"/>
      <c r="V25" s="611"/>
      <c r="W25" s="607"/>
      <c r="X25" s="609"/>
      <c r="Y25" s="586"/>
    </row>
    <row r="26" spans="1:31" ht="40.9" customHeight="1" thickTop="1" thickBot="1">
      <c r="A26" s="586"/>
      <c r="B26" s="520" t="s">
        <v>18</v>
      </c>
      <c r="C26" s="535" t="s">
        <v>289</v>
      </c>
      <c r="D26" s="535" t="s">
        <v>263</v>
      </c>
      <c r="E26" s="535" t="s">
        <v>290</v>
      </c>
      <c r="F26" s="535" t="s">
        <v>291</v>
      </c>
      <c r="G26" s="535" t="s">
        <v>263</v>
      </c>
      <c r="H26" s="520" t="s">
        <v>119</v>
      </c>
      <c r="I26" s="535" t="s">
        <v>292</v>
      </c>
      <c r="J26" s="535" t="s">
        <v>263</v>
      </c>
      <c r="K26" s="535" t="s">
        <v>102</v>
      </c>
      <c r="L26" s="535" t="s">
        <v>293</v>
      </c>
      <c r="M26" s="535" t="s">
        <v>263</v>
      </c>
      <c r="N26" s="535" t="s">
        <v>296</v>
      </c>
      <c r="O26" s="520" t="s">
        <v>24</v>
      </c>
      <c r="P26" s="535" t="s">
        <v>298</v>
      </c>
      <c r="Q26" s="535" t="s">
        <v>263</v>
      </c>
      <c r="R26" s="535" t="s">
        <v>299</v>
      </c>
      <c r="S26" s="535" t="s">
        <v>300</v>
      </c>
      <c r="T26" s="535" t="s">
        <v>263</v>
      </c>
      <c r="U26" s="521" t="s">
        <v>301</v>
      </c>
      <c r="V26" s="535" t="s">
        <v>302</v>
      </c>
      <c r="W26" s="520" t="s">
        <v>117</v>
      </c>
      <c r="X26" s="521" t="s">
        <v>306</v>
      </c>
      <c r="Y26" s="586"/>
    </row>
    <row r="27" spans="1:31" ht="43.9" customHeight="1" thickTop="1" thickBot="1">
      <c r="A27" s="587"/>
      <c r="B27" s="536" t="s">
        <v>285</v>
      </c>
      <c r="C27" s="536" t="s">
        <v>285</v>
      </c>
      <c r="D27" s="536" t="s">
        <v>285</v>
      </c>
      <c r="E27" s="536" t="s">
        <v>286</v>
      </c>
      <c r="F27" s="536" t="s">
        <v>286</v>
      </c>
      <c r="G27" s="536" t="s">
        <v>286</v>
      </c>
      <c r="H27" s="536" t="s">
        <v>287</v>
      </c>
      <c r="I27" s="536" t="s">
        <v>287</v>
      </c>
      <c r="J27" s="536" t="s">
        <v>287</v>
      </c>
      <c r="K27" s="536" t="s">
        <v>288</v>
      </c>
      <c r="L27" s="536" t="s">
        <v>288</v>
      </c>
      <c r="M27" s="536" t="s">
        <v>288</v>
      </c>
      <c r="N27" s="536" t="s">
        <v>327</v>
      </c>
      <c r="O27" s="536" t="s">
        <v>294</v>
      </c>
      <c r="P27" s="536" t="s">
        <v>294</v>
      </c>
      <c r="Q27" s="536" t="s">
        <v>294</v>
      </c>
      <c r="R27" s="536" t="s">
        <v>295</v>
      </c>
      <c r="S27" s="536" t="s">
        <v>295</v>
      </c>
      <c r="T27" s="536" t="s">
        <v>295</v>
      </c>
      <c r="U27" s="536" t="s">
        <v>297</v>
      </c>
      <c r="V27" s="536" t="s">
        <v>61</v>
      </c>
      <c r="W27" s="536" t="s">
        <v>305</v>
      </c>
      <c r="X27" s="536" t="s">
        <v>307</v>
      </c>
      <c r="Y27" s="587"/>
    </row>
    <row r="28" spans="1:31" ht="16.899999999999999" customHeight="1" thickTop="1" thickBot="1">
      <c r="A28" s="538" t="s">
        <v>446</v>
      </c>
      <c r="B28" s="508">
        <v>57</v>
      </c>
      <c r="C28" s="509">
        <v>5</v>
      </c>
      <c r="D28" s="509">
        <v>0</v>
      </c>
      <c r="E28" s="509">
        <v>141</v>
      </c>
      <c r="F28" s="509">
        <v>12</v>
      </c>
      <c r="G28" s="510">
        <v>6</v>
      </c>
      <c r="H28" s="508">
        <v>50</v>
      </c>
      <c r="I28" s="509">
        <v>6</v>
      </c>
      <c r="J28" s="509">
        <v>0</v>
      </c>
      <c r="K28" s="509">
        <v>144</v>
      </c>
      <c r="L28" s="509">
        <v>12</v>
      </c>
      <c r="M28" s="509">
        <v>7</v>
      </c>
      <c r="N28" s="510">
        <v>2</v>
      </c>
      <c r="O28" s="508">
        <v>44</v>
      </c>
      <c r="P28" s="509">
        <v>5</v>
      </c>
      <c r="Q28" s="509">
        <v>0</v>
      </c>
      <c r="R28" s="509">
        <v>150</v>
      </c>
      <c r="S28" s="509">
        <v>12</v>
      </c>
      <c r="T28" s="509">
        <v>7</v>
      </c>
      <c r="U28" s="514">
        <v>4</v>
      </c>
      <c r="V28" s="515">
        <v>180</v>
      </c>
      <c r="W28" s="508">
        <v>50</v>
      </c>
      <c r="X28" s="510">
        <v>154</v>
      </c>
      <c r="Y28" s="539" t="str">
        <f>A28</f>
        <v>Mach. Count</v>
      </c>
    </row>
    <row r="29" spans="1:31" ht="17.25" thickTop="1" thickBot="1">
      <c r="A29" s="540" t="s">
        <v>112</v>
      </c>
      <c r="B29" s="511"/>
      <c r="C29" s="512"/>
      <c r="D29" s="512"/>
      <c r="E29" s="512"/>
      <c r="F29" s="512"/>
      <c r="G29" s="513"/>
      <c r="H29" s="511"/>
      <c r="I29" s="512"/>
      <c r="J29" s="512"/>
      <c r="K29" s="512"/>
      <c r="L29" s="512"/>
      <c r="M29" s="512"/>
      <c r="N29" s="513"/>
      <c r="O29" s="511"/>
      <c r="P29" s="512"/>
      <c r="Q29" s="512"/>
      <c r="R29" s="512"/>
      <c r="S29" s="512"/>
      <c r="T29" s="512"/>
      <c r="U29" s="516"/>
      <c r="V29" s="517"/>
      <c r="W29" s="511"/>
      <c r="X29" s="513"/>
      <c r="Y29" s="539" t="str">
        <f t="shared" ref="Y29:Y33" si="5">A29</f>
        <v>Unkown</v>
      </c>
    </row>
    <row r="30" spans="1:31" ht="17.25" thickTop="1" thickBot="1">
      <c r="A30" s="540" t="s">
        <v>113</v>
      </c>
      <c r="B30" s="511"/>
      <c r="C30" s="512"/>
      <c r="D30" s="512"/>
      <c r="E30" s="512"/>
      <c r="F30" s="512"/>
      <c r="G30" s="513"/>
      <c r="H30" s="511"/>
      <c r="I30" s="512"/>
      <c r="J30" s="512"/>
      <c r="K30" s="512"/>
      <c r="L30" s="512"/>
      <c r="M30" s="512"/>
      <c r="N30" s="513"/>
      <c r="O30" s="511"/>
      <c r="P30" s="512"/>
      <c r="Q30" s="512"/>
      <c r="R30" s="512"/>
      <c r="S30" s="512"/>
      <c r="T30" s="512"/>
      <c r="U30" s="516"/>
      <c r="V30" s="517"/>
      <c r="W30" s="511"/>
      <c r="X30" s="513"/>
      <c r="Y30" s="539" t="str">
        <f t="shared" si="5"/>
        <v>Write-In</v>
      </c>
    </row>
    <row r="31" spans="1:31" ht="17.25" thickTop="1" thickBot="1">
      <c r="A31" s="540" t="s">
        <v>114</v>
      </c>
      <c r="B31" s="511"/>
      <c r="C31" s="512"/>
      <c r="D31" s="512"/>
      <c r="E31" s="512"/>
      <c r="F31" s="512"/>
      <c r="G31" s="513"/>
      <c r="H31" s="511"/>
      <c r="I31" s="512"/>
      <c r="J31" s="512"/>
      <c r="K31" s="512"/>
      <c r="L31" s="512"/>
      <c r="M31" s="512"/>
      <c r="N31" s="513"/>
      <c r="O31" s="511"/>
      <c r="P31" s="512"/>
      <c r="Q31" s="512"/>
      <c r="R31" s="512"/>
      <c r="S31" s="512"/>
      <c r="T31" s="512"/>
      <c r="U31" s="516"/>
      <c r="V31" s="517"/>
      <c r="W31" s="511"/>
      <c r="X31" s="513"/>
      <c r="Y31" s="539" t="str">
        <f t="shared" si="5"/>
        <v>Hand Count</v>
      </c>
    </row>
    <row r="32" spans="1:31" ht="17.25" thickTop="1" thickBot="1">
      <c r="A32" s="540"/>
      <c r="B32" s="541"/>
      <c r="C32" s="542"/>
      <c r="D32" s="542"/>
      <c r="E32" s="542"/>
      <c r="F32" s="542"/>
      <c r="G32" s="543"/>
      <c r="H32" s="541"/>
      <c r="I32" s="542"/>
      <c r="J32" s="542"/>
      <c r="K32" s="542"/>
      <c r="L32" s="542"/>
      <c r="M32" s="542"/>
      <c r="N32" s="543"/>
      <c r="O32" s="541"/>
      <c r="P32" s="542"/>
      <c r="Q32" s="542"/>
      <c r="R32" s="542"/>
      <c r="S32" s="542"/>
      <c r="T32" s="542"/>
      <c r="U32" s="546"/>
      <c r="V32" s="547"/>
      <c r="W32" s="541"/>
      <c r="X32" s="543"/>
      <c r="Y32" s="539"/>
    </row>
    <row r="33" spans="1:31" ht="17.25" thickTop="1" thickBot="1">
      <c r="A33" s="527" t="s">
        <v>2</v>
      </c>
      <c r="B33" s="544">
        <f t="shared" ref="B33:N33" si="6">SUM(B28:B32)</f>
        <v>57</v>
      </c>
      <c r="C33" s="544">
        <f t="shared" si="6"/>
        <v>5</v>
      </c>
      <c r="D33" s="544">
        <f t="shared" si="6"/>
        <v>0</v>
      </c>
      <c r="E33" s="544">
        <f t="shared" si="6"/>
        <v>141</v>
      </c>
      <c r="F33" s="544">
        <f t="shared" si="6"/>
        <v>12</v>
      </c>
      <c r="G33" s="544">
        <f t="shared" si="6"/>
        <v>6</v>
      </c>
      <c r="H33" s="544">
        <f t="shared" si="6"/>
        <v>50</v>
      </c>
      <c r="I33" s="544">
        <f t="shared" si="6"/>
        <v>6</v>
      </c>
      <c r="J33" s="544">
        <f t="shared" si="6"/>
        <v>0</v>
      </c>
      <c r="K33" s="544">
        <f t="shared" si="6"/>
        <v>144</v>
      </c>
      <c r="L33" s="544">
        <f t="shared" si="6"/>
        <v>12</v>
      </c>
      <c r="M33" s="544">
        <f t="shared" si="6"/>
        <v>7</v>
      </c>
      <c r="N33" s="544">
        <f t="shared" si="6"/>
        <v>2</v>
      </c>
      <c r="O33" s="544">
        <f t="shared" ref="O33:U33" si="7">SUM(O28:O32)</f>
        <v>44</v>
      </c>
      <c r="P33" s="544">
        <f t="shared" si="7"/>
        <v>5</v>
      </c>
      <c r="Q33" s="544">
        <f t="shared" si="7"/>
        <v>0</v>
      </c>
      <c r="R33" s="544">
        <f t="shared" si="7"/>
        <v>150</v>
      </c>
      <c r="S33" s="544">
        <f t="shared" si="7"/>
        <v>12</v>
      </c>
      <c r="T33" s="544">
        <f t="shared" si="7"/>
        <v>7</v>
      </c>
      <c r="U33" s="544">
        <f t="shared" si="7"/>
        <v>4</v>
      </c>
      <c r="V33" s="544">
        <f t="shared" ref="V33:X33" si="8">SUM(V28:V32)</f>
        <v>180</v>
      </c>
      <c r="W33" s="544">
        <f t="shared" si="8"/>
        <v>50</v>
      </c>
      <c r="X33" s="544">
        <f t="shared" si="8"/>
        <v>154</v>
      </c>
      <c r="Y33" s="539" t="str">
        <f t="shared" si="5"/>
        <v>TOTAL</v>
      </c>
    </row>
    <row r="34" spans="1:31" ht="13.5" thickTop="1">
      <c r="Y34" s="553"/>
      <c r="Z34" s="554"/>
      <c r="AA34" s="554"/>
      <c r="AB34" s="554"/>
      <c r="AC34" s="554"/>
      <c r="AD34" s="554"/>
      <c r="AE34" s="554"/>
    </row>
  </sheetData>
  <mergeCells count="42">
    <mergeCell ref="T9:T10"/>
    <mergeCell ref="U9:U10"/>
    <mergeCell ref="V9:V10"/>
    <mergeCell ref="AE13:AE16"/>
    <mergeCell ref="W24:X25"/>
    <mergeCell ref="Y24:Y27"/>
    <mergeCell ref="X13:AD14"/>
    <mergeCell ref="A13:A16"/>
    <mergeCell ref="B13:H14"/>
    <mergeCell ref="I13:M14"/>
    <mergeCell ref="N13:S14"/>
    <mergeCell ref="T13:W14"/>
    <mergeCell ref="A24:A27"/>
    <mergeCell ref="B24:G25"/>
    <mergeCell ref="H24:N25"/>
    <mergeCell ref="O24:U25"/>
    <mergeCell ref="V24:V25"/>
    <mergeCell ref="A1:AE1"/>
    <mergeCell ref="T4:U4"/>
    <mergeCell ref="V4:V8"/>
    <mergeCell ref="T5:U6"/>
    <mergeCell ref="B7:C7"/>
    <mergeCell ref="D7:E7"/>
    <mergeCell ref="F7:G7"/>
    <mergeCell ref="H7:I7"/>
    <mergeCell ref="J7:K7"/>
    <mergeCell ref="A4:A8"/>
    <mergeCell ref="B4:C6"/>
    <mergeCell ref="D4:E6"/>
    <mergeCell ref="N10:N11"/>
    <mergeCell ref="O10:O11"/>
    <mergeCell ref="S4:S8"/>
    <mergeCell ref="F4:G6"/>
    <mergeCell ref="H4:I6"/>
    <mergeCell ref="J4:K6"/>
    <mergeCell ref="L4:L8"/>
    <mergeCell ref="N4:Q5"/>
    <mergeCell ref="N6:O7"/>
    <mergeCell ref="P6:Q7"/>
    <mergeCell ref="N8:O9"/>
    <mergeCell ref="P8:Q9"/>
    <mergeCell ref="S9:S10"/>
  </mergeCells>
  <pageMargins left="0.3" right="0.3" top="1" bottom="0.75" header="0.3" footer="0.3"/>
  <pageSetup paperSize="5" scale="38" orientation="landscape" r:id="rId1"/>
  <headerFooter>
    <oddHeader>&amp;C&amp;"Arial,Bold"&amp;28November 4, 2014 State Election Machine Totals, District #2</oddHeader>
    <oddFooter>&amp;R&amp;F</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H319"/>
  <sheetViews>
    <sheetView zoomScaleNormal="100" workbookViewId="0">
      <selection activeCell="AB19" sqref="AB19"/>
    </sheetView>
  </sheetViews>
  <sheetFormatPr defaultRowHeight="12.75"/>
  <cols>
    <col min="1" max="1" width="19.7109375" customWidth="1"/>
    <col min="2" max="2" width="1.85546875" customWidth="1"/>
    <col min="3" max="3" width="7.28515625" bestFit="1" customWidth="1"/>
    <col min="4" max="4" width="6.7109375" customWidth="1"/>
    <col min="5" max="5" width="7.28515625" style="2" bestFit="1" customWidth="1"/>
    <col min="6" max="6" width="6.7109375" bestFit="1" customWidth="1"/>
    <col min="7" max="7" width="8.7109375" bestFit="1" customWidth="1"/>
    <col min="8" max="8" width="7.28515625" bestFit="1" customWidth="1"/>
    <col min="9" max="9" width="6.7109375" bestFit="1" customWidth="1"/>
    <col min="10" max="10" width="7.28515625" bestFit="1" customWidth="1"/>
    <col min="11" max="11" width="6.7109375" bestFit="1" customWidth="1"/>
    <col min="12" max="12" width="8.7109375" bestFit="1" customWidth="1"/>
    <col min="13" max="13" width="7.28515625" bestFit="1" customWidth="1"/>
    <col min="14" max="14" width="6.7109375" bestFit="1" customWidth="1"/>
    <col min="15" max="15" width="7.28515625" bestFit="1" customWidth="1"/>
    <col min="16" max="16" width="6.7109375" bestFit="1" customWidth="1"/>
    <col min="17" max="17" width="8.7109375" bestFit="1" customWidth="1"/>
    <col min="18" max="18" width="7.28515625" bestFit="1" customWidth="1"/>
    <col min="19" max="19" width="6.7109375" bestFit="1" customWidth="1"/>
    <col min="20" max="20" width="7.28515625" bestFit="1" customWidth="1"/>
    <col min="21" max="21" width="6.7109375" bestFit="1" customWidth="1"/>
    <col min="22" max="22" width="8.7109375" bestFit="1" customWidth="1"/>
    <col min="23" max="23" width="7.28515625" bestFit="1" customWidth="1"/>
    <col min="24" max="24" width="6.7109375" bestFit="1" customWidth="1"/>
    <col min="25" max="25" width="7.28515625" style="1" bestFit="1" customWidth="1"/>
    <col min="26" max="26" width="6.7109375" bestFit="1" customWidth="1"/>
    <col min="27" max="27" width="8.7109375" bestFit="1" customWidth="1"/>
    <col min="28" max="28" width="7.28515625" bestFit="1" customWidth="1"/>
    <col min="29" max="29" width="6.7109375" bestFit="1" customWidth="1"/>
    <col min="30" max="30" width="7.28515625" bestFit="1" customWidth="1"/>
    <col min="31" max="31" width="6.7109375" bestFit="1" customWidth="1"/>
    <col min="32" max="32" width="8.7109375" bestFit="1" customWidth="1"/>
    <col min="33" max="33" width="1.85546875" customWidth="1"/>
    <col min="34" max="34" width="19.7109375" customWidth="1"/>
    <col min="35" max="36" width="8.7109375" customWidth="1"/>
    <col min="37" max="37" width="11.42578125" customWidth="1"/>
    <col min="38" max="38" width="10.28515625" customWidth="1"/>
    <col min="39" max="43" width="8.7109375" customWidth="1"/>
    <col min="44" max="44" width="11" customWidth="1"/>
    <col min="45" max="45" width="17" customWidth="1"/>
  </cols>
  <sheetData>
    <row r="1" spans="1:34" ht="35.450000000000003" customHeight="1" thickBot="1">
      <c r="A1" s="244" t="s">
        <v>447</v>
      </c>
      <c r="B1" s="182"/>
      <c r="C1" s="695" t="s">
        <v>11</v>
      </c>
      <c r="D1" s="695"/>
      <c r="E1" s="695"/>
      <c r="F1" s="695"/>
      <c r="G1" s="695"/>
      <c r="H1" s="695"/>
      <c r="I1" s="695"/>
      <c r="J1" s="695"/>
      <c r="K1" s="695"/>
      <c r="L1" s="695"/>
      <c r="M1" s="695"/>
      <c r="N1" s="695"/>
      <c r="O1" s="695"/>
      <c r="P1" s="695"/>
      <c r="Q1" s="695"/>
      <c r="R1" s="695"/>
      <c r="S1" s="695"/>
      <c r="T1" s="695"/>
      <c r="U1" s="695"/>
      <c r="V1" s="695"/>
      <c r="W1" s="695"/>
      <c r="X1" s="695"/>
      <c r="Y1" s="695"/>
      <c r="Z1" s="695"/>
      <c r="AA1" s="695"/>
      <c r="AB1" s="695"/>
      <c r="AC1" s="695"/>
      <c r="AD1" s="695"/>
      <c r="AE1" s="695"/>
      <c r="AF1" s="695"/>
      <c r="AG1" s="182"/>
      <c r="AH1" s="248" t="s">
        <v>447</v>
      </c>
    </row>
    <row r="2" spans="1:34" ht="25.9" customHeight="1" thickBot="1">
      <c r="A2" s="243"/>
      <c r="B2" s="182"/>
      <c r="C2" s="715" t="s">
        <v>18</v>
      </c>
      <c r="D2" s="713"/>
      <c r="E2" s="713"/>
      <c r="F2" s="713"/>
      <c r="G2" s="713"/>
      <c r="H2" s="713" t="s">
        <v>388</v>
      </c>
      <c r="I2" s="713"/>
      <c r="J2" s="713"/>
      <c r="K2" s="713"/>
      <c r="L2" s="713"/>
      <c r="M2" s="713" t="s">
        <v>263</v>
      </c>
      <c r="N2" s="713"/>
      <c r="O2" s="713"/>
      <c r="P2" s="713"/>
      <c r="Q2" s="713"/>
      <c r="R2" s="713" t="s">
        <v>101</v>
      </c>
      <c r="S2" s="713"/>
      <c r="T2" s="713"/>
      <c r="U2" s="713"/>
      <c r="V2" s="713"/>
      <c r="W2" s="713" t="s">
        <v>390</v>
      </c>
      <c r="X2" s="713"/>
      <c r="Y2" s="713"/>
      <c r="Z2" s="713"/>
      <c r="AA2" s="713"/>
      <c r="AB2" s="713" t="s">
        <v>263</v>
      </c>
      <c r="AC2" s="713"/>
      <c r="AD2" s="713"/>
      <c r="AE2" s="713"/>
      <c r="AF2" s="714"/>
      <c r="AG2" s="182"/>
      <c r="AH2" s="239"/>
    </row>
    <row r="3" spans="1:34" ht="38.25" customHeight="1" thickBot="1">
      <c r="A3" s="716" t="s">
        <v>0</v>
      </c>
      <c r="B3" s="182"/>
      <c r="C3" s="709" t="s">
        <v>391</v>
      </c>
      <c r="D3" s="710"/>
      <c r="E3" s="710"/>
      <c r="F3" s="710"/>
      <c r="G3" s="711"/>
      <c r="H3" s="709" t="s">
        <v>391</v>
      </c>
      <c r="I3" s="710"/>
      <c r="J3" s="710"/>
      <c r="K3" s="710"/>
      <c r="L3" s="711"/>
      <c r="M3" s="709" t="s">
        <v>391</v>
      </c>
      <c r="N3" s="710"/>
      <c r="O3" s="710"/>
      <c r="P3" s="710"/>
      <c r="Q3" s="711"/>
      <c r="R3" s="709" t="s">
        <v>120</v>
      </c>
      <c r="S3" s="710"/>
      <c r="T3" s="710"/>
      <c r="U3" s="710"/>
      <c r="V3" s="711"/>
      <c r="W3" s="709" t="s">
        <v>120</v>
      </c>
      <c r="X3" s="710"/>
      <c r="Y3" s="710"/>
      <c r="Z3" s="710"/>
      <c r="AA3" s="711"/>
      <c r="AB3" s="709" t="s">
        <v>120</v>
      </c>
      <c r="AC3" s="710"/>
      <c r="AD3" s="710"/>
      <c r="AE3" s="710"/>
      <c r="AF3" s="711"/>
      <c r="AG3" s="182"/>
      <c r="AH3" s="716" t="s">
        <v>0</v>
      </c>
    </row>
    <row r="4" spans="1:34" ht="38.25" customHeight="1" thickTop="1" thickBot="1">
      <c r="A4" s="716"/>
      <c r="B4" s="182"/>
      <c r="C4" s="696" t="s">
        <v>371</v>
      </c>
      <c r="D4" s="698"/>
      <c r="E4" s="696" t="s">
        <v>372</v>
      </c>
      <c r="F4" s="698"/>
      <c r="G4" s="194" t="s">
        <v>373</v>
      </c>
      <c r="H4" s="696" t="s">
        <v>371</v>
      </c>
      <c r="I4" s="698"/>
      <c r="J4" s="696" t="s">
        <v>372</v>
      </c>
      <c r="K4" s="698"/>
      <c r="L4" s="194" t="s">
        <v>373</v>
      </c>
      <c r="M4" s="696" t="s">
        <v>371</v>
      </c>
      <c r="N4" s="698"/>
      <c r="O4" s="696" t="s">
        <v>372</v>
      </c>
      <c r="P4" s="698"/>
      <c r="Q4" s="194" t="s">
        <v>373</v>
      </c>
      <c r="R4" s="696" t="s">
        <v>371</v>
      </c>
      <c r="S4" s="698"/>
      <c r="T4" s="696" t="s">
        <v>372</v>
      </c>
      <c r="U4" s="698"/>
      <c r="V4" s="194" t="s">
        <v>373</v>
      </c>
      <c r="W4" s="696" t="s">
        <v>371</v>
      </c>
      <c r="X4" s="698"/>
      <c r="Y4" s="696" t="s">
        <v>372</v>
      </c>
      <c r="Z4" s="698"/>
      <c r="AA4" s="194" t="s">
        <v>373</v>
      </c>
      <c r="AB4" s="696" t="s">
        <v>371</v>
      </c>
      <c r="AC4" s="698"/>
      <c r="AD4" s="696" t="s">
        <v>372</v>
      </c>
      <c r="AE4" s="698"/>
      <c r="AF4" s="194" t="s">
        <v>373</v>
      </c>
      <c r="AG4" s="182"/>
      <c r="AH4" s="716"/>
    </row>
    <row r="5" spans="1:34" ht="17.45" customHeight="1" thickTop="1" thickBot="1">
      <c r="A5" s="717"/>
      <c r="B5" s="9"/>
      <c r="C5" s="87" t="s">
        <v>374</v>
      </c>
      <c r="D5" s="180" t="s">
        <v>370</v>
      </c>
      <c r="E5" s="87" t="s">
        <v>374</v>
      </c>
      <c r="F5" s="87" t="s">
        <v>370</v>
      </c>
      <c r="G5" s="13" t="s">
        <v>2</v>
      </c>
      <c r="H5" s="87" t="s">
        <v>374</v>
      </c>
      <c r="I5" s="180" t="s">
        <v>370</v>
      </c>
      <c r="J5" s="87" t="s">
        <v>374</v>
      </c>
      <c r="K5" s="87" t="s">
        <v>370</v>
      </c>
      <c r="L5" s="13" t="s">
        <v>2</v>
      </c>
      <c r="M5" s="87" t="s">
        <v>374</v>
      </c>
      <c r="N5" s="180" t="s">
        <v>370</v>
      </c>
      <c r="O5" s="87" t="s">
        <v>374</v>
      </c>
      <c r="P5" s="87" t="s">
        <v>370</v>
      </c>
      <c r="Q5" s="13" t="s">
        <v>2</v>
      </c>
      <c r="R5" s="87" t="s">
        <v>374</v>
      </c>
      <c r="S5" s="180" t="s">
        <v>370</v>
      </c>
      <c r="T5" s="87" t="s">
        <v>374</v>
      </c>
      <c r="U5" s="87" t="s">
        <v>370</v>
      </c>
      <c r="V5" s="13" t="s">
        <v>2</v>
      </c>
      <c r="W5" s="87" t="s">
        <v>374</v>
      </c>
      <c r="X5" s="180" t="s">
        <v>370</v>
      </c>
      <c r="Y5" s="87" t="s">
        <v>374</v>
      </c>
      <c r="Z5" s="87" t="s">
        <v>370</v>
      </c>
      <c r="AA5" s="13" t="s">
        <v>2</v>
      </c>
      <c r="AB5" s="87" t="s">
        <v>374</v>
      </c>
      <c r="AC5" s="180" t="s">
        <v>370</v>
      </c>
      <c r="AD5" s="87" t="s">
        <v>374</v>
      </c>
      <c r="AE5" s="87" t="s">
        <v>370</v>
      </c>
      <c r="AF5" s="13" t="s">
        <v>2</v>
      </c>
      <c r="AG5" s="9"/>
      <c r="AH5" s="717"/>
    </row>
    <row r="6" spans="1:34" ht="27" customHeight="1" thickTop="1">
      <c r="A6" s="77">
        <v>1</v>
      </c>
      <c r="B6" s="48"/>
      <c r="C6" s="563">
        <v>10</v>
      </c>
      <c r="D6" s="564"/>
      <c r="E6" s="565"/>
      <c r="F6" s="565"/>
      <c r="G6" s="5">
        <f>SUM(C6:F6)</f>
        <v>10</v>
      </c>
      <c r="H6" s="563">
        <v>1</v>
      </c>
      <c r="I6" s="564"/>
      <c r="J6" s="565"/>
      <c r="K6" s="565"/>
      <c r="L6" s="5">
        <f>SUM(H6:K6)</f>
        <v>1</v>
      </c>
      <c r="M6" s="563">
        <v>0</v>
      </c>
      <c r="N6" s="564"/>
      <c r="O6" s="565"/>
      <c r="P6" s="565"/>
      <c r="Q6" s="5">
        <f>SUM(M6:P6)</f>
        <v>0</v>
      </c>
      <c r="R6" s="563">
        <v>21</v>
      </c>
      <c r="S6" s="564">
        <v>2</v>
      </c>
      <c r="T6" s="565">
        <v>2</v>
      </c>
      <c r="U6" s="565">
        <v>2</v>
      </c>
      <c r="V6" s="5">
        <f>SUM(R6:U6)</f>
        <v>27</v>
      </c>
      <c r="W6" s="563">
        <v>0</v>
      </c>
      <c r="X6" s="564"/>
      <c r="Y6" s="565"/>
      <c r="Z6" s="565"/>
      <c r="AA6" s="5">
        <f>SUM(W6:Z6)</f>
        <v>0</v>
      </c>
      <c r="AB6" s="563">
        <v>0</v>
      </c>
      <c r="AC6" s="564"/>
      <c r="AD6" s="565"/>
      <c r="AE6" s="565"/>
      <c r="AF6" s="5">
        <f>SUM(AB6:AE6)</f>
        <v>0</v>
      </c>
      <c r="AG6" s="48"/>
      <c r="AH6" s="77">
        <v>1</v>
      </c>
    </row>
    <row r="7" spans="1:34" ht="27" customHeight="1">
      <c r="A7" s="6">
        <v>2</v>
      </c>
      <c r="B7" s="48"/>
      <c r="C7" s="566">
        <v>2</v>
      </c>
      <c r="D7" s="567"/>
      <c r="E7" s="568"/>
      <c r="F7" s="568"/>
      <c r="G7" s="77">
        <f t="shared" ref="G7:G19" si="0">SUM(C7:F7)</f>
        <v>2</v>
      </c>
      <c r="H7" s="566">
        <v>0</v>
      </c>
      <c r="I7" s="567"/>
      <c r="J7" s="568"/>
      <c r="K7" s="568"/>
      <c r="L7" s="77">
        <f t="shared" ref="L7:L19" si="1">SUM(H7:K7)</f>
        <v>0</v>
      </c>
      <c r="M7" s="566">
        <v>0</v>
      </c>
      <c r="N7" s="567"/>
      <c r="O7" s="568"/>
      <c r="P7" s="568"/>
      <c r="Q7" s="77">
        <f t="shared" ref="Q7:Q19" si="2">SUM(M7:P7)</f>
        <v>0</v>
      </c>
      <c r="R7" s="566">
        <v>5</v>
      </c>
      <c r="S7" s="567">
        <v>1</v>
      </c>
      <c r="T7" s="568">
        <v>1</v>
      </c>
      <c r="U7" s="568"/>
      <c r="V7" s="77">
        <f t="shared" ref="V7:V19" si="3">SUM(R7:U7)</f>
        <v>7</v>
      </c>
      <c r="W7" s="566">
        <v>1</v>
      </c>
      <c r="X7" s="567"/>
      <c r="Y7" s="568"/>
      <c r="Z7" s="568"/>
      <c r="AA7" s="77">
        <f t="shared" ref="AA7:AA19" si="4">SUM(W7:Z7)</f>
        <v>1</v>
      </c>
      <c r="AB7" s="566">
        <v>0</v>
      </c>
      <c r="AC7" s="567"/>
      <c r="AD7" s="568"/>
      <c r="AE7" s="568"/>
      <c r="AF7" s="77">
        <f t="shared" ref="AF7:AF19" si="5">SUM(AB7:AE7)</f>
        <v>0</v>
      </c>
      <c r="AG7" s="48"/>
      <c r="AH7" s="6">
        <v>2</v>
      </c>
    </row>
    <row r="8" spans="1:34" ht="27" customHeight="1">
      <c r="A8" s="6">
        <v>3</v>
      </c>
      <c r="B8" s="88"/>
      <c r="C8" s="566">
        <v>13</v>
      </c>
      <c r="D8" s="567">
        <v>1</v>
      </c>
      <c r="E8" s="568"/>
      <c r="F8" s="568">
        <v>1</v>
      </c>
      <c r="G8" s="77">
        <f t="shared" si="0"/>
        <v>15</v>
      </c>
      <c r="H8" s="566">
        <v>2</v>
      </c>
      <c r="I8" s="567"/>
      <c r="J8" s="568"/>
      <c r="K8" s="568"/>
      <c r="L8" s="77">
        <f t="shared" si="1"/>
        <v>2</v>
      </c>
      <c r="M8" s="566">
        <v>0</v>
      </c>
      <c r="N8" s="567"/>
      <c r="O8" s="568"/>
      <c r="P8" s="568"/>
      <c r="Q8" s="77">
        <f t="shared" si="2"/>
        <v>0</v>
      </c>
      <c r="R8" s="566">
        <v>5</v>
      </c>
      <c r="S8" s="567"/>
      <c r="T8" s="568">
        <v>1</v>
      </c>
      <c r="U8" s="568"/>
      <c r="V8" s="77">
        <f t="shared" si="3"/>
        <v>6</v>
      </c>
      <c r="W8" s="566">
        <v>0</v>
      </c>
      <c r="X8" s="567"/>
      <c r="Y8" s="568"/>
      <c r="Z8" s="568"/>
      <c r="AA8" s="77">
        <f t="shared" si="4"/>
        <v>0</v>
      </c>
      <c r="AB8" s="566">
        <v>0</v>
      </c>
      <c r="AC8" s="567"/>
      <c r="AD8" s="568"/>
      <c r="AE8" s="568"/>
      <c r="AF8" s="77">
        <f t="shared" si="5"/>
        <v>0</v>
      </c>
      <c r="AG8" s="88"/>
      <c r="AH8" s="6">
        <v>3</v>
      </c>
    </row>
    <row r="9" spans="1:34" ht="27" customHeight="1">
      <c r="A9" s="6">
        <v>4</v>
      </c>
      <c r="B9" s="88"/>
      <c r="C9" s="566">
        <v>17</v>
      </c>
      <c r="D9" s="567"/>
      <c r="E9" s="568"/>
      <c r="F9" s="568">
        <v>2</v>
      </c>
      <c r="G9" s="77">
        <f t="shared" si="0"/>
        <v>19</v>
      </c>
      <c r="H9" s="566">
        <v>2</v>
      </c>
      <c r="I9" s="567"/>
      <c r="J9" s="568"/>
      <c r="K9" s="568"/>
      <c r="L9" s="77">
        <f t="shared" si="1"/>
        <v>2</v>
      </c>
      <c r="M9" s="566">
        <v>0</v>
      </c>
      <c r="N9" s="567"/>
      <c r="O9" s="568"/>
      <c r="P9" s="568"/>
      <c r="Q9" s="77">
        <f t="shared" si="2"/>
        <v>0</v>
      </c>
      <c r="R9" s="566">
        <v>22</v>
      </c>
      <c r="S9" s="567"/>
      <c r="T9" s="568"/>
      <c r="U9" s="568">
        <v>1</v>
      </c>
      <c r="V9" s="77">
        <f t="shared" si="3"/>
        <v>23</v>
      </c>
      <c r="W9" s="566">
        <v>2</v>
      </c>
      <c r="X9" s="567"/>
      <c r="Y9" s="568"/>
      <c r="Z9" s="568"/>
      <c r="AA9" s="77">
        <f t="shared" si="4"/>
        <v>2</v>
      </c>
      <c r="AB9" s="566">
        <v>0</v>
      </c>
      <c r="AC9" s="567"/>
      <c r="AD9" s="568"/>
      <c r="AE9" s="568"/>
      <c r="AF9" s="77">
        <f t="shared" si="5"/>
        <v>0</v>
      </c>
      <c r="AG9" s="88"/>
      <c r="AH9" s="6">
        <v>4</v>
      </c>
    </row>
    <row r="10" spans="1:34" ht="27" customHeight="1">
      <c r="A10" s="6">
        <v>5</v>
      </c>
      <c r="B10" s="48"/>
      <c r="C10" s="566">
        <v>27</v>
      </c>
      <c r="D10" s="567">
        <v>2</v>
      </c>
      <c r="E10" s="568"/>
      <c r="F10" s="568"/>
      <c r="G10" s="77">
        <f t="shared" si="0"/>
        <v>29</v>
      </c>
      <c r="H10" s="566">
        <v>6</v>
      </c>
      <c r="I10" s="567"/>
      <c r="J10" s="568"/>
      <c r="K10" s="568"/>
      <c r="L10" s="77">
        <f t="shared" si="1"/>
        <v>6</v>
      </c>
      <c r="M10" s="566">
        <v>0</v>
      </c>
      <c r="N10" s="567"/>
      <c r="O10" s="568"/>
      <c r="P10" s="568"/>
      <c r="Q10" s="77">
        <f t="shared" si="2"/>
        <v>0</v>
      </c>
      <c r="R10" s="566">
        <v>27</v>
      </c>
      <c r="S10" s="567"/>
      <c r="T10" s="568">
        <v>6</v>
      </c>
      <c r="U10" s="568">
        <v>1</v>
      </c>
      <c r="V10" s="77">
        <f t="shared" si="3"/>
        <v>34</v>
      </c>
      <c r="W10" s="566">
        <v>3</v>
      </c>
      <c r="X10" s="567">
        <v>2</v>
      </c>
      <c r="Y10" s="568">
        <v>1</v>
      </c>
      <c r="Z10" s="568"/>
      <c r="AA10" s="77">
        <f t="shared" si="4"/>
        <v>6</v>
      </c>
      <c r="AB10" s="566">
        <v>0</v>
      </c>
      <c r="AC10" s="567"/>
      <c r="AD10" s="568"/>
      <c r="AE10" s="568"/>
      <c r="AF10" s="77">
        <f t="shared" si="5"/>
        <v>0</v>
      </c>
      <c r="AG10" s="48"/>
      <c r="AH10" s="6">
        <v>5</v>
      </c>
    </row>
    <row r="11" spans="1:34" ht="27" customHeight="1">
      <c r="A11" s="6">
        <v>6</v>
      </c>
      <c r="B11" s="48"/>
      <c r="C11" s="566">
        <v>24</v>
      </c>
      <c r="D11" s="567"/>
      <c r="E11" s="568"/>
      <c r="F11" s="568"/>
      <c r="G11" s="77">
        <f t="shared" si="0"/>
        <v>24</v>
      </c>
      <c r="H11" s="566">
        <v>0</v>
      </c>
      <c r="I11" s="567"/>
      <c r="J11" s="568"/>
      <c r="K11" s="568"/>
      <c r="L11" s="77">
        <f t="shared" si="1"/>
        <v>0</v>
      </c>
      <c r="M11" s="566">
        <v>0</v>
      </c>
      <c r="N11" s="567"/>
      <c r="O11" s="568"/>
      <c r="P11" s="568"/>
      <c r="Q11" s="77">
        <f t="shared" si="2"/>
        <v>0</v>
      </c>
      <c r="R11" s="566">
        <v>24</v>
      </c>
      <c r="S11" s="567">
        <v>1</v>
      </c>
      <c r="T11" s="568"/>
      <c r="U11" s="568"/>
      <c r="V11" s="77">
        <f t="shared" si="3"/>
        <v>25</v>
      </c>
      <c r="W11" s="566">
        <v>0</v>
      </c>
      <c r="X11" s="567"/>
      <c r="Y11" s="568"/>
      <c r="Z11" s="568"/>
      <c r="AA11" s="77">
        <f t="shared" si="4"/>
        <v>0</v>
      </c>
      <c r="AB11" s="566">
        <v>0</v>
      </c>
      <c r="AC11" s="567"/>
      <c r="AD11" s="568"/>
      <c r="AE11" s="568"/>
      <c r="AF11" s="77">
        <f t="shared" si="5"/>
        <v>0</v>
      </c>
      <c r="AG11" s="48"/>
      <c r="AH11" s="6">
        <v>6</v>
      </c>
    </row>
    <row r="12" spans="1:34" ht="27" customHeight="1">
      <c r="A12" s="6">
        <v>7</v>
      </c>
      <c r="B12" s="48"/>
      <c r="C12" s="566">
        <v>13</v>
      </c>
      <c r="D12" s="567"/>
      <c r="E12" s="568"/>
      <c r="F12" s="568"/>
      <c r="G12" s="77">
        <f t="shared" si="0"/>
        <v>13</v>
      </c>
      <c r="H12" s="566">
        <v>2</v>
      </c>
      <c r="I12" s="567"/>
      <c r="J12" s="568"/>
      <c r="K12" s="568"/>
      <c r="L12" s="77">
        <f t="shared" si="1"/>
        <v>2</v>
      </c>
      <c r="M12" s="566">
        <v>0</v>
      </c>
      <c r="N12" s="567"/>
      <c r="O12" s="568"/>
      <c r="P12" s="568"/>
      <c r="Q12" s="77">
        <f t="shared" si="2"/>
        <v>0</v>
      </c>
      <c r="R12" s="566">
        <v>20</v>
      </c>
      <c r="S12" s="567">
        <v>1</v>
      </c>
      <c r="T12" s="568"/>
      <c r="U12" s="568">
        <v>4</v>
      </c>
      <c r="V12" s="77">
        <f t="shared" si="3"/>
        <v>25</v>
      </c>
      <c r="W12" s="566">
        <v>3</v>
      </c>
      <c r="X12" s="567"/>
      <c r="Y12" s="568"/>
      <c r="Z12" s="568"/>
      <c r="AA12" s="77">
        <f t="shared" si="4"/>
        <v>3</v>
      </c>
      <c r="AB12" s="566">
        <v>0</v>
      </c>
      <c r="AC12" s="567"/>
      <c r="AD12" s="568"/>
      <c r="AE12" s="568"/>
      <c r="AF12" s="77">
        <f t="shared" si="5"/>
        <v>0</v>
      </c>
      <c r="AG12" s="48"/>
      <c r="AH12" s="6">
        <v>7</v>
      </c>
    </row>
    <row r="13" spans="1:34" ht="27" customHeight="1">
      <c r="A13" s="6">
        <v>8</v>
      </c>
      <c r="B13" s="88"/>
      <c r="C13" s="566">
        <v>1</v>
      </c>
      <c r="D13" s="567"/>
      <c r="E13" s="568"/>
      <c r="F13" s="568"/>
      <c r="G13" s="77">
        <f t="shared" si="0"/>
        <v>1</v>
      </c>
      <c r="H13" s="566">
        <v>0</v>
      </c>
      <c r="I13" s="567"/>
      <c r="J13" s="568"/>
      <c r="K13" s="568"/>
      <c r="L13" s="77">
        <f t="shared" si="1"/>
        <v>0</v>
      </c>
      <c r="M13" s="566">
        <v>0</v>
      </c>
      <c r="N13" s="567"/>
      <c r="O13" s="568"/>
      <c r="P13" s="568"/>
      <c r="Q13" s="77">
        <f t="shared" si="2"/>
        <v>0</v>
      </c>
      <c r="R13" s="566">
        <v>8</v>
      </c>
      <c r="S13" s="567">
        <v>1</v>
      </c>
      <c r="T13" s="568">
        <v>3</v>
      </c>
      <c r="U13" s="568"/>
      <c r="V13" s="77">
        <f t="shared" si="3"/>
        <v>12</v>
      </c>
      <c r="W13" s="566">
        <v>0</v>
      </c>
      <c r="X13" s="567"/>
      <c r="Y13" s="568"/>
      <c r="Z13" s="568"/>
      <c r="AA13" s="77">
        <f t="shared" si="4"/>
        <v>0</v>
      </c>
      <c r="AB13" s="566">
        <v>0</v>
      </c>
      <c r="AC13" s="567"/>
      <c r="AD13" s="568"/>
      <c r="AE13" s="568"/>
      <c r="AF13" s="77">
        <f t="shared" si="5"/>
        <v>0</v>
      </c>
      <c r="AG13" s="88"/>
      <c r="AH13" s="6">
        <v>8</v>
      </c>
    </row>
    <row r="14" spans="1:34" ht="27" customHeight="1">
      <c r="A14" s="6">
        <v>9</v>
      </c>
      <c r="B14" s="88"/>
      <c r="C14" s="566">
        <v>24</v>
      </c>
      <c r="D14" s="567"/>
      <c r="E14" s="568"/>
      <c r="F14" s="568"/>
      <c r="G14" s="77">
        <f t="shared" si="0"/>
        <v>24</v>
      </c>
      <c r="H14" s="566">
        <v>5</v>
      </c>
      <c r="I14" s="567"/>
      <c r="J14" s="568"/>
      <c r="K14" s="568"/>
      <c r="L14" s="77">
        <f t="shared" si="1"/>
        <v>5</v>
      </c>
      <c r="M14" s="566">
        <v>0</v>
      </c>
      <c r="N14" s="567"/>
      <c r="O14" s="568"/>
      <c r="P14" s="568"/>
      <c r="Q14" s="77">
        <f t="shared" si="2"/>
        <v>0</v>
      </c>
      <c r="R14" s="566">
        <v>32</v>
      </c>
      <c r="S14" s="567">
        <v>4</v>
      </c>
      <c r="T14" s="568">
        <v>1</v>
      </c>
      <c r="U14" s="568">
        <v>1</v>
      </c>
      <c r="V14" s="77">
        <f t="shared" si="3"/>
        <v>38</v>
      </c>
      <c r="W14" s="566">
        <v>2</v>
      </c>
      <c r="X14" s="567"/>
      <c r="Y14" s="568"/>
      <c r="Z14" s="568"/>
      <c r="AA14" s="77">
        <f t="shared" si="4"/>
        <v>2</v>
      </c>
      <c r="AB14" s="566">
        <v>0</v>
      </c>
      <c r="AC14" s="567"/>
      <c r="AD14" s="568"/>
      <c r="AE14" s="568"/>
      <c r="AF14" s="77">
        <f t="shared" si="5"/>
        <v>0</v>
      </c>
      <c r="AG14" s="88"/>
      <c r="AH14" s="6">
        <v>9</v>
      </c>
    </row>
    <row r="15" spans="1:34" ht="27" customHeight="1">
      <c r="A15" s="6">
        <v>10</v>
      </c>
      <c r="B15" s="88"/>
      <c r="C15" s="566">
        <v>13</v>
      </c>
      <c r="D15" s="567">
        <v>2</v>
      </c>
      <c r="E15" s="568"/>
      <c r="F15" s="568"/>
      <c r="G15" s="77">
        <f t="shared" si="0"/>
        <v>15</v>
      </c>
      <c r="H15" s="566">
        <v>3</v>
      </c>
      <c r="I15" s="567"/>
      <c r="J15" s="568"/>
      <c r="K15" s="568"/>
      <c r="L15" s="77">
        <f t="shared" si="1"/>
        <v>3</v>
      </c>
      <c r="M15" s="566">
        <v>0</v>
      </c>
      <c r="N15" s="567"/>
      <c r="O15" s="568"/>
      <c r="P15" s="568"/>
      <c r="Q15" s="77">
        <f t="shared" si="2"/>
        <v>0</v>
      </c>
      <c r="R15" s="566">
        <v>13</v>
      </c>
      <c r="S15" s="567"/>
      <c r="T15" s="568">
        <v>3</v>
      </c>
      <c r="U15" s="568"/>
      <c r="V15" s="77">
        <f t="shared" si="3"/>
        <v>16</v>
      </c>
      <c r="W15" s="566">
        <v>0</v>
      </c>
      <c r="X15" s="567"/>
      <c r="Y15" s="568"/>
      <c r="Z15" s="568"/>
      <c r="AA15" s="77">
        <f t="shared" si="4"/>
        <v>0</v>
      </c>
      <c r="AB15" s="566">
        <v>0</v>
      </c>
      <c r="AC15" s="567"/>
      <c r="AD15" s="568"/>
      <c r="AE15" s="568"/>
      <c r="AF15" s="77">
        <f t="shared" si="5"/>
        <v>0</v>
      </c>
      <c r="AG15" s="88"/>
      <c r="AH15" s="6">
        <v>10</v>
      </c>
    </row>
    <row r="16" spans="1:34" ht="27" customHeight="1">
      <c r="A16" s="6">
        <v>11</v>
      </c>
      <c r="B16" s="88"/>
      <c r="C16" s="566">
        <v>42</v>
      </c>
      <c r="D16" s="567">
        <v>1</v>
      </c>
      <c r="E16" s="568"/>
      <c r="F16" s="568">
        <v>2</v>
      </c>
      <c r="G16" s="77">
        <f t="shared" si="0"/>
        <v>45</v>
      </c>
      <c r="H16" s="566">
        <v>3</v>
      </c>
      <c r="I16" s="567"/>
      <c r="J16" s="568"/>
      <c r="K16" s="568"/>
      <c r="L16" s="77">
        <f t="shared" si="1"/>
        <v>3</v>
      </c>
      <c r="M16" s="566">
        <v>0</v>
      </c>
      <c r="N16" s="567"/>
      <c r="O16" s="568"/>
      <c r="P16" s="568"/>
      <c r="Q16" s="77">
        <f t="shared" si="2"/>
        <v>0</v>
      </c>
      <c r="R16" s="566">
        <v>52</v>
      </c>
      <c r="S16" s="567">
        <v>8</v>
      </c>
      <c r="T16" s="568">
        <v>8</v>
      </c>
      <c r="U16" s="568">
        <v>2</v>
      </c>
      <c r="V16" s="77">
        <f t="shared" si="3"/>
        <v>70</v>
      </c>
      <c r="W16" s="566">
        <v>5</v>
      </c>
      <c r="X16" s="567">
        <v>1</v>
      </c>
      <c r="Y16" s="568">
        <v>1</v>
      </c>
      <c r="Z16" s="568"/>
      <c r="AA16" s="77">
        <f t="shared" si="4"/>
        <v>7</v>
      </c>
      <c r="AB16" s="566">
        <v>0</v>
      </c>
      <c r="AC16" s="567"/>
      <c r="AD16" s="568"/>
      <c r="AE16" s="568"/>
      <c r="AF16" s="77">
        <f t="shared" si="5"/>
        <v>0</v>
      </c>
      <c r="AG16" s="88"/>
      <c r="AH16" s="6">
        <v>11</v>
      </c>
    </row>
    <row r="17" spans="1:34" ht="27" customHeight="1">
      <c r="A17" s="6">
        <v>12</v>
      </c>
      <c r="B17" s="88"/>
      <c r="C17" s="566">
        <v>40</v>
      </c>
      <c r="D17" s="567">
        <v>2</v>
      </c>
      <c r="E17" s="568"/>
      <c r="F17" s="568">
        <v>3</v>
      </c>
      <c r="G17" s="77">
        <f t="shared" si="0"/>
        <v>45</v>
      </c>
      <c r="H17" s="566">
        <v>2</v>
      </c>
      <c r="I17" s="567"/>
      <c r="J17" s="568"/>
      <c r="K17" s="568"/>
      <c r="L17" s="77">
        <f t="shared" si="1"/>
        <v>2</v>
      </c>
      <c r="M17" s="566">
        <v>0</v>
      </c>
      <c r="N17" s="567"/>
      <c r="O17" s="568"/>
      <c r="P17" s="568"/>
      <c r="Q17" s="77">
        <f t="shared" si="2"/>
        <v>0</v>
      </c>
      <c r="R17" s="566">
        <v>97</v>
      </c>
      <c r="S17" s="567">
        <v>11</v>
      </c>
      <c r="T17" s="568">
        <v>1</v>
      </c>
      <c r="U17" s="568">
        <v>2</v>
      </c>
      <c r="V17" s="77">
        <f t="shared" si="3"/>
        <v>111</v>
      </c>
      <c r="W17" s="566">
        <v>6</v>
      </c>
      <c r="X17" s="567"/>
      <c r="Y17" s="568">
        <v>1</v>
      </c>
      <c r="Z17" s="568"/>
      <c r="AA17" s="77">
        <f t="shared" si="4"/>
        <v>7</v>
      </c>
      <c r="AB17" s="566">
        <v>0</v>
      </c>
      <c r="AC17" s="567"/>
      <c r="AD17" s="568"/>
      <c r="AE17" s="568"/>
      <c r="AF17" s="77">
        <f t="shared" si="5"/>
        <v>0</v>
      </c>
      <c r="AG17" s="88"/>
      <c r="AH17" s="6">
        <v>12</v>
      </c>
    </row>
    <row r="18" spans="1:34" ht="27" customHeight="1">
      <c r="A18" s="6">
        <v>13</v>
      </c>
      <c r="B18" s="88"/>
      <c r="C18" s="566">
        <v>24</v>
      </c>
      <c r="D18" s="567">
        <v>1</v>
      </c>
      <c r="E18" s="568"/>
      <c r="F18" s="568"/>
      <c r="G18" s="77">
        <f t="shared" si="0"/>
        <v>25</v>
      </c>
      <c r="H18" s="566">
        <v>3</v>
      </c>
      <c r="I18" s="567"/>
      <c r="J18" s="568"/>
      <c r="K18" s="568"/>
      <c r="L18" s="77">
        <f t="shared" si="1"/>
        <v>3</v>
      </c>
      <c r="M18" s="566">
        <v>0</v>
      </c>
      <c r="N18" s="567"/>
      <c r="O18" s="568"/>
      <c r="P18" s="568"/>
      <c r="Q18" s="77">
        <f t="shared" si="2"/>
        <v>0</v>
      </c>
      <c r="R18" s="566">
        <v>45</v>
      </c>
      <c r="S18" s="567">
        <v>4</v>
      </c>
      <c r="T18" s="568">
        <v>2</v>
      </c>
      <c r="U18" s="568"/>
      <c r="V18" s="77">
        <f t="shared" si="3"/>
        <v>51</v>
      </c>
      <c r="W18" s="566">
        <v>1</v>
      </c>
      <c r="X18" s="567"/>
      <c r="Y18" s="568">
        <v>1</v>
      </c>
      <c r="Z18" s="568"/>
      <c r="AA18" s="77">
        <f t="shared" si="4"/>
        <v>2</v>
      </c>
      <c r="AB18" s="566">
        <v>0</v>
      </c>
      <c r="AC18" s="567"/>
      <c r="AD18" s="568"/>
      <c r="AE18" s="568"/>
      <c r="AF18" s="77">
        <f t="shared" si="5"/>
        <v>0</v>
      </c>
      <c r="AG18" s="88"/>
      <c r="AH18" s="6">
        <v>13</v>
      </c>
    </row>
    <row r="19" spans="1:34" ht="27" customHeight="1" thickBot="1">
      <c r="A19" s="7">
        <v>14</v>
      </c>
      <c r="B19" s="88"/>
      <c r="C19" s="569">
        <v>6</v>
      </c>
      <c r="D19" s="570">
        <v>1</v>
      </c>
      <c r="E19" s="571"/>
      <c r="F19" s="571"/>
      <c r="G19" s="83">
        <f t="shared" si="0"/>
        <v>7</v>
      </c>
      <c r="H19" s="569">
        <v>1</v>
      </c>
      <c r="I19" s="570"/>
      <c r="J19" s="571"/>
      <c r="K19" s="571"/>
      <c r="L19" s="83">
        <f t="shared" si="1"/>
        <v>1</v>
      </c>
      <c r="M19" s="569">
        <v>0</v>
      </c>
      <c r="N19" s="570"/>
      <c r="O19" s="571"/>
      <c r="P19" s="571"/>
      <c r="Q19" s="83">
        <f t="shared" si="2"/>
        <v>0</v>
      </c>
      <c r="R19" s="569">
        <v>18</v>
      </c>
      <c r="S19" s="570">
        <v>2</v>
      </c>
      <c r="T19" s="571">
        <v>2</v>
      </c>
      <c r="U19" s="571"/>
      <c r="V19" s="83">
        <f t="shared" si="3"/>
        <v>22</v>
      </c>
      <c r="W19" s="569">
        <v>0</v>
      </c>
      <c r="X19" s="570">
        <v>1</v>
      </c>
      <c r="Y19" s="571"/>
      <c r="Z19" s="571"/>
      <c r="AA19" s="83">
        <f t="shared" si="4"/>
        <v>1</v>
      </c>
      <c r="AB19" s="569">
        <v>0</v>
      </c>
      <c r="AC19" s="570"/>
      <c r="AD19" s="571"/>
      <c r="AE19" s="571"/>
      <c r="AF19" s="83">
        <f t="shared" si="5"/>
        <v>0</v>
      </c>
      <c r="AG19" s="88"/>
      <c r="AH19" s="7">
        <v>14</v>
      </c>
    </row>
    <row r="20" spans="1:34" ht="27" customHeight="1" thickTop="1" thickBot="1">
      <c r="A20" s="11" t="s">
        <v>382</v>
      </c>
      <c r="B20" s="90"/>
      <c r="C20" s="89">
        <f>SUM(C6:C19)</f>
        <v>256</v>
      </c>
      <c r="D20" s="89">
        <f t="shared" ref="D20:G20" si="6">SUM(D6:D19)</f>
        <v>10</v>
      </c>
      <c r="E20" s="89">
        <f t="shared" si="6"/>
        <v>0</v>
      </c>
      <c r="F20" s="89">
        <f t="shared" si="6"/>
        <v>8</v>
      </c>
      <c r="G20" s="89">
        <f t="shared" si="6"/>
        <v>274</v>
      </c>
      <c r="H20" s="89">
        <f>SUM(H6:H19)</f>
        <v>30</v>
      </c>
      <c r="I20" s="89">
        <f t="shared" ref="I20:L20" si="7">SUM(I6:I19)</f>
        <v>0</v>
      </c>
      <c r="J20" s="89">
        <f t="shared" si="7"/>
        <v>0</v>
      </c>
      <c r="K20" s="89">
        <f t="shared" si="7"/>
        <v>0</v>
      </c>
      <c r="L20" s="89">
        <f t="shared" si="7"/>
        <v>30</v>
      </c>
      <c r="M20" s="89">
        <f>SUM(M6:M19)</f>
        <v>0</v>
      </c>
      <c r="N20" s="89">
        <f t="shared" ref="N20:Q20" si="8">SUM(N6:N19)</f>
        <v>0</v>
      </c>
      <c r="O20" s="89">
        <f t="shared" si="8"/>
        <v>0</v>
      </c>
      <c r="P20" s="89">
        <f t="shared" si="8"/>
        <v>0</v>
      </c>
      <c r="Q20" s="89">
        <f t="shared" si="8"/>
        <v>0</v>
      </c>
      <c r="R20" s="89">
        <f>SUM(R6:R19)</f>
        <v>389</v>
      </c>
      <c r="S20" s="89">
        <f t="shared" ref="S20:V20" si="9">SUM(S6:S19)</f>
        <v>35</v>
      </c>
      <c r="T20" s="89">
        <f t="shared" si="9"/>
        <v>30</v>
      </c>
      <c r="U20" s="89">
        <f t="shared" si="9"/>
        <v>13</v>
      </c>
      <c r="V20" s="89">
        <f t="shared" si="9"/>
        <v>467</v>
      </c>
      <c r="W20" s="89">
        <f>SUM(W6:W19)</f>
        <v>23</v>
      </c>
      <c r="X20" s="89">
        <f t="shared" ref="X20:AA20" si="10">SUM(X6:X19)</f>
        <v>4</v>
      </c>
      <c r="Y20" s="89">
        <f t="shared" si="10"/>
        <v>4</v>
      </c>
      <c r="Z20" s="89">
        <f t="shared" si="10"/>
        <v>0</v>
      </c>
      <c r="AA20" s="89">
        <f t="shared" si="10"/>
        <v>31</v>
      </c>
      <c r="AB20" s="89">
        <f>SUM(AB6:AB19)</f>
        <v>0</v>
      </c>
      <c r="AC20" s="89">
        <f t="shared" ref="AC20:AF20" si="11">SUM(AC6:AC19)</f>
        <v>0</v>
      </c>
      <c r="AD20" s="89">
        <f t="shared" si="11"/>
        <v>0</v>
      </c>
      <c r="AE20" s="89">
        <f t="shared" si="11"/>
        <v>0</v>
      </c>
      <c r="AF20" s="86">
        <f t="shared" si="11"/>
        <v>0</v>
      </c>
      <c r="AG20" s="90"/>
      <c r="AH20" s="11" t="s">
        <v>382</v>
      </c>
    </row>
    <row r="21" spans="1:34" ht="27" customHeight="1" thickTop="1" thickBot="1">
      <c r="A21" s="11" t="s">
        <v>381</v>
      </c>
      <c r="B21" s="76"/>
      <c r="C21" s="692">
        <f>SUM(C20:F20)</f>
        <v>274</v>
      </c>
      <c r="D21" s="693"/>
      <c r="E21" s="693"/>
      <c r="F21" s="694"/>
      <c r="G21" s="252">
        <f>C23+C25</f>
        <v>274</v>
      </c>
      <c r="H21" s="692">
        <f>SUM(H20:K20)</f>
        <v>30</v>
      </c>
      <c r="I21" s="693"/>
      <c r="J21" s="693"/>
      <c r="K21" s="694"/>
      <c r="L21" s="252">
        <f>H23+H25</f>
        <v>30</v>
      </c>
      <c r="M21" s="692">
        <f>SUM(M20:P20)</f>
        <v>0</v>
      </c>
      <c r="N21" s="693"/>
      <c r="O21" s="693"/>
      <c r="P21" s="694"/>
      <c r="Q21" s="252">
        <f>M23+M25</f>
        <v>0</v>
      </c>
      <c r="R21" s="692">
        <f>SUM(R20:U20)</f>
        <v>467</v>
      </c>
      <c r="S21" s="693"/>
      <c r="T21" s="693"/>
      <c r="U21" s="694"/>
      <c r="V21" s="252">
        <f>R23+R25</f>
        <v>467</v>
      </c>
      <c r="W21" s="692">
        <f>SUM(W20:Z20)</f>
        <v>31</v>
      </c>
      <c r="X21" s="693"/>
      <c r="Y21" s="693"/>
      <c r="Z21" s="694"/>
      <c r="AA21" s="252">
        <f>W23+W25</f>
        <v>31</v>
      </c>
      <c r="AB21" s="692">
        <f>SUM(AB20:AE20)</f>
        <v>0</v>
      </c>
      <c r="AC21" s="693"/>
      <c r="AD21" s="693"/>
      <c r="AE21" s="694"/>
      <c r="AF21" s="252">
        <f>AB23+AB25</f>
        <v>0</v>
      </c>
      <c r="AG21" s="76"/>
      <c r="AH21" s="11" t="s">
        <v>381</v>
      </c>
    </row>
    <row r="22" spans="1:34" ht="27" customHeight="1" thickTop="1" thickBot="1">
      <c r="A22" s="718" t="s">
        <v>1</v>
      </c>
      <c r="B22" s="719"/>
      <c r="C22" s="719"/>
      <c r="D22" s="719"/>
      <c r="E22" s="719"/>
      <c r="F22" s="719"/>
      <c r="G22" s="719"/>
      <c r="H22" s="719"/>
      <c r="I22" s="719"/>
      <c r="J22" s="719"/>
      <c r="K22" s="719"/>
      <c r="L22" s="719"/>
      <c r="M22" s="719"/>
      <c r="N22" s="719"/>
      <c r="O22" s="719"/>
      <c r="P22" s="719"/>
      <c r="Q22" s="719"/>
      <c r="R22" s="719"/>
      <c r="S22" s="719"/>
      <c r="T22" s="719"/>
      <c r="U22" s="719"/>
      <c r="V22" s="719"/>
      <c r="W22" s="719"/>
      <c r="X22" s="719"/>
      <c r="Y22" s="719"/>
      <c r="Z22" s="719"/>
      <c r="AA22" s="719"/>
      <c r="AB22" s="719"/>
      <c r="AC22" s="719"/>
      <c r="AD22" s="719"/>
      <c r="AE22" s="719"/>
      <c r="AF22" s="719"/>
      <c r="AG22" s="719"/>
      <c r="AH22" s="720"/>
    </row>
    <row r="23" spans="1:34" ht="27" customHeight="1" thickTop="1" thickBot="1">
      <c r="A23" s="66" t="s">
        <v>99</v>
      </c>
      <c r="B23" s="64"/>
      <c r="C23" s="689">
        <f>G8+G11</f>
        <v>39</v>
      </c>
      <c r="D23" s="690"/>
      <c r="E23" s="690"/>
      <c r="F23" s="690"/>
      <c r="G23" s="691"/>
      <c r="H23" s="689">
        <f>L8+L11</f>
        <v>2</v>
      </c>
      <c r="I23" s="690"/>
      <c r="J23" s="690"/>
      <c r="K23" s="690"/>
      <c r="L23" s="691"/>
      <c r="M23" s="689">
        <f>Q8+Q11</f>
        <v>0</v>
      </c>
      <c r="N23" s="690"/>
      <c r="O23" s="690"/>
      <c r="P23" s="690"/>
      <c r="Q23" s="691"/>
      <c r="R23" s="689">
        <f>V8+V11</f>
        <v>31</v>
      </c>
      <c r="S23" s="690"/>
      <c r="T23" s="690"/>
      <c r="U23" s="690"/>
      <c r="V23" s="691"/>
      <c r="W23" s="689">
        <f>AA8+AA11</f>
        <v>0</v>
      </c>
      <c r="X23" s="690"/>
      <c r="Y23" s="690"/>
      <c r="Z23" s="690"/>
      <c r="AA23" s="691"/>
      <c r="AB23" s="689">
        <f>AF8+AF11</f>
        <v>0</v>
      </c>
      <c r="AC23" s="690"/>
      <c r="AD23" s="690"/>
      <c r="AE23" s="690"/>
      <c r="AF23" s="691"/>
      <c r="AG23" s="64"/>
      <c r="AH23" s="66" t="s">
        <v>99</v>
      </c>
    </row>
    <row r="24" spans="1:34" ht="27" customHeight="1" thickTop="1" thickBot="1">
      <c r="A24" s="721" t="s">
        <v>4</v>
      </c>
      <c r="B24" s="722"/>
      <c r="C24" s="722"/>
      <c r="D24" s="722"/>
      <c r="E24" s="722"/>
      <c r="F24" s="722"/>
      <c r="G24" s="722"/>
      <c r="H24" s="722"/>
      <c r="I24" s="722"/>
      <c r="J24" s="722"/>
      <c r="K24" s="722"/>
      <c r="L24" s="722"/>
      <c r="M24" s="722"/>
      <c r="N24" s="722"/>
      <c r="O24" s="722"/>
      <c r="P24" s="722"/>
      <c r="Q24" s="722"/>
      <c r="R24" s="722"/>
      <c r="S24" s="722"/>
      <c r="T24" s="722"/>
      <c r="U24" s="722"/>
      <c r="V24" s="722"/>
      <c r="W24" s="722"/>
      <c r="X24" s="722"/>
      <c r="Y24" s="722"/>
      <c r="Z24" s="722"/>
      <c r="AA24" s="722"/>
      <c r="AB24" s="722"/>
      <c r="AC24" s="722"/>
      <c r="AD24" s="722"/>
      <c r="AE24" s="722"/>
      <c r="AF24" s="722"/>
      <c r="AG24" s="722"/>
      <c r="AH24" s="723"/>
    </row>
    <row r="25" spans="1:34" ht="27" customHeight="1" thickTop="1" thickBot="1">
      <c r="A25" s="66" t="s">
        <v>99</v>
      </c>
      <c r="B25" s="64"/>
      <c r="C25" s="689">
        <f>SUM(G6:G7,G9:G10,G12:G19)</f>
        <v>235</v>
      </c>
      <c r="D25" s="690"/>
      <c r="E25" s="690"/>
      <c r="F25" s="690"/>
      <c r="G25" s="691"/>
      <c r="H25" s="689">
        <f>SUM(L6:L7,L9:L10,L12:L19)</f>
        <v>28</v>
      </c>
      <c r="I25" s="690"/>
      <c r="J25" s="690"/>
      <c r="K25" s="690"/>
      <c r="L25" s="691"/>
      <c r="M25" s="689">
        <f>SUM(Q6:Q7,Q9:Q10,Q12:Q19)</f>
        <v>0</v>
      </c>
      <c r="N25" s="690"/>
      <c r="O25" s="690"/>
      <c r="P25" s="690"/>
      <c r="Q25" s="691"/>
      <c r="R25" s="689">
        <f>SUM(V6:V7,V9:V10,V12:V19)</f>
        <v>436</v>
      </c>
      <c r="S25" s="690"/>
      <c r="T25" s="690"/>
      <c r="U25" s="690"/>
      <c r="V25" s="691"/>
      <c r="W25" s="689">
        <f>SUM(AA6:AA7,AA9:AA10,AA12:AA19)</f>
        <v>31</v>
      </c>
      <c r="X25" s="690"/>
      <c r="Y25" s="690"/>
      <c r="Z25" s="690"/>
      <c r="AA25" s="691"/>
      <c r="AB25" s="689">
        <f>SUM(AF6:AF7,AF9:AF10,AF12:AF19)</f>
        <v>0</v>
      </c>
      <c r="AC25" s="690"/>
      <c r="AD25" s="690"/>
      <c r="AE25" s="690"/>
      <c r="AF25" s="691"/>
      <c r="AG25" s="64"/>
      <c r="AH25" s="66" t="s">
        <v>99</v>
      </c>
    </row>
    <row r="26" spans="1:34" ht="25.9" customHeight="1" thickTop="1"/>
    <row r="27" spans="1:34" ht="25.9" customHeight="1"/>
    <row r="28" spans="1:34" ht="25.9" customHeight="1"/>
    <row r="29" spans="1:34" ht="25.9" customHeight="1"/>
    <row r="30" spans="1:34" ht="25.9" customHeight="1"/>
    <row r="31" spans="1:34" ht="25.9" customHeight="1"/>
    <row r="32" spans="1:34" ht="25.9" customHeight="1"/>
    <row r="33" ht="25.9" customHeight="1"/>
    <row r="34" ht="25.9" customHeight="1"/>
    <row r="35" ht="25.9" customHeight="1"/>
    <row r="36" ht="25.9" customHeight="1"/>
    <row r="37" ht="25.9" customHeight="1"/>
    <row r="38" ht="25.9" customHeight="1"/>
    <row r="39" ht="25.9" customHeight="1"/>
    <row r="40" ht="25.9" customHeight="1"/>
    <row r="41" ht="25.9" customHeight="1"/>
    <row r="42" ht="25.9" customHeight="1"/>
    <row r="43" ht="25.9" customHeight="1"/>
    <row r="44" ht="25.9" customHeight="1"/>
    <row r="45" ht="25.9" customHeight="1"/>
    <row r="46" ht="25.9" customHeight="1"/>
    <row r="47" ht="25.9" customHeight="1"/>
    <row r="48" ht="25.9" customHeight="1"/>
    <row r="49" ht="25.9" customHeight="1"/>
    <row r="50" ht="25.9" customHeight="1"/>
    <row r="51" ht="25.9" customHeight="1"/>
    <row r="52" ht="25.9" customHeight="1"/>
    <row r="53" ht="25.9" customHeight="1"/>
    <row r="54" ht="25.9" customHeight="1"/>
    <row r="55" ht="25.9" customHeight="1"/>
    <row r="56" ht="25.9" customHeight="1"/>
    <row r="57" ht="25.9" customHeight="1"/>
    <row r="58" ht="25.9" customHeight="1"/>
    <row r="59" ht="25.9" customHeight="1"/>
    <row r="60" ht="25.9" customHeight="1"/>
    <row r="61" ht="25.9" customHeight="1"/>
    <row r="62" ht="25.9" customHeight="1"/>
    <row r="63" ht="25.9" customHeight="1"/>
    <row r="64" ht="25.9" customHeight="1"/>
    <row r="65" ht="25.9" customHeight="1"/>
    <row r="66" ht="25.9" customHeight="1"/>
    <row r="67" ht="25.9" customHeight="1"/>
    <row r="68" ht="25.9" customHeight="1"/>
    <row r="69" ht="25.9" customHeight="1"/>
    <row r="70" ht="25.9" customHeight="1"/>
    <row r="71" ht="25.9" customHeight="1"/>
    <row r="72" ht="25.9" customHeight="1"/>
    <row r="73" ht="25.9" customHeight="1"/>
    <row r="74" ht="25.9" customHeight="1"/>
    <row r="75" ht="25.9" customHeight="1"/>
    <row r="76" ht="25.9" customHeight="1"/>
    <row r="77" ht="25.9" customHeight="1"/>
    <row r="78" ht="25.9" customHeight="1"/>
    <row r="79" ht="25.9" customHeight="1"/>
    <row r="80" ht="25.9" customHeight="1"/>
    <row r="81" ht="25.9" customHeight="1"/>
    <row r="82" ht="25.9" customHeight="1"/>
    <row r="83" ht="25.9" customHeight="1"/>
    <row r="84" ht="25.9" customHeight="1"/>
    <row r="85" ht="25.9" customHeight="1"/>
    <row r="86" ht="25.9" customHeight="1"/>
    <row r="87" ht="25.9" customHeight="1"/>
    <row r="88" ht="25.9" customHeight="1"/>
    <row r="89" ht="25.9" customHeight="1"/>
    <row r="90" ht="25.9" customHeight="1"/>
    <row r="91" ht="25.9" customHeight="1"/>
    <row r="92" ht="25.9" customHeight="1"/>
    <row r="93" ht="25.9" customHeight="1"/>
    <row r="94" ht="25.9" customHeight="1"/>
    <row r="95" ht="25.9" customHeight="1"/>
    <row r="96" ht="25.9" customHeight="1"/>
    <row r="97" ht="25.9" customHeight="1"/>
    <row r="98" ht="25.9" customHeight="1"/>
    <row r="99" ht="25.9" customHeight="1"/>
    <row r="100" ht="25.9" customHeight="1"/>
    <row r="101" ht="25.9" customHeight="1"/>
    <row r="102" ht="25.9" customHeight="1"/>
    <row r="103" ht="25.9" customHeight="1"/>
    <row r="104" ht="25.9" customHeight="1"/>
    <row r="105" ht="25.9" customHeight="1"/>
    <row r="106" ht="25.9" customHeight="1"/>
    <row r="107" ht="25.9" customHeight="1"/>
    <row r="108" ht="25.9" customHeight="1"/>
    <row r="109" ht="25.9" customHeight="1"/>
    <row r="110" ht="25.9" customHeight="1"/>
    <row r="111" ht="25.9" customHeight="1"/>
    <row r="112" ht="25.9" customHeight="1"/>
    <row r="113" ht="25.9" customHeight="1"/>
    <row r="114" ht="25.9" customHeight="1"/>
    <row r="115" ht="25.9" customHeight="1"/>
    <row r="116" ht="25.9" customHeight="1"/>
    <row r="117" ht="25.9" customHeight="1"/>
    <row r="118" ht="25.9" customHeight="1"/>
    <row r="119" ht="25.9" customHeight="1"/>
    <row r="120" ht="25.9" customHeight="1"/>
    <row r="121" ht="25.9" customHeight="1"/>
    <row r="122" ht="25.9" customHeight="1"/>
    <row r="123" ht="25.9" customHeight="1"/>
    <row r="124" ht="25.9" customHeight="1"/>
    <row r="125" ht="25.9" customHeight="1"/>
    <row r="126" ht="25.9" customHeight="1"/>
    <row r="127" ht="25.9" customHeight="1"/>
    <row r="128" ht="25.9" customHeight="1"/>
    <row r="129" ht="25.9" customHeight="1"/>
    <row r="130" ht="25.9" customHeight="1"/>
    <row r="131" ht="25.9" customHeight="1"/>
    <row r="132" ht="25.9" customHeight="1"/>
    <row r="133" ht="25.9" customHeight="1"/>
    <row r="134" ht="25.9" customHeight="1"/>
    <row r="135" ht="25.9" customHeight="1"/>
    <row r="136" ht="25.9" customHeight="1"/>
    <row r="137" ht="25.9" customHeight="1"/>
    <row r="138" ht="25.9" customHeight="1"/>
    <row r="139" ht="25.9" customHeight="1"/>
    <row r="140" ht="25.9" customHeight="1"/>
    <row r="141" ht="25.9" customHeight="1"/>
    <row r="142" ht="25.9" customHeight="1"/>
    <row r="143" ht="25.9" customHeight="1"/>
    <row r="144" ht="25.9" customHeight="1"/>
    <row r="145" ht="25.9" customHeight="1"/>
    <row r="146" ht="25.9" customHeight="1"/>
    <row r="147" ht="25.9" customHeight="1"/>
    <row r="148" ht="25.9" customHeight="1"/>
    <row r="149" ht="25.9" customHeight="1"/>
    <row r="150" ht="25.9" customHeight="1"/>
    <row r="151" ht="25.9" customHeight="1"/>
    <row r="152" ht="25.9" customHeight="1"/>
    <row r="153" ht="25.9" customHeight="1"/>
    <row r="154" ht="25.9" customHeight="1"/>
    <row r="155" ht="25.9" customHeight="1"/>
    <row r="156" ht="25.9" customHeight="1"/>
    <row r="157" ht="25.9" customHeight="1"/>
    <row r="158" ht="25.9" customHeight="1"/>
    <row r="159" ht="25.9" customHeight="1"/>
    <row r="160" ht="25.9" customHeight="1"/>
    <row r="161" ht="25.9" customHeight="1"/>
    <row r="162" ht="25.9" customHeight="1"/>
    <row r="163" ht="25.9" customHeight="1"/>
    <row r="164" ht="25.9" customHeight="1"/>
    <row r="165" ht="25.9" customHeight="1"/>
    <row r="166" ht="25.9" customHeight="1"/>
    <row r="167" ht="25.9" customHeight="1"/>
    <row r="168" ht="25.9" customHeight="1"/>
    <row r="169" ht="25.9" customHeight="1"/>
    <row r="170" ht="25.9" customHeight="1"/>
    <row r="171" ht="25.9" customHeight="1"/>
    <row r="172" ht="25.9" customHeight="1"/>
    <row r="173" ht="25.9" customHeight="1"/>
    <row r="174" ht="25.9" customHeight="1"/>
    <row r="175" ht="25.9" customHeight="1"/>
    <row r="176" ht="25.9" customHeight="1"/>
    <row r="177" ht="25.9" customHeight="1"/>
    <row r="178" ht="25.9" customHeight="1"/>
    <row r="179" ht="25.9" customHeight="1"/>
    <row r="180" ht="25.9" customHeight="1"/>
    <row r="181" ht="25.9" customHeight="1"/>
    <row r="182" ht="25.9" customHeight="1"/>
    <row r="183" ht="25.9" customHeight="1"/>
    <row r="184" ht="25.9" customHeight="1"/>
    <row r="185" ht="25.9" customHeight="1"/>
    <row r="186" ht="25.9" customHeight="1"/>
    <row r="187" ht="25.9" customHeight="1"/>
    <row r="188" ht="25.9" customHeight="1"/>
    <row r="189" ht="25.9" customHeight="1"/>
    <row r="190" ht="25.9" customHeight="1"/>
    <row r="191" ht="25.9" customHeight="1"/>
    <row r="192" ht="25.9" customHeight="1"/>
    <row r="193" ht="25.9" customHeight="1"/>
    <row r="194" ht="25.9" customHeight="1"/>
    <row r="195" ht="25.9" customHeight="1"/>
    <row r="196" ht="25.9" customHeight="1"/>
    <row r="197" ht="25.9" customHeight="1"/>
    <row r="198" ht="25.9" customHeight="1"/>
    <row r="199" ht="25.9" customHeight="1"/>
    <row r="200" ht="25.9" customHeight="1"/>
    <row r="201" ht="25.9" customHeight="1"/>
    <row r="202" ht="25.9" customHeight="1"/>
    <row r="203" ht="25.9" customHeight="1"/>
    <row r="204" ht="25.9" customHeight="1"/>
    <row r="205" ht="25.9" customHeight="1"/>
    <row r="206" ht="25.9" customHeight="1"/>
    <row r="207" ht="25.9" customHeight="1"/>
    <row r="208" ht="25.9" customHeight="1"/>
    <row r="209" ht="25.9" customHeight="1"/>
    <row r="210" ht="25.9" customHeight="1"/>
    <row r="211" ht="25.9" customHeight="1"/>
    <row r="212" ht="25.9" customHeight="1"/>
    <row r="213" ht="25.9" customHeight="1"/>
    <row r="214" ht="25.9" customHeight="1"/>
    <row r="215" ht="25.9" customHeight="1"/>
    <row r="216" ht="25.9" customHeight="1"/>
    <row r="217" ht="25.9" customHeight="1"/>
    <row r="218" ht="25.9" customHeight="1"/>
    <row r="219" ht="25.9" customHeight="1"/>
    <row r="220" ht="25.9" customHeight="1"/>
    <row r="221" ht="25.9" customHeight="1"/>
    <row r="222" ht="25.9" customHeight="1"/>
    <row r="223" ht="25.9" customHeight="1"/>
    <row r="224" ht="25.9" customHeight="1"/>
    <row r="225" ht="25.9" customHeight="1"/>
    <row r="226" ht="25.9" customHeight="1"/>
    <row r="227" ht="25.9" customHeight="1"/>
    <row r="228" ht="25.9" customHeight="1"/>
    <row r="229" ht="25.9" customHeight="1"/>
    <row r="230" ht="25.9" customHeight="1"/>
    <row r="231" ht="25.9" customHeight="1"/>
    <row r="232" ht="25.9" customHeight="1"/>
    <row r="233" ht="25.9" customHeight="1"/>
    <row r="234" ht="25.9" customHeight="1"/>
    <row r="235" ht="25.9" customHeight="1"/>
    <row r="236" ht="25.9" customHeight="1"/>
    <row r="237" ht="25.9" customHeight="1"/>
    <row r="238" ht="25.9" customHeight="1"/>
    <row r="239" ht="25.9" customHeight="1"/>
    <row r="240" ht="25.9" customHeight="1"/>
    <row r="241" ht="25.9" customHeight="1"/>
    <row r="242" ht="25.9" customHeight="1"/>
    <row r="243" ht="25.9" customHeight="1"/>
    <row r="244" ht="25.9" customHeight="1"/>
    <row r="245" ht="25.9" customHeight="1"/>
    <row r="246" ht="25.9" customHeight="1"/>
    <row r="247" ht="25.9" customHeight="1"/>
    <row r="248" ht="25.9" customHeight="1"/>
    <row r="249" ht="25.9" customHeight="1"/>
    <row r="250" ht="25.9" customHeight="1"/>
    <row r="251" ht="25.9" customHeight="1"/>
    <row r="252" ht="25.9" customHeight="1"/>
    <row r="253" ht="25.9" customHeight="1"/>
    <row r="254" ht="25.9" customHeight="1"/>
    <row r="255" ht="25.9" customHeight="1"/>
    <row r="256" ht="25.9" customHeight="1"/>
    <row r="257" ht="25.9" customHeight="1"/>
    <row r="258" ht="25.9" customHeight="1"/>
    <row r="259" ht="25.9" customHeight="1"/>
    <row r="260" ht="25.9" customHeight="1"/>
    <row r="261" ht="25.9" customHeight="1"/>
    <row r="262" ht="25.9" customHeight="1"/>
    <row r="263" ht="25.9" customHeight="1"/>
    <row r="264" ht="25.9" customHeight="1"/>
    <row r="265" ht="25.9" customHeight="1"/>
    <row r="266" ht="25.9" customHeight="1"/>
    <row r="267" ht="25.9" customHeight="1"/>
    <row r="268" ht="25.9" customHeight="1"/>
    <row r="269" ht="25.9" customHeight="1"/>
    <row r="270" ht="25.9" customHeight="1"/>
    <row r="271" ht="25.9" customHeight="1"/>
    <row r="272" ht="25.9" customHeight="1"/>
    <row r="273" ht="25.9" customHeight="1"/>
    <row r="274" ht="25.9" customHeight="1"/>
    <row r="275" ht="25.9" customHeight="1"/>
    <row r="276" ht="25.9" customHeight="1"/>
    <row r="277" ht="25.9" customHeight="1"/>
    <row r="278" ht="25.9" customHeight="1"/>
    <row r="279" ht="25.9" customHeight="1"/>
    <row r="280" ht="25.9" customHeight="1"/>
    <row r="281" ht="25.9" customHeight="1"/>
    <row r="282" ht="25.9" customHeight="1"/>
    <row r="283" ht="25.9" customHeight="1"/>
    <row r="284" ht="25.9" customHeight="1"/>
    <row r="285" ht="25.9" customHeight="1"/>
    <row r="286" ht="25.9" customHeight="1"/>
    <row r="287" ht="25.9" customHeight="1"/>
    <row r="288" ht="25.9" customHeight="1"/>
    <row r="289" ht="25.9" customHeight="1"/>
    <row r="290" ht="25.9" customHeight="1"/>
    <row r="291" ht="25.9" customHeight="1"/>
    <row r="292" ht="25.9" customHeight="1"/>
    <row r="293" ht="25.9" customHeight="1"/>
    <row r="294" ht="25.9" customHeight="1"/>
    <row r="295" ht="25.9" customHeight="1"/>
    <row r="296" ht="25.9" customHeight="1"/>
    <row r="297" ht="25.9" customHeight="1"/>
    <row r="298" ht="25.9" customHeight="1"/>
    <row r="299" ht="25.9" customHeight="1"/>
    <row r="300" ht="25.9" customHeight="1"/>
    <row r="301" ht="25.9" customHeight="1"/>
    <row r="302" ht="25.9" customHeight="1"/>
    <row r="303" ht="25.9" customHeight="1"/>
    <row r="304" ht="25.9" customHeight="1"/>
    <row r="305" ht="25.9" customHeight="1"/>
    <row r="306" ht="25.9" customHeight="1"/>
    <row r="307" ht="25.9" customHeight="1"/>
    <row r="308" ht="25.9" customHeight="1"/>
    <row r="309" ht="25.9" customHeight="1"/>
    <row r="310" ht="25.9" customHeight="1"/>
    <row r="311" ht="25.9" customHeight="1"/>
    <row r="312" ht="25.9" customHeight="1"/>
    <row r="313" ht="25.9" customHeight="1"/>
    <row r="314" ht="25.9" customHeight="1"/>
    <row r="315" ht="25.9" customHeight="1"/>
    <row r="316" ht="25.9" customHeight="1"/>
    <row r="317" ht="25.9" customHeight="1"/>
    <row r="318" ht="25.9" customHeight="1"/>
    <row r="319" ht="25.9" customHeight="1"/>
  </sheetData>
  <mergeCells count="47">
    <mergeCell ref="W25:AA25"/>
    <mergeCell ref="AB25:AF25"/>
    <mergeCell ref="C25:G25"/>
    <mergeCell ref="H25:L25"/>
    <mergeCell ref="M25:Q25"/>
    <mergeCell ref="R25:V25"/>
    <mergeCell ref="M23:Q23"/>
    <mergeCell ref="R23:V23"/>
    <mergeCell ref="W23:AA23"/>
    <mergeCell ref="AB23:AF23"/>
    <mergeCell ref="A24:AH24"/>
    <mergeCell ref="A22:AH22"/>
    <mergeCell ref="C23:G23"/>
    <mergeCell ref="H23:L23"/>
    <mergeCell ref="AB4:AC4"/>
    <mergeCell ref="AD4:AE4"/>
    <mergeCell ref="C21:F21"/>
    <mergeCell ref="H21:K21"/>
    <mergeCell ref="M21:P21"/>
    <mergeCell ref="R21:U21"/>
    <mergeCell ref="W21:Z21"/>
    <mergeCell ref="AB21:AE21"/>
    <mergeCell ref="M4:N4"/>
    <mergeCell ref="O4:P4"/>
    <mergeCell ref="R4:S4"/>
    <mergeCell ref="T4:U4"/>
    <mergeCell ref="W4:X4"/>
    <mergeCell ref="AH3:AH5"/>
    <mergeCell ref="C3:G3"/>
    <mergeCell ref="H3:L3"/>
    <mergeCell ref="M3:Q3"/>
    <mergeCell ref="Y4:Z4"/>
    <mergeCell ref="C4:D4"/>
    <mergeCell ref="E4:F4"/>
    <mergeCell ref="H4:I4"/>
    <mergeCell ref="J4:K4"/>
    <mergeCell ref="A3:A5"/>
    <mergeCell ref="C1:AF1"/>
    <mergeCell ref="C2:G2"/>
    <mergeCell ref="H2:L2"/>
    <mergeCell ref="M2:Q2"/>
    <mergeCell ref="R2:V2"/>
    <mergeCell ref="W2:AA2"/>
    <mergeCell ref="AB2:AF2"/>
    <mergeCell ref="R3:V3"/>
    <mergeCell ref="W3:AA3"/>
    <mergeCell ref="AB3:AF3"/>
  </mergeCells>
  <printOptions horizontalCentered="1"/>
  <pageMargins left="0.25" right="0.25" top="1.5" bottom="0.5" header="0.3" footer="0.25"/>
  <pageSetup paperSize="5" scale="66" orientation="landscape" r:id="rId1"/>
  <headerFooter alignWithMargins="0">
    <oddHeader>&amp;C&amp;"Times New Roman,Bold"&amp;24November 4, 2014 State Election
Absentee Ballot Counts</oddHeader>
    <oddFooter>&amp;R&amp;F</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M319"/>
  <sheetViews>
    <sheetView zoomScale="82" zoomScaleNormal="82" workbookViewId="0">
      <selection activeCell="AB19" sqref="AB19"/>
    </sheetView>
  </sheetViews>
  <sheetFormatPr defaultRowHeight="12.75"/>
  <cols>
    <col min="1" max="1" width="19.7109375" customWidth="1"/>
    <col min="2" max="2" width="1.85546875" customWidth="1"/>
    <col min="3" max="3" width="7.28515625" bestFit="1" customWidth="1"/>
    <col min="4" max="4" width="6.7109375" bestFit="1" customWidth="1"/>
    <col min="5" max="5" width="7.28515625" bestFit="1" customWidth="1"/>
    <col min="6" max="6" width="6.7109375" bestFit="1" customWidth="1"/>
    <col min="7" max="7" width="8.7109375" bestFit="1" customWidth="1"/>
    <col min="8" max="8" width="11.28515625" bestFit="1" customWidth="1"/>
    <col min="9" max="9" width="6.7109375" bestFit="1" customWidth="1"/>
    <col min="10" max="10" width="7.28515625" bestFit="1" customWidth="1"/>
    <col min="11" max="11" width="6.7109375" bestFit="1" customWidth="1"/>
    <col min="12" max="12" width="8.7109375" bestFit="1" customWidth="1"/>
    <col min="13" max="13" width="11.28515625" bestFit="1" customWidth="1"/>
    <col min="14" max="14" width="6.7109375" bestFit="1" customWidth="1"/>
    <col min="15" max="15" width="7.28515625" bestFit="1" customWidth="1"/>
    <col min="16" max="16" width="6.7109375" bestFit="1" customWidth="1"/>
    <col min="17" max="17" width="8.7109375" bestFit="1" customWidth="1"/>
    <col min="18" max="18" width="11.28515625" bestFit="1" customWidth="1"/>
    <col min="19" max="19" width="6.7109375" bestFit="1" customWidth="1"/>
    <col min="20" max="20" width="7.28515625" bestFit="1" customWidth="1"/>
    <col min="21" max="21" width="6.7109375" bestFit="1" customWidth="1"/>
    <col min="22" max="22" width="8.7109375" bestFit="1" customWidth="1"/>
    <col min="23" max="23" width="11.28515625" bestFit="1" customWidth="1"/>
    <col min="24" max="24" width="6.7109375" bestFit="1" customWidth="1"/>
    <col min="25" max="25" width="7.28515625" bestFit="1" customWidth="1"/>
    <col min="26" max="26" width="6.7109375" bestFit="1" customWidth="1"/>
    <col min="27" max="27" width="8.7109375" bestFit="1" customWidth="1"/>
    <col min="28" max="28" width="11.28515625" bestFit="1" customWidth="1"/>
    <col min="29" max="29" width="6.7109375" bestFit="1" customWidth="1"/>
    <col min="30" max="30" width="7.28515625" bestFit="1" customWidth="1"/>
    <col min="31" max="31" width="6.7109375" bestFit="1" customWidth="1"/>
    <col min="32" max="32" width="8.7109375" bestFit="1" customWidth="1"/>
    <col min="33" max="33" width="7.28515625" bestFit="1" customWidth="1"/>
    <col min="34" max="34" width="6.7109375" bestFit="1" customWidth="1"/>
    <col min="35" max="35" width="7.28515625" bestFit="1" customWidth="1"/>
    <col min="36" max="36" width="6.7109375" bestFit="1" customWidth="1"/>
    <col min="37" max="37" width="8.7109375" bestFit="1" customWidth="1"/>
    <col min="38" max="38" width="1.85546875" customWidth="1"/>
    <col min="39" max="39" width="19.7109375" customWidth="1"/>
    <col min="40" max="41" width="8.7109375" customWidth="1"/>
    <col min="42" max="42" width="11.42578125" customWidth="1"/>
    <col min="43" max="43" width="10.28515625" customWidth="1"/>
    <col min="44" max="48" width="8.7109375" customWidth="1"/>
    <col min="49" max="49" width="11" customWidth="1"/>
    <col min="50" max="50" width="17" customWidth="1"/>
  </cols>
  <sheetData>
    <row r="1" spans="1:39" ht="35.450000000000003" customHeight="1" thickBot="1">
      <c r="A1" s="244" t="s">
        <v>447</v>
      </c>
      <c r="B1" s="182"/>
      <c r="C1" s="728" t="s">
        <v>115</v>
      </c>
      <c r="D1" s="695"/>
      <c r="E1" s="695"/>
      <c r="F1" s="695"/>
      <c r="G1" s="695"/>
      <c r="H1" s="695"/>
      <c r="I1" s="695"/>
      <c r="J1" s="695"/>
      <c r="K1" s="695"/>
      <c r="L1" s="695"/>
      <c r="M1" s="695"/>
      <c r="N1" s="695"/>
      <c r="O1" s="695"/>
      <c r="P1" s="695"/>
      <c r="Q1" s="695"/>
      <c r="R1" s="695"/>
      <c r="S1" s="695"/>
      <c r="T1" s="695"/>
      <c r="U1" s="695"/>
      <c r="V1" s="695"/>
      <c r="W1" s="695"/>
      <c r="X1" s="695"/>
      <c r="Y1" s="695"/>
      <c r="Z1" s="695"/>
      <c r="AA1" s="695"/>
      <c r="AB1" s="695"/>
      <c r="AC1" s="695"/>
      <c r="AD1" s="695"/>
      <c r="AE1" s="695"/>
      <c r="AF1" s="695"/>
      <c r="AG1" s="695"/>
      <c r="AH1" s="695"/>
      <c r="AI1" s="695"/>
      <c r="AJ1" s="695"/>
      <c r="AK1" s="729"/>
      <c r="AL1" s="182"/>
      <c r="AM1" s="248" t="s">
        <v>447</v>
      </c>
    </row>
    <row r="2" spans="1:39" ht="25.9" customHeight="1" thickBot="1">
      <c r="A2" s="243"/>
      <c r="B2" s="182"/>
      <c r="C2" s="715" t="s">
        <v>119</v>
      </c>
      <c r="D2" s="713"/>
      <c r="E2" s="713"/>
      <c r="F2" s="713"/>
      <c r="G2" s="713"/>
      <c r="H2" s="713" t="s">
        <v>392</v>
      </c>
      <c r="I2" s="713"/>
      <c r="J2" s="713"/>
      <c r="K2" s="713"/>
      <c r="L2" s="713"/>
      <c r="M2" s="713" t="s">
        <v>263</v>
      </c>
      <c r="N2" s="713"/>
      <c r="O2" s="713"/>
      <c r="P2" s="713"/>
      <c r="Q2" s="713"/>
      <c r="R2" s="713" t="s">
        <v>102</v>
      </c>
      <c r="S2" s="713"/>
      <c r="T2" s="713"/>
      <c r="U2" s="713"/>
      <c r="V2" s="713"/>
      <c r="W2" s="713" t="s">
        <v>393</v>
      </c>
      <c r="X2" s="713"/>
      <c r="Y2" s="713"/>
      <c r="Z2" s="713"/>
      <c r="AA2" s="713"/>
      <c r="AB2" s="713" t="s">
        <v>263</v>
      </c>
      <c r="AC2" s="713"/>
      <c r="AD2" s="713"/>
      <c r="AE2" s="713"/>
      <c r="AF2" s="713"/>
      <c r="AG2" s="713" t="s">
        <v>394</v>
      </c>
      <c r="AH2" s="713"/>
      <c r="AI2" s="713"/>
      <c r="AJ2" s="713"/>
      <c r="AK2" s="714"/>
      <c r="AL2" s="182"/>
      <c r="AM2" s="239"/>
    </row>
    <row r="3" spans="1:39" ht="38.25" customHeight="1" thickBot="1">
      <c r="A3" s="716" t="s">
        <v>0</v>
      </c>
      <c r="B3" s="182"/>
      <c r="C3" s="709" t="s">
        <v>395</v>
      </c>
      <c r="D3" s="710"/>
      <c r="E3" s="710"/>
      <c r="F3" s="710"/>
      <c r="G3" s="711"/>
      <c r="H3" s="709" t="s">
        <v>395</v>
      </c>
      <c r="I3" s="710"/>
      <c r="J3" s="710"/>
      <c r="K3" s="710"/>
      <c r="L3" s="711"/>
      <c r="M3" s="709" t="s">
        <v>395</v>
      </c>
      <c r="N3" s="710"/>
      <c r="O3" s="710"/>
      <c r="P3" s="710"/>
      <c r="Q3" s="711"/>
      <c r="R3" s="709" t="s">
        <v>108</v>
      </c>
      <c r="S3" s="710"/>
      <c r="T3" s="710"/>
      <c r="U3" s="710"/>
      <c r="V3" s="711"/>
      <c r="W3" s="709" t="s">
        <v>108</v>
      </c>
      <c r="X3" s="710"/>
      <c r="Y3" s="710"/>
      <c r="Z3" s="710"/>
      <c r="AA3" s="711"/>
      <c r="AB3" s="709" t="s">
        <v>108</v>
      </c>
      <c r="AC3" s="710"/>
      <c r="AD3" s="710"/>
      <c r="AE3" s="710"/>
      <c r="AF3" s="711"/>
      <c r="AG3" s="709" t="s">
        <v>396</v>
      </c>
      <c r="AH3" s="710"/>
      <c r="AI3" s="710"/>
      <c r="AJ3" s="710"/>
      <c r="AK3" s="711"/>
      <c r="AL3" s="182"/>
      <c r="AM3" s="716" t="s">
        <v>0</v>
      </c>
    </row>
    <row r="4" spans="1:39" ht="38.25" customHeight="1" thickTop="1" thickBot="1">
      <c r="A4" s="716"/>
      <c r="B4" s="182"/>
      <c r="C4" s="696" t="s">
        <v>371</v>
      </c>
      <c r="D4" s="698"/>
      <c r="E4" s="696" t="s">
        <v>372</v>
      </c>
      <c r="F4" s="698"/>
      <c r="G4" s="185" t="s">
        <v>373</v>
      </c>
      <c r="H4" s="696" t="s">
        <v>371</v>
      </c>
      <c r="I4" s="698"/>
      <c r="J4" s="696" t="s">
        <v>372</v>
      </c>
      <c r="K4" s="698"/>
      <c r="L4" s="185" t="s">
        <v>373</v>
      </c>
      <c r="M4" s="696" t="s">
        <v>371</v>
      </c>
      <c r="N4" s="698"/>
      <c r="O4" s="696" t="s">
        <v>372</v>
      </c>
      <c r="P4" s="698"/>
      <c r="Q4" s="185" t="s">
        <v>373</v>
      </c>
      <c r="R4" s="696" t="s">
        <v>371</v>
      </c>
      <c r="S4" s="698"/>
      <c r="T4" s="696" t="s">
        <v>372</v>
      </c>
      <c r="U4" s="698"/>
      <c r="V4" s="185" t="s">
        <v>373</v>
      </c>
      <c r="W4" s="696" t="s">
        <v>371</v>
      </c>
      <c r="X4" s="698"/>
      <c r="Y4" s="696" t="s">
        <v>372</v>
      </c>
      <c r="Z4" s="698"/>
      <c r="AA4" s="185" t="s">
        <v>373</v>
      </c>
      <c r="AB4" s="696" t="s">
        <v>371</v>
      </c>
      <c r="AC4" s="698"/>
      <c r="AD4" s="696" t="s">
        <v>372</v>
      </c>
      <c r="AE4" s="698"/>
      <c r="AF4" s="185" t="s">
        <v>373</v>
      </c>
      <c r="AG4" s="696" t="s">
        <v>371</v>
      </c>
      <c r="AH4" s="698"/>
      <c r="AI4" s="696" t="s">
        <v>372</v>
      </c>
      <c r="AJ4" s="698"/>
      <c r="AK4" s="185" t="s">
        <v>373</v>
      </c>
      <c r="AL4" s="182"/>
      <c r="AM4" s="716"/>
    </row>
    <row r="5" spans="1:39" ht="18.600000000000001" customHeight="1" thickTop="1" thickBot="1">
      <c r="A5" s="717"/>
      <c r="B5" s="9"/>
      <c r="C5" s="87" t="s">
        <v>374</v>
      </c>
      <c r="D5" s="180" t="s">
        <v>370</v>
      </c>
      <c r="E5" s="87" t="s">
        <v>374</v>
      </c>
      <c r="F5" s="87" t="s">
        <v>370</v>
      </c>
      <c r="G5" s="13" t="s">
        <v>2</v>
      </c>
      <c r="H5" s="87" t="s">
        <v>374</v>
      </c>
      <c r="I5" s="180" t="s">
        <v>370</v>
      </c>
      <c r="J5" s="87" t="s">
        <v>374</v>
      </c>
      <c r="K5" s="87" t="s">
        <v>370</v>
      </c>
      <c r="L5" s="13" t="s">
        <v>2</v>
      </c>
      <c r="M5" s="87" t="s">
        <v>374</v>
      </c>
      <c r="N5" s="180" t="s">
        <v>370</v>
      </c>
      <c r="O5" s="87" t="s">
        <v>374</v>
      </c>
      <c r="P5" s="87" t="s">
        <v>370</v>
      </c>
      <c r="Q5" s="13" t="s">
        <v>2</v>
      </c>
      <c r="R5" s="87" t="s">
        <v>374</v>
      </c>
      <c r="S5" s="180" t="s">
        <v>370</v>
      </c>
      <c r="T5" s="87" t="s">
        <v>374</v>
      </c>
      <c r="U5" s="87" t="s">
        <v>370</v>
      </c>
      <c r="V5" s="13" t="s">
        <v>2</v>
      </c>
      <c r="W5" s="87" t="s">
        <v>374</v>
      </c>
      <c r="X5" s="180" t="s">
        <v>370</v>
      </c>
      <c r="Y5" s="87" t="s">
        <v>374</v>
      </c>
      <c r="Z5" s="87" t="s">
        <v>370</v>
      </c>
      <c r="AA5" s="13" t="s">
        <v>2</v>
      </c>
      <c r="AB5" s="87" t="s">
        <v>374</v>
      </c>
      <c r="AC5" s="180" t="s">
        <v>370</v>
      </c>
      <c r="AD5" s="87" t="s">
        <v>374</v>
      </c>
      <c r="AE5" s="87" t="s">
        <v>370</v>
      </c>
      <c r="AF5" s="13" t="s">
        <v>2</v>
      </c>
      <c r="AG5" s="87" t="s">
        <v>374</v>
      </c>
      <c r="AH5" s="180" t="s">
        <v>370</v>
      </c>
      <c r="AI5" s="87" t="s">
        <v>374</v>
      </c>
      <c r="AJ5" s="87" t="s">
        <v>370</v>
      </c>
      <c r="AK5" s="13" t="s">
        <v>2</v>
      </c>
      <c r="AL5" s="9"/>
      <c r="AM5" s="717"/>
    </row>
    <row r="6" spans="1:39" ht="27" customHeight="1" thickTop="1">
      <c r="A6" s="77">
        <v>1</v>
      </c>
      <c r="B6" s="48"/>
      <c r="C6" s="563">
        <v>10</v>
      </c>
      <c r="D6" s="564"/>
      <c r="E6" s="565"/>
      <c r="F6" s="565"/>
      <c r="G6" s="5">
        <f>SUM(C6:F6)</f>
        <v>10</v>
      </c>
      <c r="H6" s="563">
        <v>0</v>
      </c>
      <c r="I6" s="564"/>
      <c r="J6" s="565"/>
      <c r="K6" s="565"/>
      <c r="L6" s="5">
        <f>SUM(H6:K6)</f>
        <v>0</v>
      </c>
      <c r="M6" s="563">
        <v>0</v>
      </c>
      <c r="N6" s="564"/>
      <c r="O6" s="565"/>
      <c r="P6" s="565"/>
      <c r="Q6" s="5">
        <f>SUM(M6:P6)</f>
        <v>0</v>
      </c>
      <c r="R6" s="563">
        <v>21</v>
      </c>
      <c r="S6" s="564">
        <v>2</v>
      </c>
      <c r="T6" s="565">
        <v>1</v>
      </c>
      <c r="U6" s="565">
        <v>2</v>
      </c>
      <c r="V6" s="5">
        <f>SUM(R6:U6)</f>
        <v>26</v>
      </c>
      <c r="W6" s="563">
        <v>1</v>
      </c>
      <c r="X6" s="564"/>
      <c r="Y6" s="565">
        <v>1</v>
      </c>
      <c r="Z6" s="565"/>
      <c r="AA6" s="5">
        <f>SUM(W6:Z6)</f>
        <v>2</v>
      </c>
      <c r="AB6" s="563">
        <v>0</v>
      </c>
      <c r="AC6" s="564"/>
      <c r="AD6" s="565"/>
      <c r="AE6" s="565"/>
      <c r="AF6" s="5">
        <f>SUM(AB6:AE6)</f>
        <v>0</v>
      </c>
      <c r="AG6" s="563"/>
      <c r="AH6" s="564"/>
      <c r="AI6" s="565"/>
      <c r="AJ6" s="565"/>
      <c r="AK6" s="5">
        <f>SUM(AG6:AJ6)</f>
        <v>0</v>
      </c>
      <c r="AL6" s="48"/>
      <c r="AM6" s="77">
        <v>1</v>
      </c>
    </row>
    <row r="7" spans="1:39" ht="27" customHeight="1">
      <c r="A7" s="6">
        <v>2</v>
      </c>
      <c r="B7" s="48"/>
      <c r="C7" s="566">
        <v>2</v>
      </c>
      <c r="D7" s="567"/>
      <c r="E7" s="568"/>
      <c r="F7" s="568"/>
      <c r="G7" s="77">
        <f t="shared" ref="G7:G19" si="0">SUM(C7:F7)</f>
        <v>2</v>
      </c>
      <c r="H7" s="566">
        <v>0</v>
      </c>
      <c r="I7" s="567"/>
      <c r="J7" s="568"/>
      <c r="K7" s="568"/>
      <c r="L7" s="77">
        <f t="shared" ref="L7:L19" si="1">SUM(H7:K7)</f>
        <v>0</v>
      </c>
      <c r="M7" s="566">
        <v>0</v>
      </c>
      <c r="N7" s="567"/>
      <c r="O7" s="568"/>
      <c r="P7" s="568"/>
      <c r="Q7" s="77">
        <f t="shared" ref="Q7:Q19" si="2">SUM(M7:P7)</f>
        <v>0</v>
      </c>
      <c r="R7" s="566">
        <v>4</v>
      </c>
      <c r="S7" s="567">
        <v>1</v>
      </c>
      <c r="T7" s="568">
        <v>1</v>
      </c>
      <c r="U7" s="568"/>
      <c r="V7" s="77">
        <f t="shared" ref="V7:V19" si="3">SUM(R7:U7)</f>
        <v>6</v>
      </c>
      <c r="W7" s="566">
        <v>1</v>
      </c>
      <c r="X7" s="567"/>
      <c r="Y7" s="568"/>
      <c r="Z7" s="568"/>
      <c r="AA7" s="77">
        <f t="shared" ref="AA7:AA19" si="4">SUM(W7:Z7)</f>
        <v>1</v>
      </c>
      <c r="AB7" s="566">
        <v>0</v>
      </c>
      <c r="AC7" s="567"/>
      <c r="AD7" s="568"/>
      <c r="AE7" s="568"/>
      <c r="AF7" s="77">
        <f t="shared" ref="AF7:AF19" si="5">SUM(AB7:AE7)</f>
        <v>0</v>
      </c>
      <c r="AG7" s="566"/>
      <c r="AH7" s="567"/>
      <c r="AI7" s="568"/>
      <c r="AJ7" s="568"/>
      <c r="AK7" s="77">
        <f t="shared" ref="AK7:AK19" si="6">SUM(AG7:AJ7)</f>
        <v>0</v>
      </c>
      <c r="AL7" s="48"/>
      <c r="AM7" s="6">
        <v>2</v>
      </c>
    </row>
    <row r="8" spans="1:39" ht="27" customHeight="1">
      <c r="A8" s="6">
        <v>3</v>
      </c>
      <c r="B8" s="88"/>
      <c r="C8" s="566">
        <v>11</v>
      </c>
      <c r="D8" s="567">
        <v>1</v>
      </c>
      <c r="E8" s="568"/>
      <c r="F8" s="568">
        <v>1</v>
      </c>
      <c r="G8" s="77">
        <f t="shared" si="0"/>
        <v>13</v>
      </c>
      <c r="H8" s="566">
        <v>1</v>
      </c>
      <c r="I8" s="567"/>
      <c r="J8" s="568"/>
      <c r="K8" s="568"/>
      <c r="L8" s="77">
        <f t="shared" si="1"/>
        <v>1</v>
      </c>
      <c r="M8" s="566">
        <v>0</v>
      </c>
      <c r="N8" s="567"/>
      <c r="O8" s="568"/>
      <c r="P8" s="568"/>
      <c r="Q8" s="77">
        <f t="shared" si="2"/>
        <v>0</v>
      </c>
      <c r="R8" s="566">
        <v>6</v>
      </c>
      <c r="S8" s="567"/>
      <c r="T8" s="568">
        <v>1</v>
      </c>
      <c r="U8" s="568"/>
      <c r="V8" s="77">
        <f t="shared" si="3"/>
        <v>7</v>
      </c>
      <c r="W8" s="566">
        <v>1</v>
      </c>
      <c r="X8" s="567"/>
      <c r="Y8" s="568"/>
      <c r="Z8" s="568"/>
      <c r="AA8" s="77">
        <f t="shared" si="4"/>
        <v>1</v>
      </c>
      <c r="AB8" s="566">
        <v>0</v>
      </c>
      <c r="AC8" s="567"/>
      <c r="AD8" s="568"/>
      <c r="AE8" s="568"/>
      <c r="AF8" s="77">
        <f t="shared" si="5"/>
        <v>0</v>
      </c>
      <c r="AG8" s="566"/>
      <c r="AH8" s="567"/>
      <c r="AI8" s="568"/>
      <c r="AJ8" s="568"/>
      <c r="AK8" s="77">
        <f t="shared" si="6"/>
        <v>0</v>
      </c>
      <c r="AL8" s="88"/>
      <c r="AM8" s="6">
        <v>3</v>
      </c>
    </row>
    <row r="9" spans="1:39" ht="27" customHeight="1">
      <c r="A9" s="6">
        <v>4</v>
      </c>
      <c r="B9" s="88"/>
      <c r="C9" s="566">
        <v>17</v>
      </c>
      <c r="D9" s="567"/>
      <c r="E9" s="568"/>
      <c r="F9" s="568">
        <v>2</v>
      </c>
      <c r="G9" s="77">
        <f t="shared" si="0"/>
        <v>19</v>
      </c>
      <c r="H9" s="566">
        <v>1</v>
      </c>
      <c r="I9" s="567"/>
      <c r="J9" s="568"/>
      <c r="K9" s="568"/>
      <c r="L9" s="77">
        <f t="shared" si="1"/>
        <v>1</v>
      </c>
      <c r="M9" s="566">
        <v>0</v>
      </c>
      <c r="N9" s="567"/>
      <c r="O9" s="568"/>
      <c r="P9" s="568"/>
      <c r="Q9" s="77">
        <f t="shared" si="2"/>
        <v>0</v>
      </c>
      <c r="R9" s="566">
        <v>22</v>
      </c>
      <c r="S9" s="567"/>
      <c r="T9" s="568"/>
      <c r="U9" s="568">
        <v>1</v>
      </c>
      <c r="V9" s="77">
        <f t="shared" si="3"/>
        <v>23</v>
      </c>
      <c r="W9" s="566">
        <v>3</v>
      </c>
      <c r="X9" s="567"/>
      <c r="Y9" s="568"/>
      <c r="Z9" s="568"/>
      <c r="AA9" s="77">
        <f t="shared" si="4"/>
        <v>3</v>
      </c>
      <c r="AB9" s="566">
        <v>0</v>
      </c>
      <c r="AC9" s="567"/>
      <c r="AD9" s="568"/>
      <c r="AE9" s="568"/>
      <c r="AF9" s="77">
        <f t="shared" si="5"/>
        <v>0</v>
      </c>
      <c r="AG9" s="566"/>
      <c r="AH9" s="567"/>
      <c r="AI9" s="568"/>
      <c r="AJ9" s="568"/>
      <c r="AK9" s="77">
        <f t="shared" si="6"/>
        <v>0</v>
      </c>
      <c r="AL9" s="88"/>
      <c r="AM9" s="6">
        <v>4</v>
      </c>
    </row>
    <row r="10" spans="1:39" ht="27" customHeight="1">
      <c r="A10" s="6">
        <v>5</v>
      </c>
      <c r="B10" s="48"/>
      <c r="C10" s="566">
        <v>22</v>
      </c>
      <c r="D10" s="567"/>
      <c r="E10" s="568">
        <v>1</v>
      </c>
      <c r="F10" s="568"/>
      <c r="G10" s="77">
        <f t="shared" si="0"/>
        <v>23</v>
      </c>
      <c r="H10" s="566">
        <v>5</v>
      </c>
      <c r="I10" s="567"/>
      <c r="J10" s="568">
        <v>1</v>
      </c>
      <c r="K10" s="568"/>
      <c r="L10" s="77">
        <f t="shared" si="1"/>
        <v>6</v>
      </c>
      <c r="M10" s="566">
        <v>0</v>
      </c>
      <c r="N10" s="567"/>
      <c r="O10" s="568"/>
      <c r="P10" s="568"/>
      <c r="Q10" s="77">
        <f t="shared" si="2"/>
        <v>0</v>
      </c>
      <c r="R10" s="566">
        <v>31</v>
      </c>
      <c r="S10" s="567">
        <v>2</v>
      </c>
      <c r="T10" s="568">
        <v>5</v>
      </c>
      <c r="U10" s="568">
        <v>1</v>
      </c>
      <c r="V10" s="77">
        <f t="shared" si="3"/>
        <v>39</v>
      </c>
      <c r="W10" s="566">
        <v>2</v>
      </c>
      <c r="X10" s="567"/>
      <c r="Y10" s="568" t="s">
        <v>594</v>
      </c>
      <c r="Z10" s="568"/>
      <c r="AA10" s="77">
        <f t="shared" si="4"/>
        <v>2</v>
      </c>
      <c r="AB10" s="566">
        <v>0</v>
      </c>
      <c r="AC10" s="567"/>
      <c r="AD10" s="568"/>
      <c r="AE10" s="568"/>
      <c r="AF10" s="77">
        <f t="shared" si="5"/>
        <v>0</v>
      </c>
      <c r="AG10" s="566">
        <v>3</v>
      </c>
      <c r="AH10" s="567"/>
      <c r="AI10" s="568"/>
      <c r="AJ10" s="568"/>
      <c r="AK10" s="77">
        <f t="shared" si="6"/>
        <v>3</v>
      </c>
      <c r="AL10" s="48"/>
      <c r="AM10" s="6">
        <v>5</v>
      </c>
    </row>
    <row r="11" spans="1:39" ht="27" customHeight="1">
      <c r="A11" s="6">
        <v>6</v>
      </c>
      <c r="B11" s="48"/>
      <c r="C11" s="566">
        <v>27</v>
      </c>
      <c r="D11" s="567"/>
      <c r="E11" s="568"/>
      <c r="F11" s="568"/>
      <c r="G11" s="77">
        <f t="shared" si="0"/>
        <v>27</v>
      </c>
      <c r="H11" s="566">
        <v>0</v>
      </c>
      <c r="I11" s="567"/>
      <c r="J11" s="568"/>
      <c r="K11" s="568"/>
      <c r="L11" s="77">
        <f t="shared" si="1"/>
        <v>0</v>
      </c>
      <c r="M11" s="566">
        <v>0</v>
      </c>
      <c r="N11" s="567"/>
      <c r="O11" s="568"/>
      <c r="P11" s="568"/>
      <c r="Q11" s="77">
        <f t="shared" si="2"/>
        <v>0</v>
      </c>
      <c r="R11" s="566">
        <v>20</v>
      </c>
      <c r="S11" s="567">
        <v>1</v>
      </c>
      <c r="T11" s="568"/>
      <c r="U11" s="568"/>
      <c r="V11" s="77">
        <f t="shared" si="3"/>
        <v>21</v>
      </c>
      <c r="W11" s="566">
        <v>0</v>
      </c>
      <c r="X11" s="567"/>
      <c r="Y11" s="568"/>
      <c r="Z11" s="568"/>
      <c r="AA11" s="77">
        <f t="shared" si="4"/>
        <v>0</v>
      </c>
      <c r="AB11" s="566">
        <v>0</v>
      </c>
      <c r="AC11" s="567"/>
      <c r="AD11" s="568"/>
      <c r="AE11" s="568"/>
      <c r="AF11" s="77">
        <f t="shared" si="5"/>
        <v>0</v>
      </c>
      <c r="AG11" s="566"/>
      <c r="AH11" s="567"/>
      <c r="AI11" s="568"/>
      <c r="AJ11" s="568"/>
      <c r="AK11" s="77">
        <f t="shared" si="6"/>
        <v>0</v>
      </c>
      <c r="AL11" s="48"/>
      <c r="AM11" s="6">
        <v>6</v>
      </c>
    </row>
    <row r="12" spans="1:39" ht="27" customHeight="1">
      <c r="A12" s="6">
        <v>7</v>
      </c>
      <c r="B12" s="48"/>
      <c r="C12" s="566">
        <v>10</v>
      </c>
      <c r="D12" s="567"/>
      <c r="E12" s="568"/>
      <c r="F12" s="568"/>
      <c r="G12" s="77">
        <f t="shared" si="0"/>
        <v>10</v>
      </c>
      <c r="H12" s="566">
        <v>1</v>
      </c>
      <c r="I12" s="567"/>
      <c r="J12" s="568"/>
      <c r="K12" s="568"/>
      <c r="L12" s="77">
        <f t="shared" si="1"/>
        <v>1</v>
      </c>
      <c r="M12" s="566">
        <v>0</v>
      </c>
      <c r="N12" s="567"/>
      <c r="O12" s="568"/>
      <c r="P12" s="568"/>
      <c r="Q12" s="77">
        <f t="shared" si="2"/>
        <v>0</v>
      </c>
      <c r="R12" s="566">
        <v>24</v>
      </c>
      <c r="S12" s="567">
        <v>1</v>
      </c>
      <c r="T12" s="568"/>
      <c r="U12" s="568">
        <v>4</v>
      </c>
      <c r="V12" s="77">
        <f t="shared" si="3"/>
        <v>29</v>
      </c>
      <c r="W12" s="566">
        <v>3</v>
      </c>
      <c r="X12" s="567"/>
      <c r="Y12" s="568"/>
      <c r="Z12" s="568"/>
      <c r="AA12" s="77">
        <f t="shared" si="4"/>
        <v>3</v>
      </c>
      <c r="AB12" s="566">
        <v>0</v>
      </c>
      <c r="AC12" s="567"/>
      <c r="AD12" s="568"/>
      <c r="AE12" s="568"/>
      <c r="AF12" s="77">
        <f t="shared" si="5"/>
        <v>0</v>
      </c>
      <c r="AG12" s="566">
        <v>0</v>
      </c>
      <c r="AH12" s="567"/>
      <c r="AI12" s="568"/>
      <c r="AJ12" s="568"/>
      <c r="AK12" s="77">
        <f t="shared" si="6"/>
        <v>0</v>
      </c>
      <c r="AL12" s="48"/>
      <c r="AM12" s="6">
        <v>7</v>
      </c>
    </row>
    <row r="13" spans="1:39" ht="27" customHeight="1">
      <c r="A13" s="6">
        <v>8</v>
      </c>
      <c r="B13" s="88"/>
      <c r="C13" s="566">
        <v>1</v>
      </c>
      <c r="D13" s="567"/>
      <c r="E13" s="568"/>
      <c r="F13" s="568"/>
      <c r="G13" s="77">
        <f t="shared" si="0"/>
        <v>1</v>
      </c>
      <c r="H13" s="566">
        <v>0</v>
      </c>
      <c r="I13" s="567"/>
      <c r="J13" s="568"/>
      <c r="K13" s="568"/>
      <c r="L13" s="77">
        <f t="shared" si="1"/>
        <v>0</v>
      </c>
      <c r="M13" s="566">
        <v>0</v>
      </c>
      <c r="N13" s="567"/>
      <c r="O13" s="568"/>
      <c r="P13" s="568"/>
      <c r="Q13" s="77">
        <f t="shared" si="2"/>
        <v>0</v>
      </c>
      <c r="R13" s="566">
        <v>8</v>
      </c>
      <c r="S13" s="567">
        <v>1</v>
      </c>
      <c r="T13" s="568">
        <v>3</v>
      </c>
      <c r="U13" s="568"/>
      <c r="V13" s="77">
        <f t="shared" si="3"/>
        <v>12</v>
      </c>
      <c r="W13" s="566">
        <v>0</v>
      </c>
      <c r="X13" s="567"/>
      <c r="Y13" s="568"/>
      <c r="Z13" s="568"/>
      <c r="AA13" s="77">
        <f t="shared" si="4"/>
        <v>0</v>
      </c>
      <c r="AB13" s="566">
        <v>0</v>
      </c>
      <c r="AC13" s="567"/>
      <c r="AD13" s="568"/>
      <c r="AE13" s="568"/>
      <c r="AF13" s="77">
        <f t="shared" si="5"/>
        <v>0</v>
      </c>
      <c r="AG13" s="566">
        <v>0</v>
      </c>
      <c r="AH13" s="567"/>
      <c r="AI13" s="568"/>
      <c r="AJ13" s="568"/>
      <c r="AK13" s="77">
        <f t="shared" si="6"/>
        <v>0</v>
      </c>
      <c r="AL13" s="88"/>
      <c r="AM13" s="6">
        <v>8</v>
      </c>
    </row>
    <row r="14" spans="1:39" ht="27" customHeight="1">
      <c r="A14" s="6">
        <v>9</v>
      </c>
      <c r="B14" s="88"/>
      <c r="C14" s="566">
        <v>16</v>
      </c>
      <c r="D14" s="567"/>
      <c r="E14" s="568"/>
      <c r="F14" s="568"/>
      <c r="G14" s="77">
        <f t="shared" si="0"/>
        <v>16</v>
      </c>
      <c r="H14" s="566">
        <v>1</v>
      </c>
      <c r="I14" s="567"/>
      <c r="J14" s="568"/>
      <c r="K14" s="568"/>
      <c r="L14" s="77">
        <f t="shared" si="1"/>
        <v>1</v>
      </c>
      <c r="M14" s="566">
        <v>0</v>
      </c>
      <c r="N14" s="567"/>
      <c r="O14" s="568"/>
      <c r="P14" s="568"/>
      <c r="Q14" s="77">
        <f t="shared" si="2"/>
        <v>0</v>
      </c>
      <c r="R14" s="566">
        <v>41</v>
      </c>
      <c r="S14" s="567">
        <v>4</v>
      </c>
      <c r="T14" s="568">
        <v>1</v>
      </c>
      <c r="U14" s="568">
        <v>1</v>
      </c>
      <c r="V14" s="77">
        <f t="shared" si="3"/>
        <v>47</v>
      </c>
      <c r="W14" s="566">
        <v>4</v>
      </c>
      <c r="X14" s="567"/>
      <c r="Y14" s="568"/>
      <c r="Z14" s="568"/>
      <c r="AA14" s="77">
        <f t="shared" si="4"/>
        <v>4</v>
      </c>
      <c r="AB14" s="566">
        <v>0</v>
      </c>
      <c r="AC14" s="567"/>
      <c r="AD14" s="568"/>
      <c r="AE14" s="568"/>
      <c r="AF14" s="77">
        <f t="shared" si="5"/>
        <v>0</v>
      </c>
      <c r="AG14" s="566">
        <v>1</v>
      </c>
      <c r="AH14" s="567"/>
      <c r="AI14" s="568"/>
      <c r="AJ14" s="568"/>
      <c r="AK14" s="77">
        <f t="shared" si="6"/>
        <v>1</v>
      </c>
      <c r="AL14" s="88"/>
      <c r="AM14" s="6">
        <v>9</v>
      </c>
    </row>
    <row r="15" spans="1:39" ht="27" customHeight="1">
      <c r="A15" s="6">
        <v>10</v>
      </c>
      <c r="B15" s="88"/>
      <c r="C15" s="566">
        <v>8</v>
      </c>
      <c r="D15" s="567">
        <v>2</v>
      </c>
      <c r="E15" s="568"/>
      <c r="F15" s="568"/>
      <c r="G15" s="77">
        <f t="shared" si="0"/>
        <v>10</v>
      </c>
      <c r="H15" s="566">
        <v>2</v>
      </c>
      <c r="I15" s="567"/>
      <c r="J15" s="568"/>
      <c r="K15" s="568"/>
      <c r="L15" s="77">
        <f t="shared" si="1"/>
        <v>2</v>
      </c>
      <c r="M15" s="566">
        <v>0</v>
      </c>
      <c r="N15" s="567"/>
      <c r="O15" s="568"/>
      <c r="P15" s="568"/>
      <c r="Q15" s="77">
        <f t="shared" si="2"/>
        <v>0</v>
      </c>
      <c r="R15" s="566">
        <v>15</v>
      </c>
      <c r="S15" s="567"/>
      <c r="T15" s="568">
        <v>2</v>
      </c>
      <c r="U15" s="568"/>
      <c r="V15" s="77">
        <f t="shared" si="3"/>
        <v>17</v>
      </c>
      <c r="W15" s="566">
        <v>1</v>
      </c>
      <c r="X15" s="567"/>
      <c r="Y15" s="568">
        <v>1</v>
      </c>
      <c r="Z15" s="568"/>
      <c r="AA15" s="77">
        <f t="shared" si="4"/>
        <v>2</v>
      </c>
      <c r="AB15" s="566"/>
      <c r="AC15" s="567"/>
      <c r="AD15" s="568"/>
      <c r="AE15" s="568"/>
      <c r="AF15" s="77">
        <f t="shared" si="5"/>
        <v>0</v>
      </c>
      <c r="AG15" s="566">
        <v>0</v>
      </c>
      <c r="AH15" s="567"/>
      <c r="AI15" s="568"/>
      <c r="AJ15" s="568"/>
      <c r="AK15" s="77">
        <f t="shared" si="6"/>
        <v>0</v>
      </c>
      <c r="AL15" s="88"/>
      <c r="AM15" s="6">
        <v>10</v>
      </c>
    </row>
    <row r="16" spans="1:39" ht="27" customHeight="1">
      <c r="A16" s="6">
        <v>11</v>
      </c>
      <c r="B16" s="88"/>
      <c r="C16" s="566">
        <v>34</v>
      </c>
      <c r="D16" s="567">
        <v>1</v>
      </c>
      <c r="E16" s="568"/>
      <c r="F16" s="568">
        <v>3</v>
      </c>
      <c r="G16" s="77">
        <f t="shared" si="0"/>
        <v>38</v>
      </c>
      <c r="H16" s="566">
        <v>2</v>
      </c>
      <c r="I16" s="567"/>
      <c r="J16" s="568"/>
      <c r="K16" s="568"/>
      <c r="L16" s="77">
        <f t="shared" si="1"/>
        <v>2</v>
      </c>
      <c r="M16" s="566">
        <v>0</v>
      </c>
      <c r="N16" s="567"/>
      <c r="O16" s="568"/>
      <c r="P16" s="568"/>
      <c r="Q16" s="77">
        <f t="shared" si="2"/>
        <v>0</v>
      </c>
      <c r="R16" s="566">
        <v>59</v>
      </c>
      <c r="S16" s="567">
        <v>8</v>
      </c>
      <c r="T16" s="568">
        <v>8</v>
      </c>
      <c r="U16" s="568">
        <v>1</v>
      </c>
      <c r="V16" s="77">
        <f t="shared" si="3"/>
        <v>76</v>
      </c>
      <c r="W16" s="566">
        <v>5</v>
      </c>
      <c r="X16" s="567"/>
      <c r="Y16" s="568">
        <v>1</v>
      </c>
      <c r="Z16" s="568"/>
      <c r="AA16" s="77">
        <f t="shared" si="4"/>
        <v>6</v>
      </c>
      <c r="AB16" s="566">
        <v>0</v>
      </c>
      <c r="AC16" s="567"/>
      <c r="AD16" s="568"/>
      <c r="AE16" s="568"/>
      <c r="AF16" s="77">
        <f t="shared" si="5"/>
        <v>0</v>
      </c>
      <c r="AG16" s="566">
        <v>0</v>
      </c>
      <c r="AH16" s="567">
        <v>1</v>
      </c>
      <c r="AI16" s="568"/>
      <c r="AJ16" s="568"/>
      <c r="AK16" s="77">
        <f t="shared" si="6"/>
        <v>1</v>
      </c>
      <c r="AL16" s="88"/>
      <c r="AM16" s="6">
        <v>11</v>
      </c>
    </row>
    <row r="17" spans="1:39" ht="27" customHeight="1">
      <c r="A17" s="6">
        <v>12</v>
      </c>
      <c r="B17" s="88"/>
      <c r="C17" s="566">
        <v>36</v>
      </c>
      <c r="D17" s="567">
        <v>3</v>
      </c>
      <c r="E17" s="568"/>
      <c r="F17" s="568">
        <v>2</v>
      </c>
      <c r="G17" s="77">
        <f t="shared" si="0"/>
        <v>41</v>
      </c>
      <c r="H17" s="566">
        <v>5</v>
      </c>
      <c r="I17" s="567"/>
      <c r="J17" s="568"/>
      <c r="K17" s="568"/>
      <c r="L17" s="77">
        <f t="shared" si="1"/>
        <v>5</v>
      </c>
      <c r="M17" s="566">
        <v>0</v>
      </c>
      <c r="N17" s="567"/>
      <c r="O17" s="568"/>
      <c r="P17" s="568"/>
      <c r="Q17" s="77">
        <f t="shared" si="2"/>
        <v>0</v>
      </c>
      <c r="R17" s="566">
        <v>91</v>
      </c>
      <c r="S17" s="567">
        <v>10</v>
      </c>
      <c r="T17" s="568">
        <v>1</v>
      </c>
      <c r="U17" s="568">
        <v>2</v>
      </c>
      <c r="V17" s="77">
        <f t="shared" si="3"/>
        <v>104</v>
      </c>
      <c r="W17" s="566">
        <v>5</v>
      </c>
      <c r="X17" s="567"/>
      <c r="Y17" s="568">
        <v>1</v>
      </c>
      <c r="Z17" s="568">
        <v>1</v>
      </c>
      <c r="AA17" s="77">
        <f t="shared" si="4"/>
        <v>7</v>
      </c>
      <c r="AB17" s="566">
        <v>0</v>
      </c>
      <c r="AC17" s="567"/>
      <c r="AD17" s="568"/>
      <c r="AE17" s="568"/>
      <c r="AF17" s="77">
        <f t="shared" si="5"/>
        <v>0</v>
      </c>
      <c r="AG17" s="566">
        <v>2</v>
      </c>
      <c r="AH17" s="567"/>
      <c r="AI17" s="568"/>
      <c r="AJ17" s="568"/>
      <c r="AK17" s="77">
        <f t="shared" si="6"/>
        <v>2</v>
      </c>
      <c r="AL17" s="88"/>
      <c r="AM17" s="6">
        <v>12</v>
      </c>
    </row>
    <row r="18" spans="1:39" ht="27" customHeight="1">
      <c r="A18" s="6">
        <v>13</v>
      </c>
      <c r="B18" s="88"/>
      <c r="C18" s="566">
        <v>21</v>
      </c>
      <c r="D18" s="567">
        <v>1</v>
      </c>
      <c r="E18" s="568"/>
      <c r="F18" s="568"/>
      <c r="G18" s="77">
        <f t="shared" si="0"/>
        <v>22</v>
      </c>
      <c r="H18" s="566">
        <v>4</v>
      </c>
      <c r="I18" s="567"/>
      <c r="J18" s="568"/>
      <c r="K18" s="568"/>
      <c r="L18" s="77">
        <f t="shared" si="1"/>
        <v>4</v>
      </c>
      <c r="M18" s="566">
        <v>0</v>
      </c>
      <c r="N18" s="567"/>
      <c r="O18" s="568"/>
      <c r="P18" s="568"/>
      <c r="Q18" s="77">
        <f t="shared" si="2"/>
        <v>0</v>
      </c>
      <c r="R18" s="566">
        <v>46</v>
      </c>
      <c r="S18" s="567">
        <v>4</v>
      </c>
      <c r="T18" s="568">
        <v>3</v>
      </c>
      <c r="U18" s="568"/>
      <c r="V18" s="77">
        <f t="shared" si="3"/>
        <v>53</v>
      </c>
      <c r="W18" s="566">
        <v>0</v>
      </c>
      <c r="X18" s="567"/>
      <c r="Y18" s="568"/>
      <c r="Z18" s="568"/>
      <c r="AA18" s="77">
        <f t="shared" si="4"/>
        <v>0</v>
      </c>
      <c r="AB18" s="566">
        <v>0</v>
      </c>
      <c r="AC18" s="567"/>
      <c r="AD18" s="568"/>
      <c r="AE18" s="568"/>
      <c r="AF18" s="77">
        <f t="shared" si="5"/>
        <v>0</v>
      </c>
      <c r="AG18" s="566">
        <v>1</v>
      </c>
      <c r="AH18" s="567"/>
      <c r="AI18" s="568"/>
      <c r="AJ18" s="568"/>
      <c r="AK18" s="77">
        <f t="shared" si="6"/>
        <v>1</v>
      </c>
      <c r="AL18" s="88"/>
      <c r="AM18" s="6">
        <v>13</v>
      </c>
    </row>
    <row r="19" spans="1:39" ht="27" customHeight="1" thickBot="1">
      <c r="A19" s="7">
        <v>14</v>
      </c>
      <c r="B19" s="88"/>
      <c r="C19" s="569">
        <v>6</v>
      </c>
      <c r="D19" s="570">
        <v>1</v>
      </c>
      <c r="E19" s="571"/>
      <c r="F19" s="571"/>
      <c r="G19" s="83">
        <f t="shared" si="0"/>
        <v>7</v>
      </c>
      <c r="H19" s="569">
        <v>1</v>
      </c>
      <c r="I19" s="570"/>
      <c r="J19" s="571"/>
      <c r="K19" s="571"/>
      <c r="L19" s="83">
        <f t="shared" si="1"/>
        <v>1</v>
      </c>
      <c r="M19" s="569">
        <v>0</v>
      </c>
      <c r="N19" s="570"/>
      <c r="O19" s="571"/>
      <c r="P19" s="571"/>
      <c r="Q19" s="83">
        <f t="shared" si="2"/>
        <v>0</v>
      </c>
      <c r="R19" s="569">
        <v>17</v>
      </c>
      <c r="S19" s="570">
        <v>2</v>
      </c>
      <c r="T19" s="571">
        <v>1</v>
      </c>
      <c r="U19" s="571"/>
      <c r="V19" s="83">
        <f t="shared" si="3"/>
        <v>20</v>
      </c>
      <c r="W19" s="569">
        <v>1</v>
      </c>
      <c r="X19" s="570">
        <v>1</v>
      </c>
      <c r="Y19" s="571"/>
      <c r="Z19" s="571"/>
      <c r="AA19" s="83">
        <f t="shared" si="4"/>
        <v>2</v>
      </c>
      <c r="AB19" s="569">
        <v>0</v>
      </c>
      <c r="AC19" s="570"/>
      <c r="AD19" s="571"/>
      <c r="AE19" s="571"/>
      <c r="AF19" s="83">
        <f t="shared" si="5"/>
        <v>0</v>
      </c>
      <c r="AG19" s="569">
        <v>0</v>
      </c>
      <c r="AH19" s="570"/>
      <c r="AI19" s="571"/>
      <c r="AJ19" s="571"/>
      <c r="AK19" s="83">
        <f t="shared" si="6"/>
        <v>0</v>
      </c>
      <c r="AL19" s="88"/>
      <c r="AM19" s="7">
        <v>14</v>
      </c>
    </row>
    <row r="20" spans="1:39" ht="27" customHeight="1" thickTop="1" thickBot="1">
      <c r="A20" s="11" t="s">
        <v>382</v>
      </c>
      <c r="B20" s="90"/>
      <c r="C20" s="89">
        <f>SUM(C6:C19)</f>
        <v>221</v>
      </c>
      <c r="D20" s="89">
        <f t="shared" ref="D20:G20" si="7">SUM(D6:D19)</f>
        <v>9</v>
      </c>
      <c r="E20" s="89">
        <f t="shared" si="7"/>
        <v>1</v>
      </c>
      <c r="F20" s="89">
        <f t="shared" si="7"/>
        <v>8</v>
      </c>
      <c r="G20" s="89">
        <f t="shared" si="7"/>
        <v>239</v>
      </c>
      <c r="H20" s="89">
        <f>SUM(H6:H19)</f>
        <v>23</v>
      </c>
      <c r="I20" s="89">
        <f t="shared" ref="I20:L20" si="8">SUM(I6:I19)</f>
        <v>0</v>
      </c>
      <c r="J20" s="89">
        <f t="shared" si="8"/>
        <v>1</v>
      </c>
      <c r="K20" s="89">
        <f t="shared" si="8"/>
        <v>0</v>
      </c>
      <c r="L20" s="89">
        <f t="shared" si="8"/>
        <v>24</v>
      </c>
      <c r="M20" s="89">
        <f>SUM(M6:M19)</f>
        <v>0</v>
      </c>
      <c r="N20" s="89">
        <f t="shared" ref="N20:Q20" si="9">SUM(N6:N19)</f>
        <v>0</v>
      </c>
      <c r="O20" s="89">
        <f t="shared" si="9"/>
        <v>0</v>
      </c>
      <c r="P20" s="89">
        <f t="shared" si="9"/>
        <v>0</v>
      </c>
      <c r="Q20" s="89">
        <f t="shared" si="9"/>
        <v>0</v>
      </c>
      <c r="R20" s="89">
        <f>SUM(R6:R19)</f>
        <v>405</v>
      </c>
      <c r="S20" s="89">
        <f t="shared" ref="S20:V20" si="10">SUM(S6:S19)</f>
        <v>36</v>
      </c>
      <c r="T20" s="89">
        <f t="shared" si="10"/>
        <v>27</v>
      </c>
      <c r="U20" s="89">
        <f t="shared" si="10"/>
        <v>12</v>
      </c>
      <c r="V20" s="89">
        <f t="shared" si="10"/>
        <v>480</v>
      </c>
      <c r="W20" s="89">
        <f>SUM(W6:W19)</f>
        <v>27</v>
      </c>
      <c r="X20" s="89">
        <f t="shared" ref="X20:AA20" si="11">SUM(X6:X19)</f>
        <v>1</v>
      </c>
      <c r="Y20" s="89">
        <f t="shared" si="11"/>
        <v>4</v>
      </c>
      <c r="Z20" s="89">
        <f t="shared" si="11"/>
        <v>1</v>
      </c>
      <c r="AA20" s="89">
        <f t="shared" si="11"/>
        <v>33</v>
      </c>
      <c r="AB20" s="89">
        <f>SUM(AB6:AB19)</f>
        <v>0</v>
      </c>
      <c r="AC20" s="89">
        <f t="shared" ref="AC20:AF20" si="12">SUM(AC6:AC19)</f>
        <v>0</v>
      </c>
      <c r="AD20" s="89">
        <f t="shared" si="12"/>
        <v>0</v>
      </c>
      <c r="AE20" s="89">
        <f t="shared" si="12"/>
        <v>0</v>
      </c>
      <c r="AF20" s="89">
        <f t="shared" si="12"/>
        <v>0</v>
      </c>
      <c r="AG20" s="89">
        <f>SUM(AG6:AG19)</f>
        <v>7</v>
      </c>
      <c r="AH20" s="89">
        <f t="shared" ref="AH20:AK20" si="13">SUM(AH6:AH19)</f>
        <v>1</v>
      </c>
      <c r="AI20" s="89">
        <f t="shared" si="13"/>
        <v>0</v>
      </c>
      <c r="AJ20" s="89">
        <f t="shared" si="13"/>
        <v>0</v>
      </c>
      <c r="AK20" s="86">
        <f t="shared" si="13"/>
        <v>8</v>
      </c>
      <c r="AL20" s="90"/>
      <c r="AM20" s="11" t="s">
        <v>382</v>
      </c>
    </row>
    <row r="21" spans="1:39" ht="27" customHeight="1" thickTop="1" thickBot="1">
      <c r="A21" s="11" t="s">
        <v>381</v>
      </c>
      <c r="B21" s="76"/>
      <c r="C21" s="692">
        <f>SUM(C20:F20)</f>
        <v>239</v>
      </c>
      <c r="D21" s="693"/>
      <c r="E21" s="693"/>
      <c r="F21" s="694"/>
      <c r="G21" s="252">
        <f>C23+C25</f>
        <v>239</v>
      </c>
      <c r="H21" s="250">
        <f>SUM(H20:K20)</f>
        <v>24</v>
      </c>
      <c r="I21" s="251"/>
      <c r="J21" s="251"/>
      <c r="K21" s="252"/>
      <c r="L21" s="252">
        <f>H23+H25</f>
        <v>24</v>
      </c>
      <c r="M21" s="250">
        <f>SUM(M20:P20)</f>
        <v>0</v>
      </c>
      <c r="N21" s="251"/>
      <c r="O21" s="251"/>
      <c r="P21" s="252"/>
      <c r="Q21" s="252">
        <f>M23+M25</f>
        <v>0</v>
      </c>
      <c r="R21" s="250">
        <f>SUM(R20:U20)</f>
        <v>480</v>
      </c>
      <c r="S21" s="251"/>
      <c r="T21" s="251"/>
      <c r="U21" s="252"/>
      <c r="V21" s="252">
        <f>R23+R25</f>
        <v>480</v>
      </c>
      <c r="W21" s="250">
        <f>SUM(W20:Z20)</f>
        <v>33</v>
      </c>
      <c r="X21" s="251"/>
      <c r="Y21" s="251"/>
      <c r="Z21" s="252"/>
      <c r="AA21" s="252">
        <f>W23+W25</f>
        <v>33</v>
      </c>
      <c r="AB21" s="250">
        <f>SUM(AB20:AE20)</f>
        <v>0</v>
      </c>
      <c r="AC21" s="251"/>
      <c r="AD21" s="251"/>
      <c r="AE21" s="252"/>
      <c r="AF21" s="252">
        <f>AB23+AB25</f>
        <v>0</v>
      </c>
      <c r="AG21" s="692">
        <f>SUM(AG20:AJ20)</f>
        <v>8</v>
      </c>
      <c r="AH21" s="693"/>
      <c r="AI21" s="693"/>
      <c r="AJ21" s="694"/>
      <c r="AK21" s="252">
        <f>AG23+AG25</f>
        <v>8</v>
      </c>
      <c r="AL21" s="76"/>
      <c r="AM21" s="11" t="s">
        <v>381</v>
      </c>
    </row>
    <row r="22" spans="1:39" ht="27" customHeight="1" thickTop="1" thickBot="1">
      <c r="A22" s="718" t="s">
        <v>1</v>
      </c>
      <c r="B22" s="719"/>
      <c r="C22" s="719"/>
      <c r="D22" s="719"/>
      <c r="E22" s="719"/>
      <c r="F22" s="719"/>
      <c r="G22" s="719"/>
      <c r="H22" s="719"/>
      <c r="I22" s="719"/>
      <c r="J22" s="719"/>
      <c r="K22" s="719"/>
      <c r="L22" s="719"/>
      <c r="M22" s="719"/>
      <c r="N22" s="719"/>
      <c r="O22" s="719"/>
      <c r="P22" s="719"/>
      <c r="Q22" s="719"/>
      <c r="R22" s="719"/>
      <c r="S22" s="719"/>
      <c r="T22" s="719"/>
      <c r="U22" s="719"/>
      <c r="V22" s="719"/>
      <c r="W22" s="719"/>
      <c r="X22" s="719"/>
      <c r="Y22" s="719"/>
      <c r="Z22" s="719"/>
      <c r="AA22" s="719"/>
      <c r="AB22" s="719"/>
      <c r="AC22" s="719"/>
      <c r="AD22" s="719"/>
      <c r="AE22" s="719"/>
      <c r="AF22" s="719"/>
      <c r="AG22" s="719"/>
      <c r="AH22" s="719"/>
      <c r="AI22" s="719"/>
      <c r="AJ22" s="719"/>
      <c r="AK22" s="719"/>
      <c r="AL22" s="719"/>
      <c r="AM22" s="720"/>
    </row>
    <row r="23" spans="1:39" ht="27" customHeight="1" thickTop="1" thickBot="1">
      <c r="A23" s="66" t="s">
        <v>99</v>
      </c>
      <c r="B23" s="64"/>
      <c r="C23" s="689">
        <f>G8+G11</f>
        <v>40</v>
      </c>
      <c r="D23" s="690"/>
      <c r="E23" s="690"/>
      <c r="F23" s="690"/>
      <c r="G23" s="691"/>
      <c r="H23" s="689">
        <f>L8+L11</f>
        <v>1</v>
      </c>
      <c r="I23" s="690"/>
      <c r="J23" s="690"/>
      <c r="K23" s="690"/>
      <c r="L23" s="691"/>
      <c r="M23" s="689">
        <f>Q8+Q11</f>
        <v>0</v>
      </c>
      <c r="N23" s="690"/>
      <c r="O23" s="690"/>
      <c r="P23" s="690"/>
      <c r="Q23" s="691"/>
      <c r="R23" s="689">
        <f>V8+V11</f>
        <v>28</v>
      </c>
      <c r="S23" s="690"/>
      <c r="T23" s="690"/>
      <c r="U23" s="690"/>
      <c r="V23" s="691"/>
      <c r="W23" s="689">
        <f>AA8+AA11</f>
        <v>1</v>
      </c>
      <c r="X23" s="690"/>
      <c r="Y23" s="690"/>
      <c r="Z23" s="690"/>
      <c r="AA23" s="691"/>
      <c r="AB23" s="689">
        <f>AF8+AF11</f>
        <v>0</v>
      </c>
      <c r="AC23" s="690"/>
      <c r="AD23" s="690"/>
      <c r="AE23" s="690"/>
      <c r="AF23" s="691"/>
      <c r="AG23" s="689">
        <f>AK8+AK11</f>
        <v>0</v>
      </c>
      <c r="AH23" s="690"/>
      <c r="AI23" s="690"/>
      <c r="AJ23" s="690"/>
      <c r="AK23" s="691"/>
      <c r="AL23" s="64"/>
      <c r="AM23" s="66" t="s">
        <v>99</v>
      </c>
    </row>
    <row r="24" spans="1:39" ht="27" customHeight="1" thickTop="1" thickBot="1">
      <c r="A24" s="721" t="s">
        <v>4</v>
      </c>
      <c r="B24" s="722"/>
      <c r="C24" s="722"/>
      <c r="D24" s="722"/>
      <c r="E24" s="722"/>
      <c r="F24" s="722"/>
      <c r="G24" s="722"/>
      <c r="H24" s="722"/>
      <c r="I24" s="722"/>
      <c r="J24" s="722"/>
      <c r="K24" s="722"/>
      <c r="L24" s="722"/>
      <c r="M24" s="722"/>
      <c r="N24" s="722"/>
      <c r="O24" s="722"/>
      <c r="P24" s="722"/>
      <c r="Q24" s="722"/>
      <c r="R24" s="722"/>
      <c r="S24" s="722"/>
      <c r="T24" s="722"/>
      <c r="U24" s="722"/>
      <c r="V24" s="722"/>
      <c r="W24" s="722"/>
      <c r="X24" s="722"/>
      <c r="Y24" s="722"/>
      <c r="Z24" s="722"/>
      <c r="AA24" s="722"/>
      <c r="AB24" s="722"/>
      <c r="AC24" s="722"/>
      <c r="AD24" s="722"/>
      <c r="AE24" s="722"/>
      <c r="AF24" s="722"/>
      <c r="AG24" s="722"/>
      <c r="AH24" s="722"/>
      <c r="AI24" s="722"/>
      <c r="AJ24" s="722"/>
      <c r="AK24" s="722"/>
      <c r="AL24" s="722"/>
      <c r="AM24" s="723"/>
    </row>
    <row r="25" spans="1:39" ht="27" customHeight="1" thickTop="1" thickBot="1">
      <c r="A25" s="66" t="s">
        <v>99</v>
      </c>
      <c r="B25" s="64"/>
      <c r="C25" s="689">
        <f>SUM(G6:G7,G9:G10,G12:G19)</f>
        <v>199</v>
      </c>
      <c r="D25" s="690"/>
      <c r="E25" s="690"/>
      <c r="F25" s="690"/>
      <c r="G25" s="691"/>
      <c r="H25" s="689">
        <f>SUM(L6:L7,L9:L10,L12:L19)</f>
        <v>23</v>
      </c>
      <c r="I25" s="690"/>
      <c r="J25" s="690"/>
      <c r="K25" s="690"/>
      <c r="L25" s="691"/>
      <c r="M25" s="689">
        <f>SUM(Q6:Q7,Q9:Q10,Q12:Q19)</f>
        <v>0</v>
      </c>
      <c r="N25" s="690"/>
      <c r="O25" s="690"/>
      <c r="P25" s="690"/>
      <c r="Q25" s="691"/>
      <c r="R25" s="689">
        <f>SUM(V6:V7,V9:V10,V12:V19)</f>
        <v>452</v>
      </c>
      <c r="S25" s="690"/>
      <c r="T25" s="690"/>
      <c r="U25" s="690"/>
      <c r="V25" s="691"/>
      <c r="W25" s="689">
        <f>SUM(AA6:AA7,AA9:AA10,AA12:AA19)</f>
        <v>32</v>
      </c>
      <c r="X25" s="690"/>
      <c r="Y25" s="690"/>
      <c r="Z25" s="690"/>
      <c r="AA25" s="691"/>
      <c r="AB25" s="689">
        <f>SUM(AF6:AF7,AF9:AF10,AF12:AF19)</f>
        <v>0</v>
      </c>
      <c r="AC25" s="690"/>
      <c r="AD25" s="690"/>
      <c r="AE25" s="690"/>
      <c r="AF25" s="691"/>
      <c r="AG25" s="689">
        <f>SUM(AK6:AK7,AK9:AK10,AK12:AK19)</f>
        <v>8</v>
      </c>
      <c r="AH25" s="690"/>
      <c r="AI25" s="690"/>
      <c r="AJ25" s="690"/>
      <c r="AK25" s="691"/>
      <c r="AL25" s="64"/>
      <c r="AM25" s="66" t="s">
        <v>99</v>
      </c>
    </row>
    <row r="26" spans="1:39" ht="25.9" customHeight="1" thickTop="1"/>
    <row r="27" spans="1:39" ht="25.9" customHeight="1"/>
    <row r="28" spans="1:39" ht="25.9" customHeight="1"/>
    <row r="29" spans="1:39" ht="25.9" customHeight="1"/>
    <row r="30" spans="1:39" ht="25.9" customHeight="1"/>
    <row r="31" spans="1:39" ht="25.9" customHeight="1"/>
    <row r="32" spans="1:39" ht="25.9" customHeight="1"/>
    <row r="33" ht="25.9" customHeight="1"/>
    <row r="34" ht="25.9" customHeight="1"/>
    <row r="35" ht="25.9" customHeight="1"/>
    <row r="36" ht="25.9" customHeight="1"/>
    <row r="37" ht="25.9" customHeight="1"/>
    <row r="38" ht="25.9" customHeight="1"/>
    <row r="39" ht="25.9" customHeight="1"/>
    <row r="40" ht="25.9" customHeight="1"/>
    <row r="41" ht="25.9" customHeight="1"/>
    <row r="42" ht="25.9" customHeight="1"/>
    <row r="43" ht="25.9" customHeight="1"/>
    <row r="44" ht="25.9" customHeight="1"/>
    <row r="45" ht="25.9" customHeight="1"/>
    <row r="46" ht="25.9" customHeight="1"/>
    <row r="47" ht="25.9" customHeight="1"/>
    <row r="48" ht="25.9" customHeight="1"/>
    <row r="49" ht="25.9" customHeight="1"/>
    <row r="50" ht="25.9" customHeight="1"/>
    <row r="51" ht="25.9" customHeight="1"/>
    <row r="52" ht="25.9" customHeight="1"/>
    <row r="53" ht="25.9" customHeight="1"/>
    <row r="54" ht="25.9" customHeight="1"/>
    <row r="55" ht="25.9" customHeight="1"/>
    <row r="56" ht="25.9" customHeight="1"/>
    <row r="57" ht="25.9" customHeight="1"/>
    <row r="58" ht="25.9" customHeight="1"/>
    <row r="59" ht="25.9" customHeight="1"/>
    <row r="60" ht="25.9" customHeight="1"/>
    <row r="61" ht="25.9" customHeight="1"/>
    <row r="62" ht="25.9" customHeight="1"/>
    <row r="63" ht="25.9" customHeight="1"/>
    <row r="64" ht="25.9" customHeight="1"/>
    <row r="65" ht="25.9" customHeight="1"/>
    <row r="66" ht="25.9" customHeight="1"/>
    <row r="67" ht="25.9" customHeight="1"/>
    <row r="68" ht="25.9" customHeight="1"/>
    <row r="69" ht="25.9" customHeight="1"/>
    <row r="70" ht="25.9" customHeight="1"/>
    <row r="71" ht="25.9" customHeight="1"/>
    <row r="72" ht="25.9" customHeight="1"/>
    <row r="73" ht="25.9" customHeight="1"/>
    <row r="74" ht="25.9" customHeight="1"/>
    <row r="75" ht="25.9" customHeight="1"/>
    <row r="76" ht="25.9" customHeight="1"/>
    <row r="77" ht="25.9" customHeight="1"/>
    <row r="78" ht="25.9" customHeight="1"/>
    <row r="79" ht="25.9" customHeight="1"/>
    <row r="80" ht="25.9" customHeight="1"/>
    <row r="81" ht="25.9" customHeight="1"/>
    <row r="82" ht="25.9" customHeight="1"/>
    <row r="83" ht="25.9" customHeight="1"/>
    <row r="84" ht="25.9" customHeight="1"/>
    <row r="85" ht="25.9" customHeight="1"/>
    <row r="86" ht="25.9" customHeight="1"/>
    <row r="87" ht="25.9" customHeight="1"/>
    <row r="88" ht="25.9" customHeight="1"/>
    <row r="89" ht="25.9" customHeight="1"/>
    <row r="90" ht="25.9" customHeight="1"/>
    <row r="91" ht="25.9" customHeight="1"/>
    <row r="92" ht="25.9" customHeight="1"/>
    <row r="93" ht="25.9" customHeight="1"/>
    <row r="94" ht="25.9" customHeight="1"/>
    <row r="95" ht="25.9" customHeight="1"/>
    <row r="96" ht="25.9" customHeight="1"/>
    <row r="97" ht="25.9" customHeight="1"/>
    <row r="98" ht="25.9" customHeight="1"/>
    <row r="99" ht="25.9" customHeight="1"/>
    <row r="100" ht="25.9" customHeight="1"/>
    <row r="101" ht="25.9" customHeight="1"/>
    <row r="102" ht="25.9" customHeight="1"/>
    <row r="103" ht="25.9" customHeight="1"/>
    <row r="104" ht="25.9" customHeight="1"/>
    <row r="105" ht="25.9" customHeight="1"/>
    <row r="106" ht="25.9" customHeight="1"/>
    <row r="107" ht="25.9" customHeight="1"/>
    <row r="108" ht="25.9" customHeight="1"/>
    <row r="109" ht="25.9" customHeight="1"/>
    <row r="110" ht="25.9" customHeight="1"/>
    <row r="111" ht="25.9" customHeight="1"/>
    <row r="112" ht="25.9" customHeight="1"/>
    <row r="113" ht="25.9" customHeight="1"/>
    <row r="114" ht="25.9" customHeight="1"/>
    <row r="115" ht="25.9" customHeight="1"/>
    <row r="116" ht="25.9" customHeight="1"/>
    <row r="117" ht="25.9" customHeight="1"/>
    <row r="118" ht="25.9" customHeight="1"/>
    <row r="119" ht="25.9" customHeight="1"/>
    <row r="120" ht="25.9" customHeight="1"/>
    <row r="121" ht="25.9" customHeight="1"/>
    <row r="122" ht="25.9" customHeight="1"/>
    <row r="123" ht="25.9" customHeight="1"/>
    <row r="124" ht="25.9" customHeight="1"/>
    <row r="125" ht="25.9" customHeight="1"/>
    <row r="126" ht="25.9" customHeight="1"/>
    <row r="127" ht="25.9" customHeight="1"/>
    <row r="128" ht="25.9" customHeight="1"/>
    <row r="129" ht="25.9" customHeight="1"/>
    <row r="130" ht="25.9" customHeight="1"/>
    <row r="131" ht="25.9" customHeight="1"/>
    <row r="132" ht="25.9" customHeight="1"/>
    <row r="133" ht="25.9" customHeight="1"/>
    <row r="134" ht="25.9" customHeight="1"/>
    <row r="135" ht="25.9" customHeight="1"/>
    <row r="136" ht="25.9" customHeight="1"/>
    <row r="137" ht="25.9" customHeight="1"/>
    <row r="138" ht="25.9" customHeight="1"/>
    <row r="139" ht="25.9" customHeight="1"/>
    <row r="140" ht="25.9" customHeight="1"/>
    <row r="141" ht="25.9" customHeight="1"/>
    <row r="142" ht="25.9" customHeight="1"/>
    <row r="143" ht="25.9" customHeight="1"/>
    <row r="144" ht="25.9" customHeight="1"/>
    <row r="145" ht="25.9" customHeight="1"/>
    <row r="146" ht="25.9" customHeight="1"/>
    <row r="147" ht="25.9" customHeight="1"/>
    <row r="148" ht="25.9" customHeight="1"/>
    <row r="149" ht="25.9" customHeight="1"/>
    <row r="150" ht="25.9" customHeight="1"/>
    <row r="151" ht="25.9" customHeight="1"/>
    <row r="152" ht="25.9" customHeight="1"/>
    <row r="153" ht="25.9" customHeight="1"/>
    <row r="154" ht="25.9" customHeight="1"/>
    <row r="155" ht="25.9" customHeight="1"/>
    <row r="156" ht="25.9" customHeight="1"/>
    <row r="157" ht="25.9" customHeight="1"/>
    <row r="158" ht="25.9" customHeight="1"/>
    <row r="159" ht="25.9" customHeight="1"/>
    <row r="160" ht="25.9" customHeight="1"/>
    <row r="161" ht="25.9" customHeight="1"/>
    <row r="162" ht="25.9" customHeight="1"/>
    <row r="163" ht="25.9" customHeight="1"/>
    <row r="164" ht="25.9" customHeight="1"/>
    <row r="165" ht="25.9" customHeight="1"/>
    <row r="166" ht="25.9" customHeight="1"/>
    <row r="167" ht="25.9" customHeight="1"/>
    <row r="168" ht="25.9" customHeight="1"/>
    <row r="169" ht="25.9" customHeight="1"/>
    <row r="170" ht="25.9" customHeight="1"/>
    <row r="171" ht="25.9" customHeight="1"/>
    <row r="172" ht="25.9" customHeight="1"/>
    <row r="173" ht="25.9" customHeight="1"/>
    <row r="174" ht="25.9" customHeight="1"/>
    <row r="175" ht="25.9" customHeight="1"/>
    <row r="176" ht="25.9" customHeight="1"/>
    <row r="177" ht="25.9" customHeight="1"/>
    <row r="178" ht="25.9" customHeight="1"/>
    <row r="179" ht="25.9" customHeight="1"/>
    <row r="180" ht="25.9" customHeight="1"/>
    <row r="181" ht="25.9" customHeight="1"/>
    <row r="182" ht="25.9" customHeight="1"/>
    <row r="183" ht="25.9" customHeight="1"/>
    <row r="184" ht="25.9" customHeight="1"/>
    <row r="185" ht="25.9" customHeight="1"/>
    <row r="186" ht="25.9" customHeight="1"/>
    <row r="187" ht="25.9" customHeight="1"/>
    <row r="188" ht="25.9" customHeight="1"/>
    <row r="189" ht="25.9" customHeight="1"/>
    <row r="190" ht="25.9" customHeight="1"/>
    <row r="191" ht="25.9" customHeight="1"/>
    <row r="192" ht="25.9" customHeight="1"/>
    <row r="193" ht="25.9" customHeight="1"/>
    <row r="194" ht="25.9" customHeight="1"/>
    <row r="195" ht="25.9" customHeight="1"/>
    <row r="196" ht="25.9" customHeight="1"/>
    <row r="197" ht="25.9" customHeight="1"/>
    <row r="198" ht="25.9" customHeight="1"/>
    <row r="199" ht="25.9" customHeight="1"/>
    <row r="200" ht="25.9" customHeight="1"/>
    <row r="201" ht="25.9" customHeight="1"/>
    <row r="202" ht="25.9" customHeight="1"/>
    <row r="203" ht="25.9" customHeight="1"/>
    <row r="204" ht="25.9" customHeight="1"/>
    <row r="205" ht="25.9" customHeight="1"/>
    <row r="206" ht="25.9" customHeight="1"/>
    <row r="207" ht="25.9" customHeight="1"/>
    <row r="208" ht="25.9" customHeight="1"/>
    <row r="209" ht="25.9" customHeight="1"/>
    <row r="210" ht="25.9" customHeight="1"/>
    <row r="211" ht="25.9" customHeight="1"/>
    <row r="212" ht="25.9" customHeight="1"/>
    <row r="213" ht="25.9" customHeight="1"/>
    <row r="214" ht="25.9" customHeight="1"/>
    <row r="215" ht="25.9" customHeight="1"/>
    <row r="216" ht="25.9" customHeight="1"/>
    <row r="217" ht="25.9" customHeight="1"/>
    <row r="218" ht="25.9" customHeight="1"/>
    <row r="219" ht="25.9" customHeight="1"/>
    <row r="220" ht="25.9" customHeight="1"/>
    <row r="221" ht="25.9" customHeight="1"/>
    <row r="222" ht="25.9" customHeight="1"/>
    <row r="223" ht="25.9" customHeight="1"/>
    <row r="224" ht="25.9" customHeight="1"/>
    <row r="225" ht="25.9" customHeight="1"/>
    <row r="226" ht="25.9" customHeight="1"/>
    <row r="227" ht="25.9" customHeight="1"/>
    <row r="228" ht="25.9" customHeight="1"/>
    <row r="229" ht="25.9" customHeight="1"/>
    <row r="230" ht="25.9" customHeight="1"/>
    <row r="231" ht="25.9" customHeight="1"/>
    <row r="232" ht="25.9" customHeight="1"/>
    <row r="233" ht="25.9" customHeight="1"/>
    <row r="234" ht="25.9" customHeight="1"/>
    <row r="235" ht="25.9" customHeight="1"/>
    <row r="236" ht="25.9" customHeight="1"/>
    <row r="237" ht="25.9" customHeight="1"/>
    <row r="238" ht="25.9" customHeight="1"/>
    <row r="239" ht="25.9" customHeight="1"/>
    <row r="240" ht="25.9" customHeight="1"/>
    <row r="241" ht="25.9" customHeight="1"/>
    <row r="242" ht="25.9" customHeight="1"/>
    <row r="243" ht="25.9" customHeight="1"/>
    <row r="244" ht="25.9" customHeight="1"/>
    <row r="245" ht="25.9" customHeight="1"/>
    <row r="246" ht="25.9" customHeight="1"/>
    <row r="247" ht="25.9" customHeight="1"/>
    <row r="248" ht="25.9" customHeight="1"/>
    <row r="249" ht="25.9" customHeight="1"/>
    <row r="250" ht="25.9" customHeight="1"/>
    <row r="251" ht="25.9" customHeight="1"/>
    <row r="252" ht="25.9" customHeight="1"/>
    <row r="253" ht="25.9" customHeight="1"/>
    <row r="254" ht="25.9" customHeight="1"/>
    <row r="255" ht="25.9" customHeight="1"/>
    <row r="256" ht="25.9" customHeight="1"/>
    <row r="257" ht="25.9" customHeight="1"/>
    <row r="258" ht="25.9" customHeight="1"/>
    <row r="259" ht="25.9" customHeight="1"/>
    <row r="260" ht="25.9" customHeight="1"/>
    <row r="261" ht="25.9" customHeight="1"/>
    <row r="262" ht="25.9" customHeight="1"/>
    <row r="263" ht="25.9" customHeight="1"/>
    <row r="264" ht="25.9" customHeight="1"/>
    <row r="265" ht="25.9" customHeight="1"/>
    <row r="266" ht="25.9" customHeight="1"/>
    <row r="267" ht="25.9" customHeight="1"/>
    <row r="268" ht="25.9" customHeight="1"/>
    <row r="269" ht="25.9" customHeight="1"/>
    <row r="270" ht="25.9" customHeight="1"/>
    <row r="271" ht="25.9" customHeight="1"/>
    <row r="272" ht="25.9" customHeight="1"/>
    <row r="273" ht="25.9" customHeight="1"/>
    <row r="274" ht="25.9" customHeight="1"/>
    <row r="275" ht="25.9" customHeight="1"/>
    <row r="276" ht="25.9" customHeight="1"/>
    <row r="277" ht="25.9" customHeight="1"/>
    <row r="278" ht="25.9" customHeight="1"/>
    <row r="279" ht="25.9" customHeight="1"/>
    <row r="280" ht="25.9" customHeight="1"/>
    <row r="281" ht="25.9" customHeight="1"/>
    <row r="282" ht="25.9" customHeight="1"/>
    <row r="283" ht="25.9" customHeight="1"/>
    <row r="284" ht="25.9" customHeight="1"/>
    <row r="285" ht="25.9" customHeight="1"/>
    <row r="286" ht="25.9" customHeight="1"/>
    <row r="287" ht="25.9" customHeight="1"/>
    <row r="288" ht="25.9" customHeight="1"/>
    <row r="289" ht="25.9" customHeight="1"/>
    <row r="290" ht="25.9" customHeight="1"/>
    <row r="291" ht="25.9" customHeight="1"/>
    <row r="292" ht="25.9" customHeight="1"/>
    <row r="293" ht="25.9" customHeight="1"/>
    <row r="294" ht="25.9" customHeight="1"/>
    <row r="295" ht="25.9" customHeight="1"/>
    <row r="296" ht="25.9" customHeight="1"/>
    <row r="297" ht="25.9" customHeight="1"/>
    <row r="298" ht="25.9" customHeight="1"/>
    <row r="299" ht="25.9" customHeight="1"/>
    <row r="300" ht="25.9" customHeight="1"/>
    <row r="301" ht="25.9" customHeight="1"/>
    <row r="302" ht="25.9" customHeight="1"/>
    <row r="303" ht="25.9" customHeight="1"/>
    <row r="304" ht="25.9" customHeight="1"/>
    <row r="305" ht="25.9" customHeight="1"/>
    <row r="306" ht="25.9" customHeight="1"/>
    <row r="307" ht="25.9" customHeight="1"/>
    <row r="308" ht="25.9" customHeight="1"/>
    <row r="309" ht="25.9" customHeight="1"/>
    <row r="310" ht="25.9" customHeight="1"/>
    <row r="311" ht="25.9" customHeight="1"/>
    <row r="312" ht="25.9" customHeight="1"/>
    <row r="313" ht="25.9" customHeight="1"/>
    <row r="314" ht="25.9" customHeight="1"/>
    <row r="315" ht="25.9" customHeight="1"/>
    <row r="316" ht="25.9" customHeight="1"/>
    <row r="317" ht="25.9" customHeight="1"/>
    <row r="318" ht="25.9" customHeight="1"/>
    <row r="319" ht="25.9" customHeight="1"/>
  </sheetData>
  <mergeCells count="49">
    <mergeCell ref="A24:AM24"/>
    <mergeCell ref="C25:G25"/>
    <mergeCell ref="H25:L25"/>
    <mergeCell ref="M25:Q25"/>
    <mergeCell ref="R25:V25"/>
    <mergeCell ref="W25:AA25"/>
    <mergeCell ref="AB25:AF25"/>
    <mergeCell ref="AG25:AK25"/>
    <mergeCell ref="A22:AM22"/>
    <mergeCell ref="C23:G23"/>
    <mergeCell ref="H23:L23"/>
    <mergeCell ref="M23:Q23"/>
    <mergeCell ref="R23:V23"/>
    <mergeCell ref="W23:AA23"/>
    <mergeCell ref="AB23:AF23"/>
    <mergeCell ref="AG23:AK23"/>
    <mergeCell ref="C21:F21"/>
    <mergeCell ref="AG21:AJ21"/>
    <mergeCell ref="AG4:AH4"/>
    <mergeCell ref="AI4:AJ4"/>
    <mergeCell ref="R4:S4"/>
    <mergeCell ref="T4:U4"/>
    <mergeCell ref="W4:X4"/>
    <mergeCell ref="Y4:Z4"/>
    <mergeCell ref="AB4:AC4"/>
    <mergeCell ref="AD4:AE4"/>
    <mergeCell ref="AM3:AM5"/>
    <mergeCell ref="C4:D4"/>
    <mergeCell ref="E4:F4"/>
    <mergeCell ref="H4:I4"/>
    <mergeCell ref="J4:K4"/>
    <mergeCell ref="M4:N4"/>
    <mergeCell ref="O4:P4"/>
    <mergeCell ref="W3:AA3"/>
    <mergeCell ref="AB3:AF3"/>
    <mergeCell ref="AG3:AK3"/>
    <mergeCell ref="AB2:AF2"/>
    <mergeCell ref="AG2:AK2"/>
    <mergeCell ref="C1:AK1"/>
    <mergeCell ref="A3:A5"/>
    <mergeCell ref="C3:G3"/>
    <mergeCell ref="H3:L3"/>
    <mergeCell ref="M3:Q3"/>
    <mergeCell ref="R3:V3"/>
    <mergeCell ref="C2:G2"/>
    <mergeCell ref="H2:L2"/>
    <mergeCell ref="M2:Q2"/>
    <mergeCell ref="R2:V2"/>
    <mergeCell ref="W2:AA2"/>
  </mergeCells>
  <printOptions horizontalCentered="1"/>
  <pageMargins left="0.25" right="0.25" top="1.5" bottom="0.5" header="0.3" footer="0.25"/>
  <pageSetup paperSize="5" scale="54" orientation="landscape" r:id="rId1"/>
  <headerFooter alignWithMargins="0">
    <oddHeader>&amp;C&amp;"Times New Roman,Bold"&amp;24November 4, 2014 State Election
Absentee Ballot Counts</oddHeader>
    <oddFooter>&amp;R&amp;F</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M319"/>
  <sheetViews>
    <sheetView zoomScale="87" zoomScaleNormal="87" workbookViewId="0">
      <selection activeCell="AD15" sqref="AD15"/>
    </sheetView>
  </sheetViews>
  <sheetFormatPr defaultRowHeight="12.75"/>
  <cols>
    <col min="1" max="1" width="19.7109375" customWidth="1"/>
    <col min="2" max="2" width="1.85546875" customWidth="1"/>
    <col min="3" max="3" width="7.28515625" bestFit="1" customWidth="1"/>
    <col min="4" max="4" width="6.7109375" customWidth="1"/>
    <col min="5" max="5" width="7.28515625" style="2" bestFit="1" customWidth="1"/>
    <col min="6" max="6" width="6.7109375" bestFit="1" customWidth="1"/>
    <col min="7" max="7" width="8.7109375" bestFit="1" customWidth="1"/>
    <col min="8" max="8" width="7.28515625" bestFit="1" customWidth="1"/>
    <col min="9" max="9" width="6.7109375" bestFit="1" customWidth="1"/>
    <col min="10" max="10" width="7.28515625" bestFit="1" customWidth="1"/>
    <col min="11" max="11" width="6.7109375" bestFit="1" customWidth="1"/>
    <col min="12" max="12" width="8.7109375" bestFit="1" customWidth="1"/>
    <col min="13" max="13" width="7.28515625" bestFit="1" customWidth="1"/>
    <col min="14" max="14" width="6.7109375" bestFit="1" customWidth="1"/>
    <col min="15" max="15" width="7.28515625" bestFit="1" customWidth="1"/>
    <col min="16" max="16" width="6.7109375" bestFit="1" customWidth="1"/>
    <col min="17" max="17" width="8.7109375" bestFit="1" customWidth="1"/>
    <col min="18" max="22" width="8.7109375" customWidth="1"/>
    <col min="23" max="23" width="7.28515625" bestFit="1" customWidth="1"/>
    <col min="24" max="24" width="6.7109375" bestFit="1" customWidth="1"/>
    <col min="25" max="25" width="7.28515625" bestFit="1" customWidth="1"/>
    <col min="26" max="26" width="6.7109375" bestFit="1" customWidth="1"/>
    <col min="27" max="27" width="8.7109375" bestFit="1" customWidth="1"/>
    <col min="28" max="28" width="7.28515625" bestFit="1" customWidth="1"/>
    <col min="29" max="29" width="6.7109375" bestFit="1" customWidth="1"/>
    <col min="30" max="30" width="7.28515625" style="1" bestFit="1" customWidth="1"/>
    <col min="31" max="31" width="6.7109375" bestFit="1" customWidth="1"/>
    <col min="32" max="32" width="8.7109375" bestFit="1" customWidth="1"/>
    <col min="33" max="33" width="7.28515625" bestFit="1" customWidth="1"/>
    <col min="34" max="34" width="6.7109375" bestFit="1" customWidth="1"/>
    <col min="35" max="35" width="7.28515625" bestFit="1" customWidth="1"/>
    <col min="36" max="36" width="6.7109375" bestFit="1" customWidth="1"/>
    <col min="37" max="37" width="8.7109375" bestFit="1" customWidth="1"/>
    <col min="38" max="38" width="1.85546875" customWidth="1"/>
    <col min="39" max="39" width="19.7109375" customWidth="1"/>
    <col min="40" max="40" width="8.7109375" customWidth="1"/>
    <col min="41" max="42" width="11.42578125" customWidth="1"/>
    <col min="43" max="43" width="10.28515625" customWidth="1"/>
    <col min="44" max="48" width="8.7109375" customWidth="1"/>
    <col min="49" max="49" width="11" customWidth="1"/>
    <col min="50" max="50" width="17" customWidth="1"/>
  </cols>
  <sheetData>
    <row r="1" spans="1:39" ht="35.450000000000003" customHeight="1" thickBot="1">
      <c r="A1" s="244" t="s">
        <v>447</v>
      </c>
      <c r="B1" s="182"/>
      <c r="C1" s="695" t="s">
        <v>116</v>
      </c>
      <c r="D1" s="695"/>
      <c r="E1" s="695"/>
      <c r="F1" s="695"/>
      <c r="G1" s="695"/>
      <c r="H1" s="695"/>
      <c r="I1" s="695"/>
      <c r="J1" s="695"/>
      <c r="K1" s="695"/>
      <c r="L1" s="695"/>
      <c r="M1" s="695"/>
      <c r="N1" s="695"/>
      <c r="O1" s="695"/>
      <c r="P1" s="695"/>
      <c r="Q1" s="695"/>
      <c r="R1" s="695"/>
      <c r="S1" s="695"/>
      <c r="T1" s="695"/>
      <c r="U1" s="695"/>
      <c r="V1" s="695"/>
      <c r="W1" s="695"/>
      <c r="X1" s="695"/>
      <c r="Y1" s="695"/>
      <c r="Z1" s="695"/>
      <c r="AA1" s="695"/>
      <c r="AB1" s="695"/>
      <c r="AC1" s="695"/>
      <c r="AD1" s="695"/>
      <c r="AE1" s="695"/>
      <c r="AF1" s="695"/>
      <c r="AG1" s="695"/>
      <c r="AH1" s="695"/>
      <c r="AI1" s="695"/>
      <c r="AJ1" s="695"/>
      <c r="AK1" s="695"/>
      <c r="AL1" s="182"/>
      <c r="AM1" s="248" t="s">
        <v>447</v>
      </c>
    </row>
    <row r="2" spans="1:39" ht="25.9" customHeight="1" thickBot="1">
      <c r="A2" s="243"/>
      <c r="B2" s="182"/>
      <c r="C2" s="715" t="s">
        <v>24</v>
      </c>
      <c r="D2" s="713"/>
      <c r="E2" s="713"/>
      <c r="F2" s="713"/>
      <c r="G2" s="713"/>
      <c r="H2" s="713" t="s">
        <v>400</v>
      </c>
      <c r="I2" s="713"/>
      <c r="J2" s="713"/>
      <c r="K2" s="713"/>
      <c r="L2" s="713"/>
      <c r="M2" s="713" t="s">
        <v>263</v>
      </c>
      <c r="N2" s="713"/>
      <c r="O2" s="713"/>
      <c r="P2" s="713"/>
      <c r="Q2" s="713"/>
      <c r="R2" s="713" t="s">
        <v>299</v>
      </c>
      <c r="S2" s="713"/>
      <c r="T2" s="713"/>
      <c r="U2" s="713"/>
      <c r="V2" s="713"/>
      <c r="W2" s="713" t="s">
        <v>401</v>
      </c>
      <c r="X2" s="713"/>
      <c r="Y2" s="713"/>
      <c r="Z2" s="713"/>
      <c r="AA2" s="713"/>
      <c r="AB2" s="713" t="s">
        <v>263</v>
      </c>
      <c r="AC2" s="713"/>
      <c r="AD2" s="713"/>
      <c r="AE2" s="713"/>
      <c r="AF2" s="713"/>
      <c r="AG2" s="713" t="s">
        <v>402</v>
      </c>
      <c r="AH2" s="713"/>
      <c r="AI2" s="713"/>
      <c r="AJ2" s="713"/>
      <c r="AK2" s="714"/>
      <c r="AL2" s="182"/>
      <c r="AM2" s="239"/>
    </row>
    <row r="3" spans="1:39" ht="38.25" customHeight="1" thickBot="1">
      <c r="A3" s="716" t="s">
        <v>0</v>
      </c>
      <c r="B3" s="182"/>
      <c r="C3" s="709" t="s">
        <v>397</v>
      </c>
      <c r="D3" s="710"/>
      <c r="E3" s="710"/>
      <c r="F3" s="710"/>
      <c r="G3" s="711"/>
      <c r="H3" s="709" t="s">
        <v>397</v>
      </c>
      <c r="I3" s="710"/>
      <c r="J3" s="710"/>
      <c r="K3" s="710"/>
      <c r="L3" s="711"/>
      <c r="M3" s="709" t="s">
        <v>397</v>
      </c>
      <c r="N3" s="710"/>
      <c r="O3" s="710"/>
      <c r="P3" s="710"/>
      <c r="Q3" s="711"/>
      <c r="R3" s="709" t="s">
        <v>398</v>
      </c>
      <c r="S3" s="710"/>
      <c r="T3" s="710"/>
      <c r="U3" s="710"/>
      <c r="V3" s="711"/>
      <c r="W3" s="709" t="s">
        <v>398</v>
      </c>
      <c r="X3" s="710"/>
      <c r="Y3" s="710"/>
      <c r="Z3" s="710"/>
      <c r="AA3" s="711"/>
      <c r="AB3" s="709" t="s">
        <v>398</v>
      </c>
      <c r="AC3" s="710"/>
      <c r="AD3" s="710"/>
      <c r="AE3" s="710"/>
      <c r="AF3" s="711"/>
      <c r="AG3" s="709" t="s">
        <v>399</v>
      </c>
      <c r="AH3" s="710"/>
      <c r="AI3" s="710"/>
      <c r="AJ3" s="710"/>
      <c r="AK3" s="711"/>
      <c r="AL3" s="182"/>
      <c r="AM3" s="716" t="s">
        <v>0</v>
      </c>
    </row>
    <row r="4" spans="1:39" ht="38.25" customHeight="1" thickTop="1" thickBot="1">
      <c r="A4" s="716"/>
      <c r="B4" s="182"/>
      <c r="C4" s="696" t="s">
        <v>371</v>
      </c>
      <c r="D4" s="698"/>
      <c r="E4" s="696" t="s">
        <v>372</v>
      </c>
      <c r="F4" s="698"/>
      <c r="G4" s="194" t="s">
        <v>373</v>
      </c>
      <c r="H4" s="696" t="s">
        <v>371</v>
      </c>
      <c r="I4" s="698"/>
      <c r="J4" s="696" t="s">
        <v>372</v>
      </c>
      <c r="K4" s="698"/>
      <c r="L4" s="194" t="s">
        <v>373</v>
      </c>
      <c r="M4" s="696" t="s">
        <v>371</v>
      </c>
      <c r="N4" s="698"/>
      <c r="O4" s="696" t="s">
        <v>372</v>
      </c>
      <c r="P4" s="698"/>
      <c r="Q4" s="194" t="s">
        <v>373</v>
      </c>
      <c r="R4" s="696" t="s">
        <v>371</v>
      </c>
      <c r="S4" s="698"/>
      <c r="T4" s="696" t="s">
        <v>372</v>
      </c>
      <c r="U4" s="698"/>
      <c r="V4" s="194" t="s">
        <v>373</v>
      </c>
      <c r="W4" s="696" t="s">
        <v>371</v>
      </c>
      <c r="X4" s="698"/>
      <c r="Y4" s="696" t="s">
        <v>372</v>
      </c>
      <c r="Z4" s="698"/>
      <c r="AA4" s="194" t="s">
        <v>373</v>
      </c>
      <c r="AB4" s="696" t="s">
        <v>371</v>
      </c>
      <c r="AC4" s="698"/>
      <c r="AD4" s="696" t="s">
        <v>372</v>
      </c>
      <c r="AE4" s="698"/>
      <c r="AF4" s="194" t="s">
        <v>373</v>
      </c>
      <c r="AG4" s="696" t="s">
        <v>371</v>
      </c>
      <c r="AH4" s="698"/>
      <c r="AI4" s="696" t="s">
        <v>372</v>
      </c>
      <c r="AJ4" s="698"/>
      <c r="AK4" s="194" t="s">
        <v>373</v>
      </c>
      <c r="AL4" s="182"/>
      <c r="AM4" s="716"/>
    </row>
    <row r="5" spans="1:39" ht="18.600000000000001" customHeight="1" thickTop="1" thickBot="1">
      <c r="A5" s="717"/>
      <c r="B5" s="9"/>
      <c r="C5" s="87" t="s">
        <v>374</v>
      </c>
      <c r="D5" s="180" t="s">
        <v>370</v>
      </c>
      <c r="E5" s="87" t="s">
        <v>374</v>
      </c>
      <c r="F5" s="87" t="s">
        <v>370</v>
      </c>
      <c r="G5" s="13" t="s">
        <v>2</v>
      </c>
      <c r="H5" s="87" t="s">
        <v>374</v>
      </c>
      <c r="I5" s="180" t="s">
        <v>370</v>
      </c>
      <c r="J5" s="87" t="s">
        <v>374</v>
      </c>
      <c r="K5" s="87" t="s">
        <v>370</v>
      </c>
      <c r="L5" s="13" t="s">
        <v>2</v>
      </c>
      <c r="M5" s="87" t="s">
        <v>374</v>
      </c>
      <c r="N5" s="180" t="s">
        <v>370</v>
      </c>
      <c r="O5" s="87" t="s">
        <v>374</v>
      </c>
      <c r="P5" s="87" t="s">
        <v>370</v>
      </c>
      <c r="Q5" s="13" t="s">
        <v>2</v>
      </c>
      <c r="R5" s="87" t="s">
        <v>374</v>
      </c>
      <c r="S5" s="180" t="s">
        <v>370</v>
      </c>
      <c r="T5" s="87" t="s">
        <v>374</v>
      </c>
      <c r="U5" s="87" t="s">
        <v>370</v>
      </c>
      <c r="V5" s="13" t="s">
        <v>2</v>
      </c>
      <c r="W5" s="87" t="s">
        <v>374</v>
      </c>
      <c r="X5" s="180" t="s">
        <v>370</v>
      </c>
      <c r="Y5" s="87" t="s">
        <v>374</v>
      </c>
      <c r="Z5" s="87" t="s">
        <v>370</v>
      </c>
      <c r="AA5" s="13" t="s">
        <v>2</v>
      </c>
      <c r="AB5" s="87" t="s">
        <v>374</v>
      </c>
      <c r="AC5" s="180" t="s">
        <v>370</v>
      </c>
      <c r="AD5" s="87" t="s">
        <v>374</v>
      </c>
      <c r="AE5" s="87" t="s">
        <v>370</v>
      </c>
      <c r="AF5" s="13" t="s">
        <v>2</v>
      </c>
      <c r="AG5" s="87" t="s">
        <v>374</v>
      </c>
      <c r="AH5" s="180" t="s">
        <v>370</v>
      </c>
      <c r="AI5" s="87" t="s">
        <v>374</v>
      </c>
      <c r="AJ5" s="87" t="s">
        <v>370</v>
      </c>
      <c r="AK5" s="13" t="s">
        <v>2</v>
      </c>
      <c r="AL5" s="9"/>
      <c r="AM5" s="717"/>
    </row>
    <row r="6" spans="1:39" ht="27" customHeight="1" thickTop="1">
      <c r="A6" s="77">
        <v>1</v>
      </c>
      <c r="B6" s="48"/>
      <c r="C6" s="563">
        <v>8</v>
      </c>
      <c r="D6" s="564"/>
      <c r="E6" s="565"/>
      <c r="F6" s="565"/>
      <c r="G6" s="5">
        <f>SUM(C6:F6)</f>
        <v>8</v>
      </c>
      <c r="H6" s="563">
        <v>0</v>
      </c>
      <c r="I6" s="564"/>
      <c r="J6" s="565"/>
      <c r="K6" s="565"/>
      <c r="L6" s="5">
        <f>SUM(H6:K6)</f>
        <v>0</v>
      </c>
      <c r="M6" s="563">
        <v>0</v>
      </c>
      <c r="N6" s="564"/>
      <c r="O6" s="565"/>
      <c r="P6" s="565"/>
      <c r="Q6" s="5">
        <f>SUM(M6:P6)</f>
        <v>0</v>
      </c>
      <c r="R6" s="563">
        <v>23</v>
      </c>
      <c r="S6" s="564">
        <v>2</v>
      </c>
      <c r="T6" s="565">
        <v>1</v>
      </c>
      <c r="U6" s="565">
        <v>2</v>
      </c>
      <c r="V6" s="5">
        <f>SUM(R6:U6)</f>
        <v>28</v>
      </c>
      <c r="W6" s="563">
        <v>1</v>
      </c>
      <c r="X6" s="564"/>
      <c r="Y6" s="565">
        <v>1</v>
      </c>
      <c r="Z6" s="565"/>
      <c r="AA6" s="5">
        <f>SUM(W6:Z6)</f>
        <v>2</v>
      </c>
      <c r="AB6" s="563">
        <v>0</v>
      </c>
      <c r="AC6" s="564"/>
      <c r="AD6" s="565"/>
      <c r="AE6" s="565"/>
      <c r="AF6" s="5">
        <f>SUM(AB6:AE6)</f>
        <v>0</v>
      </c>
      <c r="AG6" s="563">
        <v>0</v>
      </c>
      <c r="AH6" s="564">
        <v>2</v>
      </c>
      <c r="AI6" s="565"/>
      <c r="AJ6" s="565"/>
      <c r="AK6" s="5">
        <f>SUM(AG6:AJ6)</f>
        <v>2</v>
      </c>
      <c r="AL6" s="48"/>
      <c r="AM6" s="77">
        <v>1</v>
      </c>
    </row>
    <row r="7" spans="1:39" ht="27" customHeight="1">
      <c r="A7" s="6">
        <v>2</v>
      </c>
      <c r="B7" s="48"/>
      <c r="C7" s="566">
        <v>2</v>
      </c>
      <c r="D7" s="567">
        <v>1</v>
      </c>
      <c r="E7" s="568"/>
      <c r="F7" s="568"/>
      <c r="G7" s="77">
        <f t="shared" ref="G7:G19" si="0">SUM(C7:F7)</f>
        <v>3</v>
      </c>
      <c r="H7" s="566">
        <v>0</v>
      </c>
      <c r="I7" s="567"/>
      <c r="J7" s="568"/>
      <c r="K7" s="568"/>
      <c r="L7" s="77">
        <f t="shared" ref="L7:L19" si="1">SUM(H7:K7)</f>
        <v>0</v>
      </c>
      <c r="M7" s="566">
        <v>0</v>
      </c>
      <c r="N7" s="567"/>
      <c r="O7" s="568"/>
      <c r="P7" s="568"/>
      <c r="Q7" s="77">
        <f t="shared" ref="Q7:Q19" si="2">SUM(M7:P7)</f>
        <v>0</v>
      </c>
      <c r="R7" s="566">
        <v>5</v>
      </c>
      <c r="S7" s="567"/>
      <c r="T7" s="568">
        <v>1</v>
      </c>
      <c r="U7" s="568">
        <v>1</v>
      </c>
      <c r="V7" s="77">
        <f t="shared" ref="V7:V19" si="3">SUM(R7:U7)</f>
        <v>7</v>
      </c>
      <c r="W7" s="566">
        <v>1</v>
      </c>
      <c r="X7" s="567"/>
      <c r="Y7" s="568"/>
      <c r="Z7" s="568"/>
      <c r="AA7" s="77">
        <f t="shared" ref="AA7:AA19" si="4">SUM(W7:Z7)</f>
        <v>1</v>
      </c>
      <c r="AB7" s="566">
        <v>0</v>
      </c>
      <c r="AC7" s="567"/>
      <c r="AD7" s="568"/>
      <c r="AE7" s="568"/>
      <c r="AF7" s="77">
        <f t="shared" ref="AF7:AF19" si="5">SUM(AB7:AE7)</f>
        <v>0</v>
      </c>
      <c r="AG7" s="566">
        <v>0</v>
      </c>
      <c r="AH7" s="567"/>
      <c r="AI7" s="568"/>
      <c r="AJ7" s="568"/>
      <c r="AK7" s="77">
        <f t="shared" ref="AK7:AK19" si="6">SUM(AG7:AJ7)</f>
        <v>0</v>
      </c>
      <c r="AL7" s="48"/>
      <c r="AM7" s="6">
        <v>2</v>
      </c>
    </row>
    <row r="8" spans="1:39" ht="27" customHeight="1">
      <c r="A8" s="6">
        <v>3</v>
      </c>
      <c r="B8" s="88"/>
      <c r="C8" s="566">
        <v>14</v>
      </c>
      <c r="D8" s="567">
        <v>1</v>
      </c>
      <c r="E8" s="568"/>
      <c r="F8" s="568">
        <v>1</v>
      </c>
      <c r="G8" s="77">
        <f t="shared" si="0"/>
        <v>16</v>
      </c>
      <c r="H8" s="566">
        <v>1</v>
      </c>
      <c r="I8" s="567"/>
      <c r="J8" s="568"/>
      <c r="K8" s="568"/>
      <c r="L8" s="77">
        <f t="shared" si="1"/>
        <v>1</v>
      </c>
      <c r="M8" s="566">
        <v>0</v>
      </c>
      <c r="N8" s="567"/>
      <c r="O8" s="568"/>
      <c r="P8" s="568"/>
      <c r="Q8" s="77">
        <f t="shared" si="2"/>
        <v>0</v>
      </c>
      <c r="R8" s="566">
        <v>5</v>
      </c>
      <c r="S8" s="567"/>
      <c r="T8" s="568">
        <v>1</v>
      </c>
      <c r="U8" s="568"/>
      <c r="V8" s="77">
        <f t="shared" si="3"/>
        <v>6</v>
      </c>
      <c r="W8" s="566">
        <v>0</v>
      </c>
      <c r="X8" s="567"/>
      <c r="Y8" s="568"/>
      <c r="Z8" s="568"/>
      <c r="AA8" s="77">
        <f t="shared" si="4"/>
        <v>0</v>
      </c>
      <c r="AB8" s="566">
        <v>0</v>
      </c>
      <c r="AC8" s="567"/>
      <c r="AD8" s="568"/>
      <c r="AE8" s="568"/>
      <c r="AF8" s="77">
        <f t="shared" si="5"/>
        <v>0</v>
      </c>
      <c r="AG8" s="566">
        <v>0</v>
      </c>
      <c r="AH8" s="567"/>
      <c r="AI8" s="568"/>
      <c r="AJ8" s="568"/>
      <c r="AK8" s="77">
        <f t="shared" si="6"/>
        <v>0</v>
      </c>
      <c r="AL8" s="88"/>
      <c r="AM8" s="6">
        <v>3</v>
      </c>
    </row>
    <row r="9" spans="1:39" ht="27" customHeight="1">
      <c r="A9" s="6">
        <v>4</v>
      </c>
      <c r="B9" s="88"/>
      <c r="C9" s="566">
        <v>16</v>
      </c>
      <c r="D9" s="567"/>
      <c r="E9" s="568"/>
      <c r="F9" s="568">
        <v>2</v>
      </c>
      <c r="G9" s="77">
        <f t="shared" si="0"/>
        <v>18</v>
      </c>
      <c r="H9" s="566">
        <v>0</v>
      </c>
      <c r="I9" s="567"/>
      <c r="J9" s="568"/>
      <c r="K9" s="568"/>
      <c r="L9" s="77">
        <f t="shared" si="1"/>
        <v>0</v>
      </c>
      <c r="M9" s="566">
        <v>0</v>
      </c>
      <c r="N9" s="567"/>
      <c r="O9" s="568"/>
      <c r="P9" s="568"/>
      <c r="Q9" s="77">
        <f t="shared" si="2"/>
        <v>0</v>
      </c>
      <c r="R9" s="566">
        <v>25</v>
      </c>
      <c r="S9" s="567"/>
      <c r="T9" s="568"/>
      <c r="U9" s="568">
        <v>1</v>
      </c>
      <c r="V9" s="77">
        <f t="shared" si="3"/>
        <v>26</v>
      </c>
      <c r="W9" s="566">
        <v>2</v>
      </c>
      <c r="X9" s="567"/>
      <c r="Y9" s="568"/>
      <c r="Z9" s="568"/>
      <c r="AA9" s="77">
        <f t="shared" si="4"/>
        <v>2</v>
      </c>
      <c r="AB9" s="566">
        <v>0</v>
      </c>
      <c r="AC9" s="567"/>
      <c r="AD9" s="568"/>
      <c r="AE9" s="568"/>
      <c r="AF9" s="77">
        <f t="shared" si="5"/>
        <v>0</v>
      </c>
      <c r="AG9" s="566">
        <v>0</v>
      </c>
      <c r="AH9" s="567"/>
      <c r="AI9" s="568"/>
      <c r="AJ9" s="568"/>
      <c r="AK9" s="77">
        <f t="shared" si="6"/>
        <v>0</v>
      </c>
      <c r="AL9" s="88"/>
      <c r="AM9" s="6">
        <v>4</v>
      </c>
    </row>
    <row r="10" spans="1:39" ht="27" customHeight="1">
      <c r="A10" s="6">
        <v>5</v>
      </c>
      <c r="B10" s="48"/>
      <c r="C10" s="566">
        <v>23</v>
      </c>
      <c r="D10" s="567">
        <v>2</v>
      </c>
      <c r="E10" s="568"/>
      <c r="F10" s="568"/>
      <c r="G10" s="77">
        <f t="shared" si="0"/>
        <v>25</v>
      </c>
      <c r="H10" s="566">
        <v>2</v>
      </c>
      <c r="I10" s="567"/>
      <c r="J10" s="568"/>
      <c r="K10" s="568"/>
      <c r="L10" s="77">
        <f t="shared" si="1"/>
        <v>2</v>
      </c>
      <c r="M10" s="566">
        <v>0</v>
      </c>
      <c r="N10" s="567"/>
      <c r="O10" s="568"/>
      <c r="P10" s="568"/>
      <c r="Q10" s="77">
        <f t="shared" si="2"/>
        <v>0</v>
      </c>
      <c r="R10" s="566">
        <v>32</v>
      </c>
      <c r="S10" s="567">
        <v>2</v>
      </c>
      <c r="T10" s="568">
        <v>31</v>
      </c>
      <c r="U10" s="568">
        <v>1</v>
      </c>
      <c r="V10" s="77">
        <f t="shared" si="3"/>
        <v>66</v>
      </c>
      <c r="W10" s="566">
        <v>3</v>
      </c>
      <c r="X10" s="567"/>
      <c r="Y10" s="568">
        <v>3</v>
      </c>
      <c r="Z10" s="568"/>
      <c r="AA10" s="77">
        <f t="shared" si="4"/>
        <v>6</v>
      </c>
      <c r="AB10" s="566">
        <v>0</v>
      </c>
      <c r="AC10" s="567"/>
      <c r="AD10" s="568"/>
      <c r="AE10" s="568"/>
      <c r="AF10" s="77">
        <f t="shared" si="5"/>
        <v>0</v>
      </c>
      <c r="AG10" s="566">
        <v>2</v>
      </c>
      <c r="AH10" s="567"/>
      <c r="AI10" s="568"/>
      <c r="AJ10" s="568"/>
      <c r="AK10" s="77">
        <f t="shared" si="6"/>
        <v>2</v>
      </c>
      <c r="AL10" s="48"/>
      <c r="AM10" s="6">
        <v>5</v>
      </c>
    </row>
    <row r="11" spans="1:39" ht="27" customHeight="1">
      <c r="A11" s="6">
        <v>6</v>
      </c>
      <c r="B11" s="48"/>
      <c r="C11" s="566">
        <v>22</v>
      </c>
      <c r="D11" s="567"/>
      <c r="E11" s="568"/>
      <c r="F11" s="568"/>
      <c r="G11" s="77">
        <f t="shared" si="0"/>
        <v>22</v>
      </c>
      <c r="H11" s="566">
        <v>0</v>
      </c>
      <c r="I11" s="567"/>
      <c r="J11" s="568"/>
      <c r="K11" s="568"/>
      <c r="L11" s="77">
        <f t="shared" si="1"/>
        <v>0</v>
      </c>
      <c r="M11" s="566">
        <v>0</v>
      </c>
      <c r="N11" s="567"/>
      <c r="O11" s="568"/>
      <c r="P11" s="568"/>
      <c r="Q11" s="77">
        <f t="shared" si="2"/>
        <v>0</v>
      </c>
      <c r="R11" s="566">
        <v>25</v>
      </c>
      <c r="S11" s="567">
        <v>1</v>
      </c>
      <c r="T11" s="568"/>
      <c r="U11" s="568"/>
      <c r="V11" s="77">
        <f t="shared" si="3"/>
        <v>26</v>
      </c>
      <c r="W11" s="566">
        <v>1</v>
      </c>
      <c r="X11" s="567"/>
      <c r="Y11" s="568"/>
      <c r="Z11" s="568"/>
      <c r="AA11" s="77">
        <f t="shared" si="4"/>
        <v>1</v>
      </c>
      <c r="AB11" s="566">
        <v>0</v>
      </c>
      <c r="AC11" s="567"/>
      <c r="AD11" s="568"/>
      <c r="AE11" s="568"/>
      <c r="AF11" s="77">
        <f t="shared" si="5"/>
        <v>0</v>
      </c>
      <c r="AG11" s="566">
        <v>0</v>
      </c>
      <c r="AH11" s="567"/>
      <c r="AI11" s="568"/>
      <c r="AJ11" s="568"/>
      <c r="AK11" s="77">
        <f t="shared" si="6"/>
        <v>0</v>
      </c>
      <c r="AL11" s="48"/>
      <c r="AM11" s="6">
        <v>6</v>
      </c>
    </row>
    <row r="12" spans="1:39" ht="27" customHeight="1">
      <c r="A12" s="6">
        <v>7</v>
      </c>
      <c r="B12" s="48"/>
      <c r="C12" s="566">
        <v>10</v>
      </c>
      <c r="D12" s="567"/>
      <c r="E12" s="568"/>
      <c r="F12" s="568"/>
      <c r="G12" s="77">
        <f t="shared" si="0"/>
        <v>10</v>
      </c>
      <c r="H12" s="566">
        <v>0</v>
      </c>
      <c r="I12" s="567"/>
      <c r="J12" s="568"/>
      <c r="K12" s="568"/>
      <c r="L12" s="77">
        <f t="shared" si="1"/>
        <v>0</v>
      </c>
      <c r="M12" s="566">
        <v>0</v>
      </c>
      <c r="N12" s="567"/>
      <c r="O12" s="568"/>
      <c r="P12" s="568"/>
      <c r="Q12" s="77">
        <f t="shared" si="2"/>
        <v>0</v>
      </c>
      <c r="R12" s="566">
        <v>25</v>
      </c>
      <c r="S12" s="567">
        <v>1</v>
      </c>
      <c r="T12" s="568"/>
      <c r="U12" s="568">
        <v>4</v>
      </c>
      <c r="V12" s="77">
        <f t="shared" si="3"/>
        <v>30</v>
      </c>
      <c r="W12" s="566">
        <v>2</v>
      </c>
      <c r="X12" s="567"/>
      <c r="Y12" s="568"/>
      <c r="Z12" s="568"/>
      <c r="AA12" s="77">
        <f t="shared" si="4"/>
        <v>2</v>
      </c>
      <c r="AB12" s="566">
        <v>0</v>
      </c>
      <c r="AC12" s="567"/>
      <c r="AD12" s="568"/>
      <c r="AE12" s="568"/>
      <c r="AF12" s="77">
        <f t="shared" si="5"/>
        <v>0</v>
      </c>
      <c r="AG12" s="566">
        <v>0</v>
      </c>
      <c r="AH12" s="567"/>
      <c r="AI12" s="568"/>
      <c r="AJ12" s="568"/>
      <c r="AK12" s="77">
        <f t="shared" si="6"/>
        <v>0</v>
      </c>
      <c r="AL12" s="48"/>
      <c r="AM12" s="6">
        <v>7</v>
      </c>
    </row>
    <row r="13" spans="1:39" ht="27" customHeight="1">
      <c r="A13" s="6">
        <v>8</v>
      </c>
      <c r="B13" s="88"/>
      <c r="C13" s="566">
        <v>0</v>
      </c>
      <c r="D13" s="567"/>
      <c r="E13" s="568"/>
      <c r="F13" s="568"/>
      <c r="G13" s="77">
        <f t="shared" si="0"/>
        <v>0</v>
      </c>
      <c r="H13" s="566">
        <v>0</v>
      </c>
      <c r="I13" s="567"/>
      <c r="J13" s="568"/>
      <c r="K13" s="568"/>
      <c r="L13" s="77">
        <f t="shared" si="1"/>
        <v>0</v>
      </c>
      <c r="M13" s="566">
        <v>0</v>
      </c>
      <c r="N13" s="567"/>
      <c r="O13" s="568"/>
      <c r="P13" s="568"/>
      <c r="Q13" s="77">
        <f t="shared" si="2"/>
        <v>0</v>
      </c>
      <c r="R13" s="566">
        <v>9</v>
      </c>
      <c r="S13" s="567">
        <v>1</v>
      </c>
      <c r="T13" s="568">
        <v>3</v>
      </c>
      <c r="U13" s="568"/>
      <c r="V13" s="77">
        <f t="shared" si="3"/>
        <v>13</v>
      </c>
      <c r="W13" s="566">
        <v>0</v>
      </c>
      <c r="X13" s="567"/>
      <c r="Y13" s="568"/>
      <c r="Z13" s="568"/>
      <c r="AA13" s="77">
        <f t="shared" si="4"/>
        <v>0</v>
      </c>
      <c r="AB13" s="566">
        <v>0</v>
      </c>
      <c r="AC13" s="567"/>
      <c r="AD13" s="568"/>
      <c r="AE13" s="568"/>
      <c r="AF13" s="77">
        <f t="shared" si="5"/>
        <v>0</v>
      </c>
      <c r="AG13" s="566">
        <v>0</v>
      </c>
      <c r="AH13" s="567"/>
      <c r="AI13" s="568"/>
      <c r="AJ13" s="568"/>
      <c r="AK13" s="77">
        <f t="shared" si="6"/>
        <v>0</v>
      </c>
      <c r="AL13" s="88"/>
      <c r="AM13" s="6">
        <v>8</v>
      </c>
    </row>
    <row r="14" spans="1:39" ht="27" customHeight="1">
      <c r="A14" s="6">
        <v>9</v>
      </c>
      <c r="B14" s="88"/>
      <c r="C14" s="566">
        <v>17</v>
      </c>
      <c r="D14" s="567"/>
      <c r="E14" s="568"/>
      <c r="F14" s="568"/>
      <c r="G14" s="77">
        <f t="shared" si="0"/>
        <v>17</v>
      </c>
      <c r="H14" s="566">
        <v>1</v>
      </c>
      <c r="I14" s="567"/>
      <c r="J14" s="568"/>
      <c r="K14" s="568"/>
      <c r="L14" s="77">
        <f t="shared" si="1"/>
        <v>1</v>
      </c>
      <c r="M14" s="566">
        <v>0</v>
      </c>
      <c r="N14" s="567"/>
      <c r="O14" s="568"/>
      <c r="P14" s="568"/>
      <c r="Q14" s="77">
        <f t="shared" si="2"/>
        <v>0</v>
      </c>
      <c r="R14" s="566">
        <v>40</v>
      </c>
      <c r="S14" s="567">
        <v>4</v>
      </c>
      <c r="T14" s="568">
        <v>1</v>
      </c>
      <c r="U14" s="568">
        <v>1</v>
      </c>
      <c r="V14" s="77">
        <f t="shared" si="3"/>
        <v>46</v>
      </c>
      <c r="W14" s="566">
        <v>4</v>
      </c>
      <c r="X14" s="567"/>
      <c r="Y14" s="568"/>
      <c r="Z14" s="568"/>
      <c r="AA14" s="77">
        <f t="shared" si="4"/>
        <v>4</v>
      </c>
      <c r="AB14" s="566">
        <v>0</v>
      </c>
      <c r="AC14" s="567"/>
      <c r="AD14" s="568"/>
      <c r="AE14" s="568"/>
      <c r="AF14" s="77">
        <f t="shared" si="5"/>
        <v>0</v>
      </c>
      <c r="AG14" s="566">
        <v>1</v>
      </c>
      <c r="AH14" s="567"/>
      <c r="AI14" s="568"/>
      <c r="AJ14" s="568"/>
      <c r="AK14" s="77">
        <f t="shared" si="6"/>
        <v>1</v>
      </c>
      <c r="AL14" s="88"/>
      <c r="AM14" s="6">
        <v>9</v>
      </c>
    </row>
    <row r="15" spans="1:39" ht="27" customHeight="1">
      <c r="A15" s="6">
        <v>10</v>
      </c>
      <c r="B15" s="88"/>
      <c r="C15" s="566">
        <v>8</v>
      </c>
      <c r="D15" s="567">
        <v>2</v>
      </c>
      <c r="E15" s="568"/>
      <c r="F15" s="568"/>
      <c r="G15" s="77">
        <f t="shared" si="0"/>
        <v>10</v>
      </c>
      <c r="H15" s="566">
        <v>1</v>
      </c>
      <c r="I15" s="567"/>
      <c r="J15" s="568"/>
      <c r="K15" s="568"/>
      <c r="L15" s="77">
        <f t="shared" si="1"/>
        <v>1</v>
      </c>
      <c r="M15" s="566">
        <v>0</v>
      </c>
      <c r="N15" s="567"/>
      <c r="O15" s="568"/>
      <c r="P15" s="568"/>
      <c r="Q15" s="77">
        <f t="shared" si="2"/>
        <v>0</v>
      </c>
      <c r="R15" s="566">
        <v>15</v>
      </c>
      <c r="S15" s="567"/>
      <c r="T15" s="568">
        <v>2</v>
      </c>
      <c r="U15" s="568"/>
      <c r="V15" s="77">
        <f t="shared" si="3"/>
        <v>17</v>
      </c>
      <c r="W15" s="566">
        <v>2</v>
      </c>
      <c r="X15" s="567"/>
      <c r="Y15" s="568">
        <v>1</v>
      </c>
      <c r="Z15" s="568"/>
      <c r="AA15" s="77">
        <f t="shared" si="4"/>
        <v>3</v>
      </c>
      <c r="AB15" s="566">
        <v>0</v>
      </c>
      <c r="AC15" s="567"/>
      <c r="AD15" s="568"/>
      <c r="AE15" s="568"/>
      <c r="AF15" s="77">
        <f t="shared" si="5"/>
        <v>0</v>
      </c>
      <c r="AG15" s="566">
        <v>1</v>
      </c>
      <c r="AH15" s="567"/>
      <c r="AI15" s="568"/>
      <c r="AJ15" s="568"/>
      <c r="AK15" s="77">
        <f t="shared" si="6"/>
        <v>1</v>
      </c>
      <c r="AL15" s="88"/>
      <c r="AM15" s="6">
        <v>10</v>
      </c>
    </row>
    <row r="16" spans="1:39" ht="27" customHeight="1">
      <c r="A16" s="6">
        <v>11</v>
      </c>
      <c r="B16" s="88"/>
      <c r="C16" s="566">
        <v>29</v>
      </c>
      <c r="D16" s="567">
        <v>2</v>
      </c>
      <c r="E16" s="568"/>
      <c r="F16" s="568">
        <v>2</v>
      </c>
      <c r="G16" s="77">
        <f t="shared" si="0"/>
        <v>33</v>
      </c>
      <c r="H16" s="566">
        <v>1</v>
      </c>
      <c r="I16" s="567"/>
      <c r="J16" s="568"/>
      <c r="K16" s="568"/>
      <c r="L16" s="77">
        <f t="shared" si="1"/>
        <v>1</v>
      </c>
      <c r="M16" s="566">
        <v>0</v>
      </c>
      <c r="N16" s="567"/>
      <c r="O16" s="568"/>
      <c r="P16" s="568"/>
      <c r="Q16" s="77">
        <f t="shared" si="2"/>
        <v>0</v>
      </c>
      <c r="R16" s="566">
        <v>64</v>
      </c>
      <c r="S16" s="567">
        <v>7</v>
      </c>
      <c r="T16" s="568">
        <v>8</v>
      </c>
      <c r="U16" s="568">
        <v>1</v>
      </c>
      <c r="V16" s="77">
        <f t="shared" si="3"/>
        <v>80</v>
      </c>
      <c r="W16" s="566">
        <v>3</v>
      </c>
      <c r="X16" s="567"/>
      <c r="Y16" s="568">
        <v>1</v>
      </c>
      <c r="Z16" s="568"/>
      <c r="AA16" s="77">
        <f t="shared" si="4"/>
        <v>4</v>
      </c>
      <c r="AB16" s="566">
        <v>0</v>
      </c>
      <c r="AC16" s="567"/>
      <c r="AD16" s="568"/>
      <c r="AE16" s="568"/>
      <c r="AF16" s="77">
        <f t="shared" si="5"/>
        <v>0</v>
      </c>
      <c r="AG16" s="566">
        <v>2</v>
      </c>
      <c r="AH16" s="567"/>
      <c r="AI16" s="568"/>
      <c r="AJ16" s="568"/>
      <c r="AK16" s="77">
        <f t="shared" si="6"/>
        <v>2</v>
      </c>
      <c r="AL16" s="88"/>
      <c r="AM16" s="6">
        <v>11</v>
      </c>
    </row>
    <row r="17" spans="1:39" ht="27" customHeight="1">
      <c r="A17" s="6">
        <v>12</v>
      </c>
      <c r="B17" s="88"/>
      <c r="C17" s="566">
        <v>33</v>
      </c>
      <c r="D17" s="567">
        <v>2</v>
      </c>
      <c r="E17" s="568"/>
      <c r="F17" s="568">
        <v>2</v>
      </c>
      <c r="G17" s="77">
        <f t="shared" si="0"/>
        <v>37</v>
      </c>
      <c r="H17" s="566">
        <v>2</v>
      </c>
      <c r="I17" s="567"/>
      <c r="J17" s="568"/>
      <c r="K17" s="568"/>
      <c r="L17" s="77">
        <f t="shared" si="1"/>
        <v>2</v>
      </c>
      <c r="M17" s="566">
        <v>0</v>
      </c>
      <c r="N17" s="567"/>
      <c r="O17" s="568"/>
      <c r="P17" s="568"/>
      <c r="Q17" s="77">
        <f t="shared" si="2"/>
        <v>0</v>
      </c>
      <c r="R17" s="566">
        <v>99</v>
      </c>
      <c r="S17" s="567">
        <v>10</v>
      </c>
      <c r="T17" s="568">
        <v>1</v>
      </c>
      <c r="U17" s="568">
        <v>2</v>
      </c>
      <c r="V17" s="77">
        <f t="shared" si="3"/>
        <v>112</v>
      </c>
      <c r="W17" s="566">
        <v>6</v>
      </c>
      <c r="X17" s="567"/>
      <c r="Y17" s="568">
        <v>1</v>
      </c>
      <c r="Z17" s="568"/>
      <c r="AA17" s="77">
        <f t="shared" si="4"/>
        <v>7</v>
      </c>
      <c r="AB17" s="566">
        <v>0</v>
      </c>
      <c r="AC17" s="567"/>
      <c r="AD17" s="568"/>
      <c r="AE17" s="568"/>
      <c r="AF17" s="77">
        <f t="shared" si="5"/>
        <v>0</v>
      </c>
      <c r="AG17" s="566">
        <v>4</v>
      </c>
      <c r="AH17" s="567">
        <v>1</v>
      </c>
      <c r="AI17" s="568"/>
      <c r="AJ17" s="568"/>
      <c r="AK17" s="77">
        <f t="shared" si="6"/>
        <v>5</v>
      </c>
      <c r="AL17" s="88"/>
      <c r="AM17" s="6">
        <v>12</v>
      </c>
    </row>
    <row r="18" spans="1:39" ht="27" customHeight="1">
      <c r="A18" s="6">
        <v>13</v>
      </c>
      <c r="B18" s="88"/>
      <c r="C18" s="566">
        <v>19</v>
      </c>
      <c r="D18" s="567"/>
      <c r="E18" s="568"/>
      <c r="F18" s="568"/>
      <c r="G18" s="77">
        <f t="shared" si="0"/>
        <v>19</v>
      </c>
      <c r="H18" s="566">
        <v>1</v>
      </c>
      <c r="I18" s="567"/>
      <c r="J18" s="568"/>
      <c r="K18" s="568"/>
      <c r="L18" s="77">
        <f t="shared" si="1"/>
        <v>1</v>
      </c>
      <c r="M18" s="566">
        <v>0</v>
      </c>
      <c r="N18" s="567"/>
      <c r="O18" s="568"/>
      <c r="P18" s="568"/>
      <c r="Q18" s="77">
        <f t="shared" si="2"/>
        <v>0</v>
      </c>
      <c r="R18" s="566">
        <v>48</v>
      </c>
      <c r="S18" s="567">
        <v>5</v>
      </c>
      <c r="T18" s="568">
        <v>2</v>
      </c>
      <c r="U18" s="568"/>
      <c r="V18" s="77">
        <f t="shared" si="3"/>
        <v>55</v>
      </c>
      <c r="W18" s="566">
        <v>3</v>
      </c>
      <c r="X18" s="567"/>
      <c r="Y18" s="568">
        <v>1</v>
      </c>
      <c r="Z18" s="568"/>
      <c r="AA18" s="77">
        <f t="shared" si="4"/>
        <v>4</v>
      </c>
      <c r="AB18" s="566">
        <v>0</v>
      </c>
      <c r="AC18" s="567"/>
      <c r="AD18" s="568"/>
      <c r="AE18" s="568"/>
      <c r="AF18" s="77">
        <f t="shared" si="5"/>
        <v>0</v>
      </c>
      <c r="AG18" s="566">
        <v>1</v>
      </c>
      <c r="AH18" s="567"/>
      <c r="AI18" s="568"/>
      <c r="AJ18" s="568"/>
      <c r="AK18" s="77">
        <f t="shared" si="6"/>
        <v>1</v>
      </c>
      <c r="AL18" s="88"/>
      <c r="AM18" s="6">
        <v>13</v>
      </c>
    </row>
    <row r="19" spans="1:39" ht="27" customHeight="1" thickBot="1">
      <c r="A19" s="7">
        <v>14</v>
      </c>
      <c r="B19" s="88"/>
      <c r="C19" s="569">
        <v>5</v>
      </c>
      <c r="D19" s="570">
        <v>1</v>
      </c>
      <c r="E19" s="571"/>
      <c r="F19" s="571"/>
      <c r="G19" s="83">
        <f t="shared" si="0"/>
        <v>6</v>
      </c>
      <c r="H19" s="569">
        <v>0</v>
      </c>
      <c r="I19" s="570"/>
      <c r="J19" s="571"/>
      <c r="K19" s="571"/>
      <c r="L19" s="83">
        <f t="shared" si="1"/>
        <v>0</v>
      </c>
      <c r="M19" s="569">
        <v>0</v>
      </c>
      <c r="N19" s="570"/>
      <c r="O19" s="571"/>
      <c r="P19" s="571"/>
      <c r="Q19" s="83">
        <f t="shared" si="2"/>
        <v>0</v>
      </c>
      <c r="R19" s="569">
        <v>20</v>
      </c>
      <c r="S19" s="570">
        <v>2</v>
      </c>
      <c r="T19" s="571">
        <v>1</v>
      </c>
      <c r="U19" s="571"/>
      <c r="V19" s="83">
        <f t="shared" si="3"/>
        <v>23</v>
      </c>
      <c r="W19" s="569">
        <v>0</v>
      </c>
      <c r="X19" s="570">
        <v>1</v>
      </c>
      <c r="Y19" s="571"/>
      <c r="Z19" s="571"/>
      <c r="AA19" s="83">
        <f t="shared" si="4"/>
        <v>1</v>
      </c>
      <c r="AB19" s="569">
        <v>0</v>
      </c>
      <c r="AC19" s="570"/>
      <c r="AD19" s="571"/>
      <c r="AE19" s="571"/>
      <c r="AF19" s="83">
        <f t="shared" si="5"/>
        <v>0</v>
      </c>
      <c r="AG19" s="569">
        <v>0</v>
      </c>
      <c r="AH19" s="570"/>
      <c r="AI19" s="571"/>
      <c r="AJ19" s="571"/>
      <c r="AK19" s="83">
        <f t="shared" si="6"/>
        <v>0</v>
      </c>
      <c r="AL19" s="88"/>
      <c r="AM19" s="7">
        <v>14</v>
      </c>
    </row>
    <row r="20" spans="1:39" ht="27" customHeight="1" thickTop="1" thickBot="1">
      <c r="A20" s="11" t="s">
        <v>382</v>
      </c>
      <c r="B20" s="90"/>
      <c r="C20" s="89">
        <f>SUM(C6:C19)</f>
        <v>206</v>
      </c>
      <c r="D20" s="89">
        <f t="shared" ref="D20:G20" si="7">SUM(D6:D19)</f>
        <v>11</v>
      </c>
      <c r="E20" s="89">
        <f t="shared" si="7"/>
        <v>0</v>
      </c>
      <c r="F20" s="89">
        <f t="shared" si="7"/>
        <v>7</v>
      </c>
      <c r="G20" s="89">
        <f t="shared" si="7"/>
        <v>224</v>
      </c>
      <c r="H20" s="89">
        <f>SUM(H6:H19)</f>
        <v>9</v>
      </c>
      <c r="I20" s="89">
        <f t="shared" ref="I20:L20" si="8">SUM(I6:I19)</f>
        <v>0</v>
      </c>
      <c r="J20" s="89">
        <f t="shared" si="8"/>
        <v>0</v>
      </c>
      <c r="K20" s="89">
        <f t="shared" si="8"/>
        <v>0</v>
      </c>
      <c r="L20" s="89">
        <f t="shared" si="8"/>
        <v>9</v>
      </c>
      <c r="M20" s="89">
        <f>SUM(M6:M19)</f>
        <v>0</v>
      </c>
      <c r="N20" s="89">
        <f t="shared" ref="N20:Q20" si="9">SUM(N6:N19)</f>
        <v>0</v>
      </c>
      <c r="O20" s="89">
        <f t="shared" si="9"/>
        <v>0</v>
      </c>
      <c r="P20" s="89">
        <f t="shared" si="9"/>
        <v>0</v>
      </c>
      <c r="Q20" s="89">
        <f t="shared" si="9"/>
        <v>0</v>
      </c>
      <c r="R20" s="89">
        <f>SUM(R6:R19)</f>
        <v>435</v>
      </c>
      <c r="S20" s="89">
        <f t="shared" ref="S20:V20" si="10">SUM(S6:S19)</f>
        <v>35</v>
      </c>
      <c r="T20" s="89">
        <f t="shared" si="10"/>
        <v>52</v>
      </c>
      <c r="U20" s="89">
        <f t="shared" si="10"/>
        <v>13</v>
      </c>
      <c r="V20" s="89">
        <f t="shared" si="10"/>
        <v>535</v>
      </c>
      <c r="W20" s="89">
        <f>SUM(W6:W19)</f>
        <v>28</v>
      </c>
      <c r="X20" s="89">
        <f t="shared" ref="X20:AA20" si="11">SUM(X6:X19)</f>
        <v>1</v>
      </c>
      <c r="Y20" s="89">
        <f t="shared" si="11"/>
        <v>8</v>
      </c>
      <c r="Z20" s="89">
        <f t="shared" si="11"/>
        <v>0</v>
      </c>
      <c r="AA20" s="89">
        <f t="shared" si="11"/>
        <v>37</v>
      </c>
      <c r="AB20" s="89">
        <f>SUM(AB6:AB19)</f>
        <v>0</v>
      </c>
      <c r="AC20" s="89">
        <f t="shared" ref="AC20:AF20" si="12">SUM(AC6:AC19)</f>
        <v>0</v>
      </c>
      <c r="AD20" s="89">
        <f t="shared" si="12"/>
        <v>0</v>
      </c>
      <c r="AE20" s="89">
        <f t="shared" si="12"/>
        <v>0</v>
      </c>
      <c r="AF20" s="89">
        <f t="shared" si="12"/>
        <v>0</v>
      </c>
      <c r="AG20" s="89">
        <f>SUM(AG6:AG19)</f>
        <v>11</v>
      </c>
      <c r="AH20" s="89">
        <f t="shared" ref="AH20:AK20" si="13">SUM(AH6:AH19)</f>
        <v>3</v>
      </c>
      <c r="AI20" s="89">
        <f t="shared" si="13"/>
        <v>0</v>
      </c>
      <c r="AJ20" s="89">
        <f t="shared" si="13"/>
        <v>0</v>
      </c>
      <c r="AK20" s="86">
        <f t="shared" si="13"/>
        <v>14</v>
      </c>
      <c r="AL20" s="90"/>
      <c r="AM20" s="11" t="s">
        <v>382</v>
      </c>
    </row>
    <row r="21" spans="1:39" ht="27" customHeight="1" thickTop="1" thickBot="1">
      <c r="A21" s="11" t="s">
        <v>381</v>
      </c>
      <c r="B21" s="76"/>
      <c r="C21" s="692">
        <f>SUM(C20:F20)</f>
        <v>224</v>
      </c>
      <c r="D21" s="693"/>
      <c r="E21" s="693"/>
      <c r="F21" s="694"/>
      <c r="G21" s="252">
        <f>C23+C25</f>
        <v>224</v>
      </c>
      <c r="H21" s="692">
        <f>SUM(H20:K20)</f>
        <v>9</v>
      </c>
      <c r="I21" s="693"/>
      <c r="J21" s="693"/>
      <c r="K21" s="694"/>
      <c r="L21" s="252">
        <f>H23+H25</f>
        <v>9</v>
      </c>
      <c r="M21" s="692">
        <f>SUM(M20:P20)</f>
        <v>0</v>
      </c>
      <c r="N21" s="693"/>
      <c r="O21" s="693"/>
      <c r="P21" s="694"/>
      <c r="Q21" s="252">
        <f>M23+M25</f>
        <v>0</v>
      </c>
      <c r="R21" s="692">
        <f>SUM(R20:U20)</f>
        <v>535</v>
      </c>
      <c r="S21" s="693"/>
      <c r="T21" s="693"/>
      <c r="U21" s="694"/>
      <c r="V21" s="252">
        <f>R23+R25</f>
        <v>535</v>
      </c>
      <c r="W21" s="692">
        <f>SUM(W20:Z20)</f>
        <v>37</v>
      </c>
      <c r="X21" s="693"/>
      <c r="Y21" s="693"/>
      <c r="Z21" s="694"/>
      <c r="AA21" s="252">
        <f>W23+W25</f>
        <v>37</v>
      </c>
      <c r="AB21" s="692">
        <f>SUM(AB20:AE20)</f>
        <v>0</v>
      </c>
      <c r="AC21" s="693"/>
      <c r="AD21" s="693"/>
      <c r="AE21" s="694"/>
      <c r="AF21" s="252">
        <f>AB23+AB25</f>
        <v>0</v>
      </c>
      <c r="AG21" s="692">
        <f>SUM(AG20:AJ20)</f>
        <v>14</v>
      </c>
      <c r="AH21" s="693"/>
      <c r="AI21" s="693"/>
      <c r="AJ21" s="694"/>
      <c r="AK21" s="252">
        <f>AG23+AG25</f>
        <v>14</v>
      </c>
      <c r="AL21" s="76"/>
      <c r="AM21" s="11" t="s">
        <v>381</v>
      </c>
    </row>
    <row r="22" spans="1:39" ht="27" customHeight="1" thickTop="1" thickBot="1">
      <c r="A22" s="718" t="s">
        <v>1</v>
      </c>
      <c r="B22" s="719"/>
      <c r="C22" s="719"/>
      <c r="D22" s="719"/>
      <c r="E22" s="719"/>
      <c r="F22" s="719"/>
      <c r="G22" s="719"/>
      <c r="H22" s="719"/>
      <c r="I22" s="719"/>
      <c r="J22" s="719"/>
      <c r="K22" s="719"/>
      <c r="L22" s="719"/>
      <c r="M22" s="719"/>
      <c r="N22" s="719"/>
      <c r="O22" s="719"/>
      <c r="P22" s="719"/>
      <c r="Q22" s="719"/>
      <c r="R22" s="719"/>
      <c r="S22" s="719"/>
      <c r="T22" s="719"/>
      <c r="U22" s="719"/>
      <c r="V22" s="719"/>
      <c r="W22" s="719"/>
      <c r="X22" s="719"/>
      <c r="Y22" s="719"/>
      <c r="Z22" s="719"/>
      <c r="AA22" s="719"/>
      <c r="AB22" s="719"/>
      <c r="AC22" s="719"/>
      <c r="AD22" s="719"/>
      <c r="AE22" s="719"/>
      <c r="AF22" s="719"/>
      <c r="AG22" s="719"/>
      <c r="AH22" s="719"/>
      <c r="AI22" s="719"/>
      <c r="AJ22" s="719"/>
      <c r="AK22" s="719"/>
      <c r="AL22" s="719"/>
      <c r="AM22" s="720"/>
    </row>
    <row r="23" spans="1:39" ht="27" customHeight="1" thickTop="1" thickBot="1">
      <c r="A23" s="66" t="s">
        <v>99</v>
      </c>
      <c r="B23" s="64"/>
      <c r="C23" s="689">
        <f>G8+G11</f>
        <v>38</v>
      </c>
      <c r="D23" s="690"/>
      <c r="E23" s="690"/>
      <c r="F23" s="690"/>
      <c r="G23" s="691"/>
      <c r="H23" s="689">
        <f>L8+L11</f>
        <v>1</v>
      </c>
      <c r="I23" s="690"/>
      <c r="J23" s="690"/>
      <c r="K23" s="690"/>
      <c r="L23" s="691"/>
      <c r="M23" s="689">
        <f>Q8+Q11</f>
        <v>0</v>
      </c>
      <c r="N23" s="690"/>
      <c r="O23" s="690"/>
      <c r="P23" s="690"/>
      <c r="Q23" s="691"/>
      <c r="R23" s="689">
        <f>V8+V11</f>
        <v>32</v>
      </c>
      <c r="S23" s="690"/>
      <c r="T23" s="690"/>
      <c r="U23" s="690"/>
      <c r="V23" s="691"/>
      <c r="W23" s="689">
        <f>AA8+AA11</f>
        <v>1</v>
      </c>
      <c r="X23" s="690"/>
      <c r="Y23" s="690"/>
      <c r="Z23" s="690"/>
      <c r="AA23" s="691"/>
      <c r="AB23" s="689">
        <f>AF8+AF11</f>
        <v>0</v>
      </c>
      <c r="AC23" s="690"/>
      <c r="AD23" s="690"/>
      <c r="AE23" s="690"/>
      <c r="AF23" s="691"/>
      <c r="AG23" s="689">
        <f>AK8+AK11</f>
        <v>0</v>
      </c>
      <c r="AH23" s="690"/>
      <c r="AI23" s="690"/>
      <c r="AJ23" s="690"/>
      <c r="AK23" s="691"/>
      <c r="AL23" s="64"/>
      <c r="AM23" s="66" t="s">
        <v>99</v>
      </c>
    </row>
    <row r="24" spans="1:39" ht="27" customHeight="1" thickTop="1" thickBot="1">
      <c r="A24" s="721" t="s">
        <v>4</v>
      </c>
      <c r="B24" s="722"/>
      <c r="C24" s="722"/>
      <c r="D24" s="722"/>
      <c r="E24" s="722"/>
      <c r="F24" s="722"/>
      <c r="G24" s="722"/>
      <c r="H24" s="722"/>
      <c r="I24" s="722"/>
      <c r="J24" s="722"/>
      <c r="K24" s="722"/>
      <c r="L24" s="722"/>
      <c r="M24" s="722"/>
      <c r="N24" s="722"/>
      <c r="O24" s="722"/>
      <c r="P24" s="722"/>
      <c r="Q24" s="722"/>
      <c r="R24" s="722"/>
      <c r="S24" s="722"/>
      <c r="T24" s="722"/>
      <c r="U24" s="722"/>
      <c r="V24" s="722"/>
      <c r="W24" s="722"/>
      <c r="X24" s="722"/>
      <c r="Y24" s="722"/>
      <c r="Z24" s="722"/>
      <c r="AA24" s="722"/>
      <c r="AB24" s="722"/>
      <c r="AC24" s="722"/>
      <c r="AD24" s="722"/>
      <c r="AE24" s="722"/>
      <c r="AF24" s="722"/>
      <c r="AG24" s="722"/>
      <c r="AH24" s="722"/>
      <c r="AI24" s="722"/>
      <c r="AJ24" s="722"/>
      <c r="AK24" s="722"/>
      <c r="AL24" s="722"/>
      <c r="AM24" s="723"/>
    </row>
    <row r="25" spans="1:39" ht="27" customHeight="1" thickTop="1" thickBot="1">
      <c r="A25" s="66" t="s">
        <v>99</v>
      </c>
      <c r="B25" s="64"/>
      <c r="C25" s="689">
        <f>SUM(G6:G7,G9:G10,G12:G19)</f>
        <v>186</v>
      </c>
      <c r="D25" s="690"/>
      <c r="E25" s="690"/>
      <c r="F25" s="690"/>
      <c r="G25" s="691"/>
      <c r="H25" s="689">
        <f>SUM(L6:L7,L9:L10,L12:L19)</f>
        <v>8</v>
      </c>
      <c r="I25" s="690"/>
      <c r="J25" s="690"/>
      <c r="K25" s="690"/>
      <c r="L25" s="691"/>
      <c r="M25" s="689">
        <f>SUM(Q6:Q7,Q9:Q10,Q12:Q19)</f>
        <v>0</v>
      </c>
      <c r="N25" s="690"/>
      <c r="O25" s="690"/>
      <c r="P25" s="690"/>
      <c r="Q25" s="691"/>
      <c r="R25" s="689">
        <f>SUM(V6:V7,V9:V10,V12:V19)</f>
        <v>503</v>
      </c>
      <c r="S25" s="690"/>
      <c r="T25" s="690"/>
      <c r="U25" s="690"/>
      <c r="V25" s="691"/>
      <c r="W25" s="689">
        <f>SUM(AA6:AA7,AA9:AA10,AA12:AA19)</f>
        <v>36</v>
      </c>
      <c r="X25" s="690"/>
      <c r="Y25" s="690"/>
      <c r="Z25" s="690"/>
      <c r="AA25" s="691"/>
      <c r="AB25" s="689">
        <f>SUM(AF6:AF7,AF9:AF10,AF12:AF19)</f>
        <v>0</v>
      </c>
      <c r="AC25" s="690"/>
      <c r="AD25" s="690"/>
      <c r="AE25" s="690"/>
      <c r="AF25" s="691"/>
      <c r="AG25" s="689">
        <f>SUM(AK6:AK7,AK9:AK10,AK12:AK19)</f>
        <v>14</v>
      </c>
      <c r="AH25" s="690"/>
      <c r="AI25" s="690"/>
      <c r="AJ25" s="690"/>
      <c r="AK25" s="691"/>
      <c r="AL25" s="64"/>
      <c r="AM25" s="66" t="s">
        <v>99</v>
      </c>
    </row>
    <row r="26" spans="1:39" ht="25.9" customHeight="1" thickTop="1"/>
    <row r="27" spans="1:39" ht="25.9" customHeight="1"/>
    <row r="28" spans="1:39" ht="25.9" customHeight="1"/>
    <row r="29" spans="1:39" ht="25.9" customHeight="1"/>
    <row r="30" spans="1:39" ht="25.9" customHeight="1"/>
    <row r="31" spans="1:39" ht="25.9" customHeight="1"/>
    <row r="32" spans="1:39" ht="25.9" customHeight="1"/>
    <row r="33" ht="25.9" customHeight="1"/>
    <row r="34" ht="25.9" customHeight="1"/>
    <row r="35" ht="25.9" customHeight="1"/>
    <row r="36" ht="25.9" customHeight="1"/>
    <row r="37" ht="25.9" customHeight="1"/>
    <row r="38" ht="25.9" customHeight="1"/>
    <row r="39" ht="25.9" customHeight="1"/>
    <row r="40" ht="25.9" customHeight="1"/>
    <row r="41" ht="25.9" customHeight="1"/>
    <row r="42" ht="25.9" customHeight="1"/>
    <row r="43" ht="25.9" customHeight="1"/>
    <row r="44" ht="25.9" customHeight="1"/>
    <row r="45" ht="25.9" customHeight="1"/>
    <row r="46" ht="25.9" customHeight="1"/>
    <row r="47" ht="25.9" customHeight="1"/>
    <row r="48" ht="25.9" customHeight="1"/>
    <row r="49" ht="25.9" customHeight="1"/>
    <row r="50" ht="25.9" customHeight="1"/>
    <row r="51" ht="25.9" customHeight="1"/>
    <row r="52" ht="25.9" customHeight="1"/>
    <row r="53" ht="25.9" customHeight="1"/>
    <row r="54" ht="25.9" customHeight="1"/>
    <row r="55" ht="25.9" customHeight="1"/>
    <row r="56" ht="25.9" customHeight="1"/>
    <row r="57" ht="25.9" customHeight="1"/>
    <row r="58" ht="25.9" customHeight="1"/>
    <row r="59" ht="25.9" customHeight="1"/>
    <row r="60" ht="25.9" customHeight="1"/>
    <row r="61" ht="25.9" customHeight="1"/>
    <row r="62" ht="25.9" customHeight="1"/>
    <row r="63" ht="25.9" customHeight="1"/>
    <row r="64" ht="25.9" customHeight="1"/>
    <row r="65" ht="25.9" customHeight="1"/>
    <row r="66" ht="25.9" customHeight="1"/>
    <row r="67" ht="25.9" customHeight="1"/>
    <row r="68" ht="25.9" customHeight="1"/>
    <row r="69" ht="25.9" customHeight="1"/>
    <row r="70" ht="25.9" customHeight="1"/>
    <row r="71" ht="25.9" customHeight="1"/>
    <row r="72" ht="25.9" customHeight="1"/>
    <row r="73" ht="25.9" customHeight="1"/>
    <row r="74" ht="25.9" customHeight="1"/>
    <row r="75" ht="25.9" customHeight="1"/>
    <row r="76" ht="25.9" customHeight="1"/>
    <row r="77" ht="25.9" customHeight="1"/>
    <row r="78" ht="25.9" customHeight="1"/>
    <row r="79" ht="25.9" customHeight="1"/>
    <row r="80" ht="25.9" customHeight="1"/>
    <row r="81" ht="25.9" customHeight="1"/>
    <row r="82" ht="25.9" customHeight="1"/>
    <row r="83" ht="25.9" customHeight="1"/>
    <row r="84" ht="25.9" customHeight="1"/>
    <row r="85" ht="25.9" customHeight="1"/>
    <row r="86" ht="25.9" customHeight="1"/>
    <row r="87" ht="25.9" customHeight="1"/>
    <row r="88" ht="25.9" customHeight="1"/>
    <row r="89" ht="25.9" customHeight="1"/>
    <row r="90" ht="25.9" customHeight="1"/>
    <row r="91" ht="25.9" customHeight="1"/>
    <row r="92" ht="25.9" customHeight="1"/>
    <row r="93" ht="25.9" customHeight="1"/>
    <row r="94" ht="25.9" customHeight="1"/>
    <row r="95" ht="25.9" customHeight="1"/>
    <row r="96" ht="25.9" customHeight="1"/>
    <row r="97" ht="25.9" customHeight="1"/>
    <row r="98" ht="25.9" customHeight="1"/>
    <row r="99" ht="25.9" customHeight="1"/>
    <row r="100" ht="25.9" customHeight="1"/>
    <row r="101" ht="25.9" customHeight="1"/>
    <row r="102" ht="25.9" customHeight="1"/>
    <row r="103" ht="25.9" customHeight="1"/>
    <row r="104" ht="25.9" customHeight="1"/>
    <row r="105" ht="25.9" customHeight="1"/>
    <row r="106" ht="25.9" customHeight="1"/>
    <row r="107" ht="25.9" customHeight="1"/>
    <row r="108" ht="25.9" customHeight="1"/>
    <row r="109" ht="25.9" customHeight="1"/>
    <row r="110" ht="25.9" customHeight="1"/>
    <row r="111" ht="25.9" customHeight="1"/>
    <row r="112" ht="25.9" customHeight="1"/>
    <row r="113" ht="25.9" customHeight="1"/>
    <row r="114" ht="25.9" customHeight="1"/>
    <row r="115" ht="25.9" customHeight="1"/>
    <row r="116" ht="25.9" customHeight="1"/>
    <row r="117" ht="25.9" customHeight="1"/>
    <row r="118" ht="25.9" customHeight="1"/>
    <row r="119" ht="25.9" customHeight="1"/>
    <row r="120" ht="25.9" customHeight="1"/>
    <row r="121" ht="25.9" customHeight="1"/>
    <row r="122" ht="25.9" customHeight="1"/>
    <row r="123" ht="25.9" customHeight="1"/>
    <row r="124" ht="25.9" customHeight="1"/>
    <row r="125" ht="25.9" customHeight="1"/>
    <row r="126" ht="25.9" customHeight="1"/>
    <row r="127" ht="25.9" customHeight="1"/>
    <row r="128" ht="25.9" customHeight="1"/>
    <row r="129" ht="25.9" customHeight="1"/>
    <row r="130" ht="25.9" customHeight="1"/>
    <row r="131" ht="25.9" customHeight="1"/>
    <row r="132" ht="25.9" customHeight="1"/>
    <row r="133" ht="25.9" customHeight="1"/>
    <row r="134" ht="25.9" customHeight="1"/>
    <row r="135" ht="25.9" customHeight="1"/>
    <row r="136" ht="25.9" customHeight="1"/>
    <row r="137" ht="25.9" customHeight="1"/>
    <row r="138" ht="25.9" customHeight="1"/>
    <row r="139" ht="25.9" customHeight="1"/>
    <row r="140" ht="25.9" customHeight="1"/>
    <row r="141" ht="25.9" customHeight="1"/>
    <row r="142" ht="25.9" customHeight="1"/>
    <row r="143" ht="25.9" customHeight="1"/>
    <row r="144" ht="25.9" customHeight="1"/>
    <row r="145" ht="25.9" customHeight="1"/>
    <row r="146" ht="25.9" customHeight="1"/>
    <row r="147" ht="25.9" customHeight="1"/>
    <row r="148" ht="25.9" customHeight="1"/>
    <row r="149" ht="25.9" customHeight="1"/>
    <row r="150" ht="25.9" customHeight="1"/>
    <row r="151" ht="25.9" customHeight="1"/>
    <row r="152" ht="25.9" customHeight="1"/>
    <row r="153" ht="25.9" customHeight="1"/>
    <row r="154" ht="25.9" customHeight="1"/>
    <row r="155" ht="25.9" customHeight="1"/>
    <row r="156" ht="25.9" customHeight="1"/>
    <row r="157" ht="25.9" customHeight="1"/>
    <row r="158" ht="25.9" customHeight="1"/>
    <row r="159" ht="25.9" customHeight="1"/>
    <row r="160" ht="25.9" customHeight="1"/>
    <row r="161" ht="25.9" customHeight="1"/>
    <row r="162" ht="25.9" customHeight="1"/>
    <row r="163" ht="25.9" customHeight="1"/>
    <row r="164" ht="25.9" customHeight="1"/>
    <row r="165" ht="25.9" customHeight="1"/>
    <row r="166" ht="25.9" customHeight="1"/>
    <row r="167" ht="25.9" customHeight="1"/>
    <row r="168" ht="25.9" customHeight="1"/>
    <row r="169" ht="25.9" customHeight="1"/>
    <row r="170" ht="25.9" customHeight="1"/>
    <row r="171" ht="25.9" customHeight="1"/>
    <row r="172" ht="25.9" customHeight="1"/>
    <row r="173" ht="25.9" customHeight="1"/>
    <row r="174" ht="25.9" customHeight="1"/>
    <row r="175" ht="25.9" customHeight="1"/>
    <row r="176" ht="25.9" customHeight="1"/>
    <row r="177" ht="25.9" customHeight="1"/>
    <row r="178" ht="25.9" customHeight="1"/>
    <row r="179" ht="25.9" customHeight="1"/>
    <row r="180" ht="25.9" customHeight="1"/>
    <row r="181" ht="25.9" customHeight="1"/>
    <row r="182" ht="25.9" customHeight="1"/>
    <row r="183" ht="25.9" customHeight="1"/>
    <row r="184" ht="25.9" customHeight="1"/>
    <row r="185" ht="25.9" customHeight="1"/>
    <row r="186" ht="25.9" customHeight="1"/>
    <row r="187" ht="25.9" customHeight="1"/>
    <row r="188" ht="25.9" customHeight="1"/>
    <row r="189" ht="25.9" customHeight="1"/>
    <row r="190" ht="25.9" customHeight="1"/>
    <row r="191" ht="25.9" customHeight="1"/>
    <row r="192" ht="25.9" customHeight="1"/>
    <row r="193" ht="25.9" customHeight="1"/>
    <row r="194" ht="25.9" customHeight="1"/>
    <row r="195" ht="25.9" customHeight="1"/>
    <row r="196" ht="25.9" customHeight="1"/>
    <row r="197" ht="25.9" customHeight="1"/>
    <row r="198" ht="25.9" customHeight="1"/>
    <row r="199" ht="25.9" customHeight="1"/>
    <row r="200" ht="25.9" customHeight="1"/>
    <row r="201" ht="25.9" customHeight="1"/>
    <row r="202" ht="25.9" customHeight="1"/>
    <row r="203" ht="25.9" customHeight="1"/>
    <row r="204" ht="25.9" customHeight="1"/>
    <row r="205" ht="25.9" customHeight="1"/>
    <row r="206" ht="25.9" customHeight="1"/>
    <row r="207" ht="25.9" customHeight="1"/>
    <row r="208" ht="25.9" customHeight="1"/>
    <row r="209" ht="25.9" customHeight="1"/>
    <row r="210" ht="25.9" customHeight="1"/>
    <row r="211" ht="25.9" customHeight="1"/>
    <row r="212" ht="25.9" customHeight="1"/>
    <row r="213" ht="25.9" customHeight="1"/>
    <row r="214" ht="25.9" customHeight="1"/>
    <row r="215" ht="25.9" customHeight="1"/>
    <row r="216" ht="25.9" customHeight="1"/>
    <row r="217" ht="25.9" customHeight="1"/>
    <row r="218" ht="25.9" customHeight="1"/>
    <row r="219" ht="25.9" customHeight="1"/>
    <row r="220" ht="25.9" customHeight="1"/>
    <row r="221" ht="25.9" customHeight="1"/>
    <row r="222" ht="25.9" customHeight="1"/>
    <row r="223" ht="25.9" customHeight="1"/>
    <row r="224" ht="25.9" customHeight="1"/>
    <row r="225" ht="25.9" customHeight="1"/>
    <row r="226" ht="25.9" customHeight="1"/>
    <row r="227" ht="25.9" customHeight="1"/>
    <row r="228" ht="25.9" customHeight="1"/>
    <row r="229" ht="25.9" customHeight="1"/>
    <row r="230" ht="25.9" customHeight="1"/>
    <row r="231" ht="25.9" customHeight="1"/>
    <row r="232" ht="25.9" customHeight="1"/>
    <row r="233" ht="25.9" customHeight="1"/>
    <row r="234" ht="25.9" customHeight="1"/>
    <row r="235" ht="25.9" customHeight="1"/>
    <row r="236" ht="25.9" customHeight="1"/>
    <row r="237" ht="25.9" customHeight="1"/>
    <row r="238" ht="25.9" customHeight="1"/>
    <row r="239" ht="25.9" customHeight="1"/>
    <row r="240" ht="25.9" customHeight="1"/>
    <row r="241" ht="25.9" customHeight="1"/>
    <row r="242" ht="25.9" customHeight="1"/>
    <row r="243" ht="25.9" customHeight="1"/>
    <row r="244" ht="25.9" customHeight="1"/>
    <row r="245" ht="25.9" customHeight="1"/>
    <row r="246" ht="25.9" customHeight="1"/>
    <row r="247" ht="25.9" customHeight="1"/>
    <row r="248" ht="25.9" customHeight="1"/>
    <row r="249" ht="25.9" customHeight="1"/>
    <row r="250" ht="25.9" customHeight="1"/>
    <row r="251" ht="25.9" customHeight="1"/>
    <row r="252" ht="25.9" customHeight="1"/>
    <row r="253" ht="25.9" customHeight="1"/>
    <row r="254" ht="25.9" customHeight="1"/>
    <row r="255" ht="25.9" customHeight="1"/>
    <row r="256" ht="25.9" customHeight="1"/>
    <row r="257" ht="25.9" customHeight="1"/>
    <row r="258" ht="25.9" customHeight="1"/>
    <row r="259" ht="25.9" customHeight="1"/>
    <row r="260" ht="25.9" customHeight="1"/>
    <row r="261" ht="25.9" customHeight="1"/>
    <row r="262" ht="25.9" customHeight="1"/>
    <row r="263" ht="25.9" customHeight="1"/>
    <row r="264" ht="25.9" customHeight="1"/>
    <row r="265" ht="25.9" customHeight="1"/>
    <row r="266" ht="25.9" customHeight="1"/>
    <row r="267" ht="25.9" customHeight="1"/>
    <row r="268" ht="25.9" customHeight="1"/>
    <row r="269" ht="25.9" customHeight="1"/>
    <row r="270" ht="25.9" customHeight="1"/>
    <row r="271" ht="25.9" customHeight="1"/>
    <row r="272" ht="25.9" customHeight="1"/>
    <row r="273" ht="25.9" customHeight="1"/>
    <row r="274" ht="25.9" customHeight="1"/>
    <row r="275" ht="25.9" customHeight="1"/>
    <row r="276" ht="25.9" customHeight="1"/>
    <row r="277" ht="25.9" customHeight="1"/>
    <row r="278" ht="25.9" customHeight="1"/>
    <row r="279" ht="25.9" customHeight="1"/>
    <row r="280" ht="25.9" customHeight="1"/>
    <row r="281" ht="25.9" customHeight="1"/>
    <row r="282" ht="25.9" customHeight="1"/>
    <row r="283" ht="25.9" customHeight="1"/>
    <row r="284" ht="25.9" customHeight="1"/>
    <row r="285" ht="25.9" customHeight="1"/>
    <row r="286" ht="25.9" customHeight="1"/>
    <row r="287" ht="25.9" customHeight="1"/>
    <row r="288" ht="25.9" customHeight="1"/>
    <row r="289" ht="25.9" customHeight="1"/>
    <row r="290" ht="25.9" customHeight="1"/>
    <row r="291" ht="25.9" customHeight="1"/>
    <row r="292" ht="25.9" customHeight="1"/>
    <row r="293" ht="25.9" customHeight="1"/>
    <row r="294" ht="25.9" customHeight="1"/>
    <row r="295" ht="25.9" customHeight="1"/>
    <row r="296" ht="25.9" customHeight="1"/>
    <row r="297" ht="25.9" customHeight="1"/>
    <row r="298" ht="25.9" customHeight="1"/>
    <row r="299" ht="25.9" customHeight="1"/>
    <row r="300" ht="25.9" customHeight="1"/>
    <row r="301" ht="25.9" customHeight="1"/>
    <row r="302" ht="25.9" customHeight="1"/>
    <row r="303" ht="25.9" customHeight="1"/>
    <row r="304" ht="25.9" customHeight="1"/>
    <row r="305" ht="25.9" customHeight="1"/>
    <row r="306" ht="25.9" customHeight="1"/>
    <row r="307" ht="25.9" customHeight="1"/>
    <row r="308" ht="25.9" customHeight="1"/>
    <row r="309" ht="25.9" customHeight="1"/>
    <row r="310" ht="25.9" customHeight="1"/>
    <row r="311" ht="25.9" customHeight="1"/>
    <row r="312" ht="25.9" customHeight="1"/>
    <row r="313" ht="25.9" customHeight="1"/>
    <row r="314" ht="25.9" customHeight="1"/>
    <row r="315" ht="25.9" customHeight="1"/>
    <row r="316" ht="25.9" customHeight="1"/>
    <row r="317" ht="25.9" customHeight="1"/>
    <row r="318" ht="25.9" customHeight="1"/>
    <row r="319" ht="25.9" customHeight="1"/>
  </sheetData>
  <mergeCells count="54">
    <mergeCell ref="H21:K21"/>
    <mergeCell ref="M21:P21"/>
    <mergeCell ref="R21:U21"/>
    <mergeCell ref="W21:Z21"/>
    <mergeCell ref="AB21:AE21"/>
    <mergeCell ref="AG25:AK25"/>
    <mergeCell ref="AB23:AF23"/>
    <mergeCell ref="AG23:AK23"/>
    <mergeCell ref="A24:AM24"/>
    <mergeCell ref="C23:G23"/>
    <mergeCell ref="H23:L23"/>
    <mergeCell ref="M23:Q23"/>
    <mergeCell ref="W23:AA23"/>
    <mergeCell ref="C25:G25"/>
    <mergeCell ref="H25:L25"/>
    <mergeCell ref="M25:Q25"/>
    <mergeCell ref="W25:AA25"/>
    <mergeCell ref="AB25:AF25"/>
    <mergeCell ref="R23:V23"/>
    <mergeCell ref="R25:V25"/>
    <mergeCell ref="C21:F21"/>
    <mergeCell ref="AG21:AJ21"/>
    <mergeCell ref="A22:AM22"/>
    <mergeCell ref="W4:X4"/>
    <mergeCell ref="Y4:Z4"/>
    <mergeCell ref="AB4:AC4"/>
    <mergeCell ref="AD4:AE4"/>
    <mergeCell ref="AG4:AH4"/>
    <mergeCell ref="AI4:AJ4"/>
    <mergeCell ref="H4:I4"/>
    <mergeCell ref="J4:K4"/>
    <mergeCell ref="M4:N4"/>
    <mergeCell ref="O4:P4"/>
    <mergeCell ref="R4:S4"/>
    <mergeCell ref="T4:U4"/>
    <mergeCell ref="C4:D4"/>
    <mergeCell ref="AM3:AM5"/>
    <mergeCell ref="C3:G3"/>
    <mergeCell ref="H3:L3"/>
    <mergeCell ref="M3:Q3"/>
    <mergeCell ref="R3:V3"/>
    <mergeCell ref="AB2:AF2"/>
    <mergeCell ref="AG2:AK2"/>
    <mergeCell ref="C1:AK1"/>
    <mergeCell ref="C2:G2"/>
    <mergeCell ref="A3:A5"/>
    <mergeCell ref="H2:L2"/>
    <mergeCell ref="M2:Q2"/>
    <mergeCell ref="R2:V2"/>
    <mergeCell ref="W2:AA2"/>
    <mergeCell ref="E4:F4"/>
    <mergeCell ref="W3:AA3"/>
    <mergeCell ref="AB3:AF3"/>
    <mergeCell ref="AG3:AK3"/>
  </mergeCells>
  <printOptions horizontalCentered="1"/>
  <pageMargins left="0.25" right="0.25" top="1.5" bottom="0.5" header="0.3" footer="0.25"/>
  <pageSetup paperSize="5" scale="57" orientation="landscape" r:id="rId1"/>
  <headerFooter alignWithMargins="0">
    <oddHeader>&amp;C&amp;"Times New Roman,Bold"&amp;24November 4, 2014 State Election
Absentee Ballot Counts</oddHeader>
    <oddFooter>&amp;R&amp;F</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T319"/>
  <sheetViews>
    <sheetView topLeftCell="A2" zoomScale="90" zoomScaleNormal="90" workbookViewId="0">
      <selection activeCell="Q17" sqref="Q17"/>
    </sheetView>
  </sheetViews>
  <sheetFormatPr defaultRowHeight="12.75"/>
  <cols>
    <col min="1" max="1" width="19.7109375" customWidth="1"/>
    <col min="2" max="2" width="1.85546875" customWidth="1"/>
    <col min="3" max="3" width="7.28515625" bestFit="1" customWidth="1"/>
    <col min="4" max="4" width="6.7109375" bestFit="1" customWidth="1"/>
    <col min="5" max="5" width="7.28515625" bestFit="1" customWidth="1"/>
    <col min="6" max="6" width="6.7109375" bestFit="1" customWidth="1"/>
    <col min="7" max="7" width="8.7109375" bestFit="1" customWidth="1"/>
    <col min="8" max="8" width="1.85546875" customWidth="1"/>
    <col min="9" max="9" width="7.28515625" bestFit="1" customWidth="1"/>
    <col min="10" max="10" width="6.7109375" customWidth="1"/>
    <col min="11" max="11" width="7.28515625" style="2" bestFit="1" customWidth="1"/>
    <col min="12" max="12" width="6.7109375" bestFit="1" customWidth="1"/>
    <col min="13" max="13" width="8.7109375" bestFit="1" customWidth="1"/>
    <col min="14" max="14" width="7.28515625" bestFit="1" customWidth="1"/>
    <col min="15" max="15" width="6.7109375" bestFit="1" customWidth="1"/>
    <col min="16" max="16" width="7.28515625" bestFit="1" customWidth="1"/>
    <col min="17" max="17" width="6.7109375" bestFit="1" customWidth="1"/>
    <col min="18" max="18" width="8.7109375" bestFit="1" customWidth="1"/>
    <col min="19" max="19" width="1.85546875" customWidth="1"/>
    <col min="20" max="20" width="19.7109375" customWidth="1"/>
    <col min="21" max="21" width="8.7109375" customWidth="1"/>
    <col min="22" max="23" width="11.42578125" customWidth="1"/>
    <col min="24" max="24" width="10.28515625" customWidth="1"/>
    <col min="25" max="29" width="8.7109375" customWidth="1"/>
    <col min="30" max="30" width="11" customWidth="1"/>
    <col min="31" max="31" width="17" customWidth="1"/>
  </cols>
  <sheetData>
    <row r="1" spans="1:20" ht="35.450000000000003" customHeight="1" thickBot="1">
      <c r="A1" s="244" t="s">
        <v>447</v>
      </c>
      <c r="B1" s="182"/>
      <c r="C1" s="695" t="s">
        <v>403</v>
      </c>
      <c r="D1" s="695"/>
      <c r="E1" s="695"/>
      <c r="F1" s="695"/>
      <c r="G1" s="695"/>
      <c r="H1" s="182"/>
      <c r="I1" s="695" t="s">
        <v>404</v>
      </c>
      <c r="J1" s="695"/>
      <c r="K1" s="695"/>
      <c r="L1" s="695"/>
      <c r="M1" s="695"/>
      <c r="N1" s="695"/>
      <c r="O1" s="695"/>
      <c r="P1" s="695"/>
      <c r="Q1" s="695"/>
      <c r="R1" s="695"/>
      <c r="S1" s="182"/>
      <c r="T1" s="248" t="s">
        <v>447</v>
      </c>
    </row>
    <row r="2" spans="1:20" ht="25.9" customHeight="1" thickBot="1">
      <c r="A2" s="243"/>
      <c r="B2" s="182"/>
      <c r="C2" s="733" t="s">
        <v>405</v>
      </c>
      <c r="D2" s="733"/>
      <c r="E2" s="733"/>
      <c r="F2" s="733"/>
      <c r="G2" s="733"/>
      <c r="H2" s="182"/>
      <c r="I2" s="715" t="s">
        <v>117</v>
      </c>
      <c r="J2" s="713"/>
      <c r="K2" s="713"/>
      <c r="L2" s="713"/>
      <c r="M2" s="713"/>
      <c r="N2" s="713" t="s">
        <v>406</v>
      </c>
      <c r="O2" s="713"/>
      <c r="P2" s="713"/>
      <c r="Q2" s="713"/>
      <c r="R2" s="714"/>
      <c r="S2" s="182"/>
      <c r="T2" s="239"/>
    </row>
    <row r="3" spans="1:20" ht="38.25" customHeight="1" thickBot="1">
      <c r="A3" s="716" t="s">
        <v>0</v>
      </c>
      <c r="B3" s="182"/>
      <c r="C3" s="709" t="s">
        <v>22</v>
      </c>
      <c r="D3" s="710"/>
      <c r="E3" s="710"/>
      <c r="F3" s="710"/>
      <c r="G3" s="711"/>
      <c r="H3" s="182"/>
      <c r="I3" s="709" t="s">
        <v>23</v>
      </c>
      <c r="J3" s="710"/>
      <c r="K3" s="710"/>
      <c r="L3" s="710"/>
      <c r="M3" s="711"/>
      <c r="N3" s="709" t="s">
        <v>25</v>
      </c>
      <c r="O3" s="710"/>
      <c r="P3" s="710"/>
      <c r="Q3" s="710"/>
      <c r="R3" s="711"/>
      <c r="S3" s="182"/>
      <c r="T3" s="716" t="s">
        <v>0</v>
      </c>
    </row>
    <row r="4" spans="1:20" ht="38.25" customHeight="1" thickTop="1" thickBot="1">
      <c r="A4" s="716"/>
      <c r="B4" s="182"/>
      <c r="C4" s="696" t="s">
        <v>371</v>
      </c>
      <c r="D4" s="698"/>
      <c r="E4" s="696" t="s">
        <v>372</v>
      </c>
      <c r="F4" s="698"/>
      <c r="G4" s="185" t="s">
        <v>373</v>
      </c>
      <c r="H4" s="182"/>
      <c r="I4" s="696" t="s">
        <v>371</v>
      </c>
      <c r="J4" s="698"/>
      <c r="K4" s="696" t="s">
        <v>372</v>
      </c>
      <c r="L4" s="698"/>
      <c r="M4" s="185" t="s">
        <v>373</v>
      </c>
      <c r="N4" s="696" t="s">
        <v>371</v>
      </c>
      <c r="O4" s="698"/>
      <c r="P4" s="696" t="s">
        <v>372</v>
      </c>
      <c r="Q4" s="698"/>
      <c r="R4" s="185" t="s">
        <v>373</v>
      </c>
      <c r="S4" s="182"/>
      <c r="T4" s="716"/>
    </row>
    <row r="5" spans="1:20" ht="25.9" customHeight="1" thickTop="1" thickBot="1">
      <c r="A5" s="717"/>
      <c r="B5" s="9"/>
      <c r="C5" s="87" t="s">
        <v>374</v>
      </c>
      <c r="D5" s="180" t="s">
        <v>370</v>
      </c>
      <c r="E5" s="87" t="s">
        <v>374</v>
      </c>
      <c r="F5" s="87" t="s">
        <v>370</v>
      </c>
      <c r="G5" s="13" t="s">
        <v>2</v>
      </c>
      <c r="H5" s="9"/>
      <c r="I5" s="87" t="s">
        <v>374</v>
      </c>
      <c r="J5" s="180" t="s">
        <v>370</v>
      </c>
      <c r="K5" s="87" t="s">
        <v>374</v>
      </c>
      <c r="L5" s="87" t="s">
        <v>370</v>
      </c>
      <c r="M5" s="13" t="s">
        <v>2</v>
      </c>
      <c r="N5" s="87" t="s">
        <v>374</v>
      </c>
      <c r="O5" s="180" t="s">
        <v>370</v>
      </c>
      <c r="P5" s="87" t="s">
        <v>374</v>
      </c>
      <c r="Q5" s="87" t="s">
        <v>370</v>
      </c>
      <c r="R5" s="13" t="s">
        <v>2</v>
      </c>
      <c r="S5" s="9"/>
      <c r="T5" s="717"/>
    </row>
    <row r="6" spans="1:20" ht="28.9" customHeight="1" thickTop="1">
      <c r="A6" s="77">
        <v>1</v>
      </c>
      <c r="B6" s="48"/>
      <c r="C6" s="563">
        <v>29</v>
      </c>
      <c r="D6" s="564"/>
      <c r="E6" s="565"/>
      <c r="F6" s="565">
        <v>2</v>
      </c>
      <c r="G6" s="5">
        <f>SUM(C6:F6)</f>
        <v>31</v>
      </c>
      <c r="H6" s="48"/>
      <c r="I6" s="563">
        <v>11</v>
      </c>
      <c r="J6" s="564"/>
      <c r="K6" s="565"/>
      <c r="L6" s="565"/>
      <c r="M6" s="5">
        <f>SUM(I6:L6)</f>
        <v>11</v>
      </c>
      <c r="N6" s="563">
        <v>21</v>
      </c>
      <c r="O6" s="564">
        <v>2</v>
      </c>
      <c r="P6" s="565"/>
      <c r="Q6" s="565">
        <v>2</v>
      </c>
      <c r="R6" s="5">
        <f>SUM(N6:Q6)</f>
        <v>25</v>
      </c>
      <c r="S6" s="48"/>
      <c r="T6" s="77">
        <v>1</v>
      </c>
    </row>
    <row r="7" spans="1:20" ht="28.9" customHeight="1">
      <c r="A7" s="6">
        <v>2</v>
      </c>
      <c r="B7" s="48"/>
      <c r="C7" s="566">
        <v>9</v>
      </c>
      <c r="D7" s="567">
        <v>1</v>
      </c>
      <c r="E7" s="568"/>
      <c r="F7" s="568">
        <v>1</v>
      </c>
      <c r="G7" s="77">
        <f t="shared" ref="G7:G19" si="0">SUM(C7:F7)</f>
        <v>11</v>
      </c>
      <c r="H7" s="48"/>
      <c r="I7" s="566">
        <v>3</v>
      </c>
      <c r="J7" s="567">
        <v>1</v>
      </c>
      <c r="K7" s="568"/>
      <c r="L7" s="568"/>
      <c r="M7" s="77">
        <f t="shared" ref="M7:M19" si="1">SUM(I7:L7)</f>
        <v>4</v>
      </c>
      <c r="N7" s="566">
        <v>6</v>
      </c>
      <c r="O7" s="567"/>
      <c r="P7" s="568"/>
      <c r="Q7" s="568">
        <v>1</v>
      </c>
      <c r="R7" s="77">
        <f t="shared" ref="R7:R19" si="2">SUM(N7:Q7)</f>
        <v>7</v>
      </c>
      <c r="S7" s="48"/>
      <c r="T7" s="6">
        <v>2</v>
      </c>
    </row>
    <row r="8" spans="1:20" ht="28.9" customHeight="1">
      <c r="A8" s="6">
        <v>3</v>
      </c>
      <c r="B8" s="88"/>
      <c r="C8" s="566">
        <v>9</v>
      </c>
      <c r="D8" s="567">
        <v>1</v>
      </c>
      <c r="E8" s="568"/>
      <c r="F8" s="568"/>
      <c r="G8" s="77">
        <f t="shared" si="0"/>
        <v>10</v>
      </c>
      <c r="H8" s="88"/>
      <c r="I8" s="566">
        <v>15</v>
      </c>
      <c r="J8" s="567">
        <v>1</v>
      </c>
      <c r="K8" s="568"/>
      <c r="L8" s="568">
        <v>1</v>
      </c>
      <c r="M8" s="77">
        <f t="shared" si="1"/>
        <v>17</v>
      </c>
      <c r="N8" s="566">
        <v>6</v>
      </c>
      <c r="O8" s="567"/>
      <c r="P8" s="568"/>
      <c r="Q8" s="568"/>
      <c r="R8" s="77">
        <f t="shared" si="2"/>
        <v>6</v>
      </c>
      <c r="S8" s="88"/>
      <c r="T8" s="6">
        <v>3</v>
      </c>
    </row>
    <row r="9" spans="1:20" ht="28.9" customHeight="1">
      <c r="A9" s="6">
        <v>4</v>
      </c>
      <c r="B9" s="88"/>
      <c r="C9" s="566">
        <v>31</v>
      </c>
      <c r="D9" s="567"/>
      <c r="E9" s="568"/>
      <c r="F9" s="568">
        <v>2</v>
      </c>
      <c r="G9" s="77">
        <f t="shared" si="0"/>
        <v>33</v>
      </c>
      <c r="H9" s="88"/>
      <c r="I9" s="566">
        <v>22</v>
      </c>
      <c r="J9" s="567"/>
      <c r="K9" s="568"/>
      <c r="L9" s="568">
        <v>2</v>
      </c>
      <c r="M9" s="77">
        <f t="shared" si="1"/>
        <v>24</v>
      </c>
      <c r="N9" s="566">
        <v>20</v>
      </c>
      <c r="O9" s="567"/>
      <c r="P9" s="568"/>
      <c r="Q9" s="568">
        <v>1</v>
      </c>
      <c r="R9" s="77">
        <f t="shared" si="2"/>
        <v>21</v>
      </c>
      <c r="S9" s="88"/>
      <c r="T9" s="6">
        <v>4</v>
      </c>
    </row>
    <row r="10" spans="1:20" ht="28.9" customHeight="1">
      <c r="A10" s="6">
        <v>5</v>
      </c>
      <c r="B10" s="48"/>
      <c r="C10" s="566">
        <v>57</v>
      </c>
      <c r="D10" s="567">
        <v>2</v>
      </c>
      <c r="E10" s="568"/>
      <c r="F10" s="568">
        <v>3</v>
      </c>
      <c r="G10" s="77">
        <f t="shared" si="0"/>
        <v>62</v>
      </c>
      <c r="H10" s="48"/>
      <c r="I10" s="566">
        <v>25</v>
      </c>
      <c r="J10" s="567">
        <v>2</v>
      </c>
      <c r="K10" s="568"/>
      <c r="L10" s="568"/>
      <c r="M10" s="77">
        <f t="shared" si="1"/>
        <v>27</v>
      </c>
      <c r="N10" s="566">
        <v>38</v>
      </c>
      <c r="O10" s="567">
        <v>1</v>
      </c>
      <c r="P10" s="568"/>
      <c r="Q10" s="568">
        <v>3</v>
      </c>
      <c r="R10" s="77">
        <f t="shared" si="2"/>
        <v>42</v>
      </c>
      <c r="S10" s="48"/>
      <c r="T10" s="6">
        <v>5</v>
      </c>
    </row>
    <row r="11" spans="1:20" ht="28.9" customHeight="1">
      <c r="A11" s="6">
        <v>6</v>
      </c>
      <c r="B11" s="48"/>
      <c r="C11" s="566">
        <v>34</v>
      </c>
      <c r="D11" s="567">
        <v>1</v>
      </c>
      <c r="E11" s="568"/>
      <c r="F11" s="568"/>
      <c r="G11" s="77">
        <f t="shared" si="0"/>
        <v>35</v>
      </c>
      <c r="H11" s="48"/>
      <c r="I11" s="566">
        <v>31</v>
      </c>
      <c r="J11" s="567"/>
      <c r="K11" s="568"/>
      <c r="L11" s="568"/>
      <c r="M11" s="77">
        <f t="shared" si="1"/>
        <v>31</v>
      </c>
      <c r="N11" s="566">
        <v>17</v>
      </c>
      <c r="O11" s="567">
        <v>1</v>
      </c>
      <c r="P11" s="568"/>
      <c r="Q11" s="568"/>
      <c r="R11" s="77">
        <f t="shared" si="2"/>
        <v>18</v>
      </c>
      <c r="S11" s="48"/>
      <c r="T11" s="6">
        <v>6</v>
      </c>
    </row>
    <row r="12" spans="1:20" ht="28.9" customHeight="1">
      <c r="A12" s="6">
        <v>7</v>
      </c>
      <c r="B12" s="48"/>
      <c r="C12" s="566">
        <v>34</v>
      </c>
      <c r="D12" s="567">
        <v>1</v>
      </c>
      <c r="E12" s="568"/>
      <c r="F12" s="568">
        <v>4</v>
      </c>
      <c r="G12" s="77">
        <f t="shared" si="0"/>
        <v>39</v>
      </c>
      <c r="H12" s="48"/>
      <c r="I12" s="566">
        <v>11</v>
      </c>
      <c r="J12" s="567"/>
      <c r="K12" s="568"/>
      <c r="L12" s="568"/>
      <c r="M12" s="77">
        <f t="shared" si="1"/>
        <v>11</v>
      </c>
      <c r="N12" s="566">
        <v>27</v>
      </c>
      <c r="O12" s="567">
        <v>1</v>
      </c>
      <c r="P12" s="568"/>
      <c r="Q12" s="568">
        <v>4</v>
      </c>
      <c r="R12" s="77">
        <f t="shared" si="2"/>
        <v>32</v>
      </c>
      <c r="S12" s="48"/>
      <c r="T12" s="6">
        <v>7</v>
      </c>
    </row>
    <row r="13" spans="1:20" ht="28.9" customHeight="1">
      <c r="A13" s="6">
        <v>8</v>
      </c>
      <c r="B13" s="88"/>
      <c r="C13" s="566">
        <v>11</v>
      </c>
      <c r="D13" s="567">
        <v>1</v>
      </c>
      <c r="E13" s="568"/>
      <c r="F13" s="568"/>
      <c r="G13" s="77">
        <f t="shared" si="0"/>
        <v>12</v>
      </c>
      <c r="H13" s="88"/>
      <c r="I13" s="566">
        <v>0</v>
      </c>
      <c r="J13" s="567"/>
      <c r="K13" s="568"/>
      <c r="L13" s="568"/>
      <c r="M13" s="77">
        <f t="shared" si="1"/>
        <v>0</v>
      </c>
      <c r="N13" s="566">
        <v>12</v>
      </c>
      <c r="O13" s="567">
        <v>1</v>
      </c>
      <c r="P13" s="568"/>
      <c r="Q13" s="568"/>
      <c r="R13" s="77">
        <f t="shared" si="2"/>
        <v>13</v>
      </c>
      <c r="S13" s="88"/>
      <c r="T13" s="6">
        <v>8</v>
      </c>
    </row>
    <row r="14" spans="1:20" ht="28.9" customHeight="1">
      <c r="A14" s="6">
        <v>9</v>
      </c>
      <c r="B14" s="88"/>
      <c r="C14" s="566">
        <v>53</v>
      </c>
      <c r="D14" s="567">
        <v>4</v>
      </c>
      <c r="E14" s="568"/>
      <c r="F14" s="568">
        <v>1</v>
      </c>
      <c r="G14" s="77">
        <f t="shared" si="0"/>
        <v>58</v>
      </c>
      <c r="H14" s="88"/>
      <c r="I14" s="566">
        <v>21</v>
      </c>
      <c r="J14" s="567"/>
      <c r="K14" s="568"/>
      <c r="L14" s="568"/>
      <c r="M14" s="77">
        <f t="shared" si="1"/>
        <v>21</v>
      </c>
      <c r="N14" s="566">
        <v>43</v>
      </c>
      <c r="O14" s="567">
        <v>4</v>
      </c>
      <c r="P14" s="568"/>
      <c r="Q14" s="568">
        <v>1</v>
      </c>
      <c r="R14" s="77">
        <f t="shared" si="2"/>
        <v>48</v>
      </c>
      <c r="S14" s="88"/>
      <c r="T14" s="6">
        <v>9</v>
      </c>
    </row>
    <row r="15" spans="1:20" ht="28.9" customHeight="1">
      <c r="A15" s="6">
        <v>10</v>
      </c>
      <c r="B15" s="88"/>
      <c r="C15" s="566">
        <v>23</v>
      </c>
      <c r="D15" s="567">
        <v>2</v>
      </c>
      <c r="E15" s="568"/>
      <c r="F15" s="568"/>
      <c r="G15" s="77">
        <f t="shared" si="0"/>
        <v>25</v>
      </c>
      <c r="H15" s="88"/>
      <c r="I15" s="566">
        <v>10</v>
      </c>
      <c r="J15" s="567">
        <v>2</v>
      </c>
      <c r="K15" s="568"/>
      <c r="L15" s="568"/>
      <c r="M15" s="77">
        <f t="shared" si="1"/>
        <v>12</v>
      </c>
      <c r="N15" s="566">
        <v>18</v>
      </c>
      <c r="O15" s="567">
        <v>1</v>
      </c>
      <c r="P15" s="568"/>
      <c r="Q15" s="568"/>
      <c r="R15" s="77">
        <f t="shared" si="2"/>
        <v>19</v>
      </c>
      <c r="S15" s="88"/>
      <c r="T15" s="6">
        <v>10</v>
      </c>
    </row>
    <row r="16" spans="1:20" ht="28.9" customHeight="1">
      <c r="A16" s="6">
        <v>11</v>
      </c>
      <c r="B16" s="88"/>
      <c r="C16" s="566">
        <v>96</v>
      </c>
      <c r="D16" s="567">
        <v>7</v>
      </c>
      <c r="E16" s="568"/>
      <c r="F16" s="568">
        <v>3</v>
      </c>
      <c r="G16" s="77">
        <f t="shared" si="0"/>
        <v>106</v>
      </c>
      <c r="H16" s="88"/>
      <c r="I16" s="566">
        <v>44</v>
      </c>
      <c r="J16" s="567">
        <v>1</v>
      </c>
      <c r="K16" s="568"/>
      <c r="L16" s="568">
        <v>2</v>
      </c>
      <c r="M16" s="77">
        <f t="shared" si="1"/>
        <v>47</v>
      </c>
      <c r="N16" s="566">
        <v>63</v>
      </c>
      <c r="O16" s="567">
        <v>7</v>
      </c>
      <c r="P16" s="568"/>
      <c r="Q16" s="568">
        <v>1</v>
      </c>
      <c r="R16" s="77">
        <f t="shared" si="2"/>
        <v>71</v>
      </c>
      <c r="S16" s="88"/>
      <c r="T16" s="6">
        <v>11</v>
      </c>
    </row>
    <row r="17" spans="1:20" ht="28.9" customHeight="1">
      <c r="A17" s="6">
        <v>12</v>
      </c>
      <c r="B17" s="88"/>
      <c r="C17" s="566">
        <v>118</v>
      </c>
      <c r="D17" s="567">
        <v>13</v>
      </c>
      <c r="E17" s="568"/>
      <c r="F17" s="568">
        <v>8</v>
      </c>
      <c r="G17" s="77">
        <f t="shared" si="0"/>
        <v>139</v>
      </c>
      <c r="H17" s="88"/>
      <c r="I17" s="566">
        <v>40</v>
      </c>
      <c r="J17" s="567">
        <v>5</v>
      </c>
      <c r="K17" s="568"/>
      <c r="L17" s="568">
        <v>4</v>
      </c>
      <c r="M17" s="77">
        <f t="shared" si="1"/>
        <v>49</v>
      </c>
      <c r="N17" s="566">
        <v>95</v>
      </c>
      <c r="O17" s="567">
        <v>8</v>
      </c>
      <c r="P17" s="568"/>
      <c r="Q17" s="568">
        <v>3</v>
      </c>
      <c r="R17" s="77">
        <f t="shared" si="2"/>
        <v>106</v>
      </c>
      <c r="S17" s="88"/>
      <c r="T17" s="6">
        <v>12</v>
      </c>
    </row>
    <row r="18" spans="1:20" ht="28.9" customHeight="1">
      <c r="A18" s="6">
        <v>13</v>
      </c>
      <c r="B18" s="88"/>
      <c r="C18" s="566">
        <v>62</v>
      </c>
      <c r="D18" s="567">
        <v>5</v>
      </c>
      <c r="E18" s="568"/>
      <c r="F18" s="568"/>
      <c r="G18" s="77">
        <f t="shared" si="0"/>
        <v>67</v>
      </c>
      <c r="H18" s="88"/>
      <c r="I18" s="566">
        <v>22</v>
      </c>
      <c r="J18" s="567"/>
      <c r="K18" s="568"/>
      <c r="L18" s="568"/>
      <c r="M18" s="77">
        <f t="shared" si="1"/>
        <v>22</v>
      </c>
      <c r="N18" s="566">
        <v>53</v>
      </c>
      <c r="O18" s="567">
        <v>5</v>
      </c>
      <c r="P18" s="568"/>
      <c r="Q18" s="568"/>
      <c r="R18" s="77">
        <f t="shared" si="2"/>
        <v>58</v>
      </c>
      <c r="S18" s="88"/>
      <c r="T18" s="6">
        <v>13</v>
      </c>
    </row>
    <row r="19" spans="1:20" ht="28.9" customHeight="1" thickBot="1">
      <c r="A19" s="7">
        <v>14</v>
      </c>
      <c r="B19" s="88"/>
      <c r="C19" s="569">
        <v>23</v>
      </c>
      <c r="D19" s="570">
        <v>3</v>
      </c>
      <c r="E19" s="571"/>
      <c r="F19" s="571"/>
      <c r="G19" s="83">
        <f t="shared" si="0"/>
        <v>26</v>
      </c>
      <c r="H19" s="88"/>
      <c r="I19" s="569">
        <v>4</v>
      </c>
      <c r="J19" s="570"/>
      <c r="K19" s="571"/>
      <c r="L19" s="571"/>
      <c r="M19" s="83">
        <f t="shared" si="1"/>
        <v>4</v>
      </c>
      <c r="N19" s="569">
        <v>21</v>
      </c>
      <c r="O19" s="570">
        <v>3</v>
      </c>
      <c r="P19" s="571"/>
      <c r="Q19" s="571"/>
      <c r="R19" s="83">
        <f t="shared" si="2"/>
        <v>24</v>
      </c>
      <c r="S19" s="88"/>
      <c r="T19" s="7">
        <v>14</v>
      </c>
    </row>
    <row r="20" spans="1:20" ht="28.9" customHeight="1" thickTop="1" thickBot="1">
      <c r="A20" s="11" t="s">
        <v>382</v>
      </c>
      <c r="B20" s="90"/>
      <c r="C20" s="89">
        <f>SUM(C6:C19)</f>
        <v>589</v>
      </c>
      <c r="D20" s="89">
        <f t="shared" ref="D20:G20" si="3">SUM(D6:D19)</f>
        <v>41</v>
      </c>
      <c r="E20" s="89">
        <f t="shared" si="3"/>
        <v>0</v>
      </c>
      <c r="F20" s="89">
        <f t="shared" si="3"/>
        <v>24</v>
      </c>
      <c r="G20" s="86">
        <f t="shared" si="3"/>
        <v>654</v>
      </c>
      <c r="H20" s="90"/>
      <c r="I20" s="89">
        <f>SUM(I6:I19)</f>
        <v>259</v>
      </c>
      <c r="J20" s="89">
        <f t="shared" ref="J20:M20" si="4">SUM(J6:J19)</f>
        <v>12</v>
      </c>
      <c r="K20" s="89">
        <f t="shared" si="4"/>
        <v>0</v>
      </c>
      <c r="L20" s="89">
        <f t="shared" si="4"/>
        <v>9</v>
      </c>
      <c r="M20" s="89">
        <f t="shared" si="4"/>
        <v>280</v>
      </c>
      <c r="N20" s="89">
        <f>SUM(N6:N19)</f>
        <v>440</v>
      </c>
      <c r="O20" s="89">
        <f t="shared" ref="O20:R20" si="5">SUM(O6:O19)</f>
        <v>34</v>
      </c>
      <c r="P20" s="89">
        <f t="shared" si="5"/>
        <v>0</v>
      </c>
      <c r="Q20" s="89">
        <f t="shared" si="5"/>
        <v>16</v>
      </c>
      <c r="R20" s="86">
        <f t="shared" si="5"/>
        <v>490</v>
      </c>
      <c r="S20" s="90"/>
      <c r="T20" s="11" t="s">
        <v>382</v>
      </c>
    </row>
    <row r="21" spans="1:20" ht="28.9" customHeight="1" thickTop="1" thickBot="1">
      <c r="A21" s="11" t="s">
        <v>381</v>
      </c>
      <c r="B21" s="76"/>
      <c r="C21" s="692">
        <f>SUM(C20:F20)</f>
        <v>654</v>
      </c>
      <c r="D21" s="693"/>
      <c r="E21" s="693"/>
      <c r="F21" s="694"/>
      <c r="G21" s="252">
        <f>C23+C25</f>
        <v>654</v>
      </c>
      <c r="H21" s="76"/>
      <c r="I21" s="692">
        <f>SUM(I20:L20)</f>
        <v>280</v>
      </c>
      <c r="J21" s="693"/>
      <c r="K21" s="693"/>
      <c r="L21" s="694"/>
      <c r="M21" s="252">
        <f>I23+I25</f>
        <v>280</v>
      </c>
      <c r="N21" s="692">
        <f>SUM(N20:Q20)</f>
        <v>490</v>
      </c>
      <c r="O21" s="693"/>
      <c r="P21" s="693"/>
      <c r="Q21" s="694"/>
      <c r="R21" s="252">
        <f>N23+N25</f>
        <v>490</v>
      </c>
      <c r="S21" s="76"/>
      <c r="T21" s="11" t="s">
        <v>381</v>
      </c>
    </row>
    <row r="22" spans="1:20" ht="28.9" customHeight="1" thickTop="1" thickBot="1">
      <c r="A22" s="718" t="s">
        <v>1</v>
      </c>
      <c r="B22" s="719"/>
      <c r="C22" s="719"/>
      <c r="D22" s="719"/>
      <c r="E22" s="719"/>
      <c r="F22" s="719"/>
      <c r="G22" s="719"/>
      <c r="H22" s="719"/>
      <c r="I22" s="719"/>
      <c r="J22" s="719"/>
      <c r="K22" s="719"/>
      <c r="L22" s="719"/>
      <c r="M22" s="719"/>
      <c r="N22" s="719"/>
      <c r="O22" s="719"/>
      <c r="P22" s="719"/>
      <c r="Q22" s="719"/>
      <c r="R22" s="719"/>
      <c r="S22" s="719"/>
      <c r="T22" s="720"/>
    </row>
    <row r="23" spans="1:20" ht="28.9" customHeight="1" thickTop="1" thickBot="1">
      <c r="A23" s="66" t="s">
        <v>99</v>
      </c>
      <c r="B23" s="64"/>
      <c r="C23" s="689">
        <f>G8+G11</f>
        <v>45</v>
      </c>
      <c r="D23" s="690"/>
      <c r="E23" s="690"/>
      <c r="F23" s="690"/>
      <c r="G23" s="691"/>
      <c r="H23" s="64"/>
      <c r="I23" s="689">
        <f>M8+M11</f>
        <v>48</v>
      </c>
      <c r="J23" s="690"/>
      <c r="K23" s="690"/>
      <c r="L23" s="690"/>
      <c r="M23" s="691"/>
      <c r="N23" s="689">
        <f>R8+R11</f>
        <v>24</v>
      </c>
      <c r="O23" s="690"/>
      <c r="P23" s="690"/>
      <c r="Q23" s="690"/>
      <c r="R23" s="691"/>
      <c r="S23" s="64"/>
      <c r="T23" s="66" t="s">
        <v>99</v>
      </c>
    </row>
    <row r="24" spans="1:20" ht="28.9" customHeight="1" thickTop="1" thickBot="1">
      <c r="A24" s="721" t="s">
        <v>4</v>
      </c>
      <c r="B24" s="722"/>
      <c r="C24" s="722"/>
      <c r="D24" s="722"/>
      <c r="E24" s="722"/>
      <c r="F24" s="722"/>
      <c r="G24" s="722"/>
      <c r="H24" s="722"/>
      <c r="I24" s="722"/>
      <c r="J24" s="722"/>
      <c r="K24" s="722"/>
      <c r="L24" s="722"/>
      <c r="M24" s="722"/>
      <c r="N24" s="722"/>
      <c r="O24" s="722"/>
      <c r="P24" s="722"/>
      <c r="Q24" s="722"/>
      <c r="R24" s="722"/>
      <c r="S24" s="722"/>
      <c r="T24" s="723"/>
    </row>
    <row r="25" spans="1:20" ht="28.9" customHeight="1" thickTop="1" thickBot="1">
      <c r="A25" s="66" t="s">
        <v>99</v>
      </c>
      <c r="B25" s="64"/>
      <c r="C25" s="689">
        <f>SUM(G6:G7,G9:G10,G12:G19)</f>
        <v>609</v>
      </c>
      <c r="D25" s="690"/>
      <c r="E25" s="690"/>
      <c r="F25" s="690"/>
      <c r="G25" s="691"/>
      <c r="H25" s="64"/>
      <c r="I25" s="689">
        <f>SUM(M6:M7,M9:M10,M12:M19)</f>
        <v>232</v>
      </c>
      <c r="J25" s="690"/>
      <c r="K25" s="690"/>
      <c r="L25" s="690"/>
      <c r="M25" s="691"/>
      <c r="N25" s="689">
        <f>SUM(R6:R7,R9:R10,R12:R19)</f>
        <v>466</v>
      </c>
      <c r="O25" s="690"/>
      <c r="P25" s="690"/>
      <c r="Q25" s="690"/>
      <c r="R25" s="691"/>
      <c r="S25" s="64"/>
      <c r="T25" s="66" t="s">
        <v>99</v>
      </c>
    </row>
    <row r="26" spans="1:20" ht="25.9" customHeight="1" thickTop="1"/>
    <row r="27" spans="1:20" ht="25.9" customHeight="1"/>
    <row r="28" spans="1:20" ht="25.9" customHeight="1"/>
    <row r="29" spans="1:20" ht="25.9" customHeight="1"/>
    <row r="30" spans="1:20" ht="25.9" customHeight="1"/>
    <row r="31" spans="1:20" ht="25.9" customHeight="1"/>
    <row r="32" spans="1:20" ht="25.9" customHeight="1"/>
    <row r="33" ht="25.9" customHeight="1"/>
    <row r="34" ht="25.9" customHeight="1"/>
    <row r="35" ht="25.9" customHeight="1"/>
    <row r="36" ht="25.9" customHeight="1"/>
    <row r="37" ht="25.9" customHeight="1"/>
    <row r="38" ht="25.9" customHeight="1"/>
    <row r="39" ht="25.9" customHeight="1"/>
    <row r="40" ht="25.9" customHeight="1"/>
    <row r="41" ht="25.9" customHeight="1"/>
    <row r="42" ht="25.9" customHeight="1"/>
    <row r="43" ht="25.9" customHeight="1"/>
    <row r="44" ht="25.9" customHeight="1"/>
    <row r="45" ht="25.9" customHeight="1"/>
    <row r="46" ht="25.9" customHeight="1"/>
    <row r="47" ht="25.9" customHeight="1"/>
    <row r="48" ht="25.9" customHeight="1"/>
    <row r="49" ht="25.9" customHeight="1"/>
    <row r="50" ht="25.9" customHeight="1"/>
    <row r="51" ht="25.9" customHeight="1"/>
    <row r="52" ht="25.9" customHeight="1"/>
    <row r="53" ht="25.9" customHeight="1"/>
    <row r="54" ht="25.9" customHeight="1"/>
    <row r="55" ht="25.9" customHeight="1"/>
    <row r="56" ht="25.9" customHeight="1"/>
    <row r="57" ht="25.9" customHeight="1"/>
    <row r="58" ht="25.9" customHeight="1"/>
    <row r="59" ht="25.9" customHeight="1"/>
    <row r="60" ht="25.9" customHeight="1"/>
    <row r="61" ht="25.9" customHeight="1"/>
    <row r="62" ht="25.9" customHeight="1"/>
    <row r="63" ht="25.9" customHeight="1"/>
    <row r="64" ht="25.9" customHeight="1"/>
    <row r="65" ht="25.9" customHeight="1"/>
    <row r="66" ht="25.9" customHeight="1"/>
    <row r="67" ht="25.9" customHeight="1"/>
    <row r="68" ht="25.9" customHeight="1"/>
    <row r="69" ht="25.9" customHeight="1"/>
    <row r="70" ht="25.9" customHeight="1"/>
    <row r="71" ht="25.9" customHeight="1"/>
    <row r="72" ht="25.9" customHeight="1"/>
    <row r="73" ht="25.9" customHeight="1"/>
    <row r="74" ht="25.9" customHeight="1"/>
    <row r="75" ht="25.9" customHeight="1"/>
    <row r="76" ht="25.9" customHeight="1"/>
    <row r="77" ht="25.9" customHeight="1"/>
    <row r="78" ht="25.9" customHeight="1"/>
    <row r="79" ht="25.9" customHeight="1"/>
    <row r="80" ht="25.9" customHeight="1"/>
    <row r="81" ht="25.9" customHeight="1"/>
    <row r="82" ht="25.9" customHeight="1"/>
    <row r="83" ht="25.9" customHeight="1"/>
    <row r="84" ht="25.9" customHeight="1"/>
    <row r="85" ht="25.9" customHeight="1"/>
    <row r="86" ht="25.9" customHeight="1"/>
    <row r="87" ht="25.9" customHeight="1"/>
    <row r="88" ht="25.9" customHeight="1"/>
    <row r="89" ht="25.9" customHeight="1"/>
    <row r="90" ht="25.9" customHeight="1"/>
    <row r="91" ht="25.9" customHeight="1"/>
    <row r="92" ht="25.9" customHeight="1"/>
    <row r="93" ht="25.9" customHeight="1"/>
    <row r="94" ht="25.9" customHeight="1"/>
    <row r="95" ht="25.9" customHeight="1"/>
    <row r="96" ht="25.9" customHeight="1"/>
    <row r="97" ht="25.9" customHeight="1"/>
    <row r="98" ht="25.9" customHeight="1"/>
    <row r="99" ht="25.9" customHeight="1"/>
    <row r="100" ht="25.9" customHeight="1"/>
    <row r="101" ht="25.9" customHeight="1"/>
    <row r="102" ht="25.9" customHeight="1"/>
    <row r="103" ht="25.9" customHeight="1"/>
    <row r="104" ht="25.9" customHeight="1"/>
    <row r="105" ht="25.9" customHeight="1"/>
    <row r="106" ht="25.9" customHeight="1"/>
    <row r="107" ht="25.9" customHeight="1"/>
    <row r="108" ht="25.9" customHeight="1"/>
    <row r="109" ht="25.9" customHeight="1"/>
    <row r="110" ht="25.9" customHeight="1"/>
    <row r="111" ht="25.9" customHeight="1"/>
    <row r="112" ht="25.9" customHeight="1"/>
    <row r="113" ht="25.9" customHeight="1"/>
    <row r="114" ht="25.9" customHeight="1"/>
    <row r="115" ht="25.9" customHeight="1"/>
    <row r="116" ht="25.9" customHeight="1"/>
    <row r="117" ht="25.9" customHeight="1"/>
    <row r="118" ht="25.9" customHeight="1"/>
    <row r="119" ht="25.9" customHeight="1"/>
    <row r="120" ht="25.9" customHeight="1"/>
    <row r="121" ht="25.9" customHeight="1"/>
    <row r="122" ht="25.9" customHeight="1"/>
    <row r="123" ht="25.9" customHeight="1"/>
    <row r="124" ht="25.9" customHeight="1"/>
    <row r="125" ht="25.9" customHeight="1"/>
    <row r="126" ht="25.9" customHeight="1"/>
    <row r="127" ht="25.9" customHeight="1"/>
    <row r="128" ht="25.9" customHeight="1"/>
    <row r="129" ht="25.9" customHeight="1"/>
    <row r="130" ht="25.9" customHeight="1"/>
    <row r="131" ht="25.9" customHeight="1"/>
    <row r="132" ht="25.9" customHeight="1"/>
    <row r="133" ht="25.9" customHeight="1"/>
    <row r="134" ht="25.9" customHeight="1"/>
    <row r="135" ht="25.9" customHeight="1"/>
    <row r="136" ht="25.9" customHeight="1"/>
    <row r="137" ht="25.9" customHeight="1"/>
    <row r="138" ht="25.9" customHeight="1"/>
    <row r="139" ht="25.9" customHeight="1"/>
    <row r="140" ht="25.9" customHeight="1"/>
    <row r="141" ht="25.9" customHeight="1"/>
    <row r="142" ht="25.9" customHeight="1"/>
    <row r="143" ht="25.9" customHeight="1"/>
    <row r="144" ht="25.9" customHeight="1"/>
    <row r="145" ht="25.9" customHeight="1"/>
    <row r="146" ht="25.9" customHeight="1"/>
    <row r="147" ht="25.9" customHeight="1"/>
    <row r="148" ht="25.9" customHeight="1"/>
    <row r="149" ht="25.9" customHeight="1"/>
    <row r="150" ht="25.9" customHeight="1"/>
    <row r="151" ht="25.9" customHeight="1"/>
    <row r="152" ht="25.9" customHeight="1"/>
    <row r="153" ht="25.9" customHeight="1"/>
    <row r="154" ht="25.9" customHeight="1"/>
    <row r="155" ht="25.9" customHeight="1"/>
    <row r="156" ht="25.9" customHeight="1"/>
    <row r="157" ht="25.9" customHeight="1"/>
    <row r="158" ht="25.9" customHeight="1"/>
    <row r="159" ht="25.9" customHeight="1"/>
    <row r="160" ht="25.9" customHeight="1"/>
    <row r="161" ht="25.9" customHeight="1"/>
    <row r="162" ht="25.9" customHeight="1"/>
    <row r="163" ht="25.9" customHeight="1"/>
    <row r="164" ht="25.9" customHeight="1"/>
    <row r="165" ht="25.9" customHeight="1"/>
    <row r="166" ht="25.9" customHeight="1"/>
    <row r="167" ht="25.9" customHeight="1"/>
    <row r="168" ht="25.9" customHeight="1"/>
    <row r="169" ht="25.9" customHeight="1"/>
    <row r="170" ht="25.9" customHeight="1"/>
    <row r="171" ht="25.9" customHeight="1"/>
    <row r="172" ht="25.9" customHeight="1"/>
    <row r="173" ht="25.9" customHeight="1"/>
    <row r="174" ht="25.9" customHeight="1"/>
    <row r="175" ht="25.9" customHeight="1"/>
    <row r="176" ht="25.9" customHeight="1"/>
    <row r="177" ht="25.9" customHeight="1"/>
    <row r="178" ht="25.9" customHeight="1"/>
    <row r="179" ht="25.9" customHeight="1"/>
    <row r="180" ht="25.9" customHeight="1"/>
    <row r="181" ht="25.9" customHeight="1"/>
    <row r="182" ht="25.9" customHeight="1"/>
    <row r="183" ht="25.9" customHeight="1"/>
    <row r="184" ht="25.9" customHeight="1"/>
    <row r="185" ht="25.9" customHeight="1"/>
    <row r="186" ht="25.9" customHeight="1"/>
    <row r="187" ht="25.9" customHeight="1"/>
    <row r="188" ht="25.9" customHeight="1"/>
    <row r="189" ht="25.9" customHeight="1"/>
    <row r="190" ht="25.9" customHeight="1"/>
    <row r="191" ht="25.9" customHeight="1"/>
    <row r="192" ht="25.9" customHeight="1"/>
    <row r="193" ht="25.9" customHeight="1"/>
    <row r="194" ht="25.9" customHeight="1"/>
    <row r="195" ht="25.9" customHeight="1"/>
    <row r="196" ht="25.9" customHeight="1"/>
    <row r="197" ht="25.9" customHeight="1"/>
    <row r="198" ht="25.9" customHeight="1"/>
    <row r="199" ht="25.9" customHeight="1"/>
    <row r="200" ht="25.9" customHeight="1"/>
    <row r="201" ht="25.9" customHeight="1"/>
    <row r="202" ht="25.9" customHeight="1"/>
    <row r="203" ht="25.9" customHeight="1"/>
    <row r="204" ht="25.9" customHeight="1"/>
    <row r="205" ht="25.9" customHeight="1"/>
    <row r="206" ht="25.9" customHeight="1"/>
    <row r="207" ht="25.9" customHeight="1"/>
    <row r="208" ht="25.9" customHeight="1"/>
    <row r="209" ht="25.9" customHeight="1"/>
    <row r="210" ht="25.9" customHeight="1"/>
    <row r="211" ht="25.9" customHeight="1"/>
    <row r="212" ht="25.9" customHeight="1"/>
    <row r="213" ht="25.9" customHeight="1"/>
    <row r="214" ht="25.9" customHeight="1"/>
    <row r="215" ht="25.9" customHeight="1"/>
    <row r="216" ht="25.9" customHeight="1"/>
    <row r="217" ht="25.9" customHeight="1"/>
    <row r="218" ht="25.9" customHeight="1"/>
    <row r="219" ht="25.9" customHeight="1"/>
    <row r="220" ht="25.9" customHeight="1"/>
    <row r="221" ht="25.9" customHeight="1"/>
    <row r="222" ht="25.9" customHeight="1"/>
    <row r="223" ht="25.9" customHeight="1"/>
    <row r="224" ht="25.9" customHeight="1"/>
    <row r="225" ht="25.9" customHeight="1"/>
    <row r="226" ht="25.9" customHeight="1"/>
    <row r="227" ht="25.9" customHeight="1"/>
    <row r="228" ht="25.9" customHeight="1"/>
    <row r="229" ht="25.9" customHeight="1"/>
    <row r="230" ht="25.9" customHeight="1"/>
    <row r="231" ht="25.9" customHeight="1"/>
    <row r="232" ht="25.9" customHeight="1"/>
    <row r="233" ht="25.9" customHeight="1"/>
    <row r="234" ht="25.9" customHeight="1"/>
    <row r="235" ht="25.9" customHeight="1"/>
    <row r="236" ht="25.9" customHeight="1"/>
    <row r="237" ht="25.9" customHeight="1"/>
    <row r="238" ht="25.9" customHeight="1"/>
    <row r="239" ht="25.9" customHeight="1"/>
    <row r="240" ht="25.9" customHeight="1"/>
    <row r="241" ht="25.9" customHeight="1"/>
    <row r="242" ht="25.9" customHeight="1"/>
    <row r="243" ht="25.9" customHeight="1"/>
    <row r="244" ht="25.9" customHeight="1"/>
    <row r="245" ht="25.9" customHeight="1"/>
    <row r="246" ht="25.9" customHeight="1"/>
    <row r="247" ht="25.9" customHeight="1"/>
    <row r="248" ht="25.9" customHeight="1"/>
    <row r="249" ht="25.9" customHeight="1"/>
    <row r="250" ht="25.9" customHeight="1"/>
    <row r="251" ht="25.9" customHeight="1"/>
    <row r="252" ht="25.9" customHeight="1"/>
    <row r="253" ht="25.9" customHeight="1"/>
    <row r="254" ht="25.9" customHeight="1"/>
    <row r="255" ht="25.9" customHeight="1"/>
    <row r="256" ht="25.9" customHeight="1"/>
    <row r="257" ht="25.9" customHeight="1"/>
    <row r="258" ht="25.9" customHeight="1"/>
    <row r="259" ht="25.9" customHeight="1"/>
    <row r="260" ht="25.9" customHeight="1"/>
    <row r="261" ht="25.9" customHeight="1"/>
    <row r="262" ht="25.9" customHeight="1"/>
    <row r="263" ht="25.9" customHeight="1"/>
    <row r="264" ht="25.9" customHeight="1"/>
    <row r="265" ht="25.9" customHeight="1"/>
    <row r="266" ht="25.9" customHeight="1"/>
    <row r="267" ht="25.9" customHeight="1"/>
    <row r="268" ht="25.9" customHeight="1"/>
    <row r="269" ht="25.9" customHeight="1"/>
    <row r="270" ht="25.9" customHeight="1"/>
    <row r="271" ht="25.9" customHeight="1"/>
    <row r="272" ht="25.9" customHeight="1"/>
    <row r="273" ht="25.9" customHeight="1"/>
    <row r="274" ht="25.9" customHeight="1"/>
    <row r="275" ht="25.9" customHeight="1"/>
    <row r="276" ht="25.9" customHeight="1"/>
    <row r="277" ht="25.9" customHeight="1"/>
    <row r="278" ht="25.9" customHeight="1"/>
    <row r="279" ht="25.9" customHeight="1"/>
    <row r="280" ht="25.9" customHeight="1"/>
    <row r="281" ht="25.9" customHeight="1"/>
    <row r="282" ht="25.9" customHeight="1"/>
    <row r="283" ht="25.9" customHeight="1"/>
    <row r="284" ht="25.9" customHeight="1"/>
    <row r="285" ht="25.9" customHeight="1"/>
    <row r="286" ht="25.9" customHeight="1"/>
    <row r="287" ht="25.9" customHeight="1"/>
    <row r="288" ht="25.9" customHeight="1"/>
    <row r="289" ht="25.9" customHeight="1"/>
    <row r="290" ht="25.9" customHeight="1"/>
    <row r="291" ht="25.9" customHeight="1"/>
    <row r="292" ht="25.9" customHeight="1"/>
    <row r="293" ht="25.9" customHeight="1"/>
    <row r="294" ht="25.9" customHeight="1"/>
    <row r="295" ht="25.9" customHeight="1"/>
    <row r="296" ht="25.9" customHeight="1"/>
    <row r="297" ht="25.9" customHeight="1"/>
    <row r="298" ht="25.9" customHeight="1"/>
    <row r="299" ht="25.9" customHeight="1"/>
    <row r="300" ht="25.9" customHeight="1"/>
    <row r="301" ht="25.9" customHeight="1"/>
    <row r="302" ht="25.9" customHeight="1"/>
    <row r="303" ht="25.9" customHeight="1"/>
    <row r="304" ht="25.9" customHeight="1"/>
    <row r="305" ht="25.9" customHeight="1"/>
    <row r="306" ht="25.9" customHeight="1"/>
    <row r="307" ht="25.9" customHeight="1"/>
    <row r="308" ht="25.9" customHeight="1"/>
    <row r="309" ht="25.9" customHeight="1"/>
    <row r="310" ht="25.9" customHeight="1"/>
    <row r="311" ht="25.9" customHeight="1"/>
    <row r="312" ht="25.9" customHeight="1"/>
    <row r="313" ht="25.9" customHeight="1"/>
    <row r="314" ht="25.9" customHeight="1"/>
    <row r="315" ht="25.9" customHeight="1"/>
    <row r="316" ht="25.9" customHeight="1"/>
    <row r="317" ht="25.9" customHeight="1"/>
    <row r="318" ht="25.9" customHeight="1"/>
    <row r="319" ht="25.9" customHeight="1"/>
  </sheetData>
  <mergeCells count="27">
    <mergeCell ref="C21:F21"/>
    <mergeCell ref="I21:L21"/>
    <mergeCell ref="N21:Q21"/>
    <mergeCell ref="A22:T22"/>
    <mergeCell ref="C23:G23"/>
    <mergeCell ref="I25:M25"/>
    <mergeCell ref="N25:R25"/>
    <mergeCell ref="N23:R23"/>
    <mergeCell ref="A24:T24"/>
    <mergeCell ref="C25:G25"/>
    <mergeCell ref="I23:M23"/>
    <mergeCell ref="T3:T5"/>
    <mergeCell ref="C4:D4"/>
    <mergeCell ref="E4:F4"/>
    <mergeCell ref="I3:M3"/>
    <mergeCell ref="C1:G1"/>
    <mergeCell ref="I1:R1"/>
    <mergeCell ref="N4:O4"/>
    <mergeCell ref="P4:Q4"/>
    <mergeCell ref="I4:J4"/>
    <mergeCell ref="A3:A5"/>
    <mergeCell ref="C3:G3"/>
    <mergeCell ref="N2:R2"/>
    <mergeCell ref="C2:G2"/>
    <mergeCell ref="I2:M2"/>
    <mergeCell ref="K4:L4"/>
    <mergeCell ref="N3:R3"/>
  </mergeCells>
  <printOptions horizontalCentered="1"/>
  <pageMargins left="0.25" right="0.25" top="1.5" bottom="0.5" header="0.3" footer="0.25"/>
  <pageSetup paperSize="5" scale="65" orientation="landscape" r:id="rId1"/>
  <headerFooter alignWithMargins="0">
    <oddHeader>&amp;C&amp;"Times New Roman,Bold"&amp;24November 4, 2014 State Election
Absentee Ballot Counts</oddHeader>
    <oddFooter>&amp;R&amp;F</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A324"/>
  <sheetViews>
    <sheetView zoomScale="66" zoomScaleNormal="66" workbookViewId="0">
      <selection activeCell="AY20" sqref="AY20"/>
    </sheetView>
  </sheetViews>
  <sheetFormatPr defaultRowHeight="12.75"/>
  <cols>
    <col min="1" max="1" width="19.7109375" customWidth="1"/>
    <col min="2" max="2" width="1.85546875" customWidth="1"/>
    <col min="3" max="3" width="7.28515625" bestFit="1" customWidth="1"/>
    <col min="4" max="4" width="6.7109375" bestFit="1" customWidth="1"/>
    <col min="5" max="5" width="7.28515625" bestFit="1" customWidth="1"/>
    <col min="6" max="6" width="6.7109375" bestFit="1" customWidth="1"/>
    <col min="7" max="7" width="8.7109375" bestFit="1" customWidth="1"/>
    <col min="8" max="8" width="7.28515625" bestFit="1" customWidth="1"/>
    <col min="9" max="9" width="6.7109375" bestFit="1" customWidth="1"/>
    <col min="10" max="10" width="7.28515625" bestFit="1" customWidth="1"/>
    <col min="11" max="11" width="6.7109375" bestFit="1" customWidth="1"/>
    <col min="12" max="12" width="8.7109375" bestFit="1" customWidth="1"/>
    <col min="13" max="13" width="7.28515625" bestFit="1" customWidth="1"/>
    <col min="14" max="14" width="6.7109375" bestFit="1" customWidth="1"/>
    <col min="15" max="15" width="7.28515625" bestFit="1" customWidth="1"/>
    <col min="16" max="16" width="6.7109375" bestFit="1" customWidth="1"/>
    <col min="17" max="17" width="8.7109375" bestFit="1" customWidth="1"/>
    <col min="18" max="18" width="7.28515625" bestFit="1" customWidth="1"/>
    <col min="19" max="19" width="6.7109375" bestFit="1" customWidth="1"/>
    <col min="20" max="20" width="7.28515625" bestFit="1" customWidth="1"/>
    <col min="21" max="21" width="6.7109375" bestFit="1" customWidth="1"/>
    <col min="22" max="22" width="8.7109375" bestFit="1" customWidth="1"/>
    <col min="23" max="23" width="7.28515625" bestFit="1" customWidth="1"/>
    <col min="24" max="24" width="6.7109375" bestFit="1" customWidth="1"/>
    <col min="25" max="25" width="7.28515625" bestFit="1" customWidth="1"/>
    <col min="26" max="26" width="6.7109375" bestFit="1" customWidth="1"/>
    <col min="27" max="27" width="8.7109375" bestFit="1" customWidth="1"/>
    <col min="28" max="28" width="7.28515625" bestFit="1" customWidth="1"/>
    <col min="29" max="29" width="6.7109375" bestFit="1" customWidth="1"/>
    <col min="30" max="30" width="7.28515625" bestFit="1" customWidth="1"/>
    <col min="31" max="31" width="6.7109375" bestFit="1" customWidth="1"/>
    <col min="32" max="32" width="8.7109375" bestFit="1" customWidth="1"/>
    <col min="33" max="33" width="7.28515625" bestFit="1" customWidth="1"/>
    <col min="34" max="34" width="6.7109375" bestFit="1" customWidth="1"/>
    <col min="35" max="35" width="7.28515625" bestFit="1" customWidth="1"/>
    <col min="36" max="36" width="6.7109375" bestFit="1" customWidth="1"/>
    <col min="37" max="37" width="8.7109375" bestFit="1" customWidth="1"/>
    <col min="38" max="38" width="7.28515625" bestFit="1" customWidth="1"/>
    <col min="39" max="39" width="6.7109375" bestFit="1" customWidth="1"/>
    <col min="40" max="40" width="7.28515625" bestFit="1" customWidth="1"/>
    <col min="41" max="41" width="6.7109375" bestFit="1" customWidth="1"/>
    <col min="42" max="42" width="8.7109375" bestFit="1" customWidth="1"/>
    <col min="43" max="43" width="7.28515625" bestFit="1" customWidth="1"/>
    <col min="44" max="44" width="6.7109375" bestFit="1" customWidth="1"/>
    <col min="45" max="45" width="7.28515625" bestFit="1" customWidth="1"/>
    <col min="46" max="46" width="6.7109375" bestFit="1" customWidth="1"/>
    <col min="47" max="47" width="8.7109375" bestFit="1" customWidth="1"/>
    <col min="48" max="48" width="7.28515625" bestFit="1" customWidth="1"/>
    <col min="49" max="49" width="6.7109375" bestFit="1" customWidth="1"/>
    <col min="50" max="50" width="7.28515625" bestFit="1" customWidth="1"/>
    <col min="51" max="51" width="6.7109375" bestFit="1" customWidth="1"/>
    <col min="52" max="52" width="8.7109375" bestFit="1" customWidth="1"/>
    <col min="53" max="53" width="1.85546875" customWidth="1"/>
    <col min="54" max="54" width="19.7109375" customWidth="1"/>
    <col min="55" max="55" width="11.85546875" customWidth="1"/>
    <col min="56" max="65" width="15.7109375" customWidth="1"/>
    <col min="66" max="68" width="8.7109375" customWidth="1"/>
    <col min="69" max="70" width="11.42578125" customWidth="1"/>
    <col min="71" max="71" width="10.28515625" customWidth="1"/>
    <col min="72" max="76" width="8.7109375" customWidth="1"/>
    <col min="77" max="77" width="11" customWidth="1"/>
    <col min="78" max="78" width="17" customWidth="1"/>
  </cols>
  <sheetData>
    <row r="1" spans="1:79" ht="39" customHeight="1" thickTop="1" thickBot="1">
      <c r="A1" s="432" t="s">
        <v>447</v>
      </c>
      <c r="B1" s="182"/>
      <c r="C1" s="734" t="s">
        <v>409</v>
      </c>
      <c r="D1" s="735"/>
      <c r="E1" s="735"/>
      <c r="F1" s="735"/>
      <c r="G1" s="735"/>
      <c r="H1" s="735"/>
      <c r="I1" s="735"/>
      <c r="J1" s="735"/>
      <c r="K1" s="735"/>
      <c r="L1" s="735"/>
      <c r="M1" s="735"/>
      <c r="N1" s="735"/>
      <c r="O1" s="735"/>
      <c r="P1" s="735"/>
      <c r="Q1" s="735"/>
      <c r="R1" s="735"/>
      <c r="S1" s="735"/>
      <c r="T1" s="735"/>
      <c r="U1" s="735"/>
      <c r="V1" s="735"/>
      <c r="W1" s="735"/>
      <c r="X1" s="735"/>
      <c r="Y1" s="735"/>
      <c r="Z1" s="735"/>
      <c r="AA1" s="735"/>
      <c r="AB1" s="735"/>
      <c r="AC1" s="735"/>
      <c r="AD1" s="735"/>
      <c r="AE1" s="735"/>
      <c r="AF1" s="735"/>
      <c r="AG1" s="735"/>
      <c r="AH1" s="735"/>
      <c r="AI1" s="735"/>
      <c r="AJ1" s="735"/>
      <c r="AK1" s="735"/>
      <c r="AL1" s="735"/>
      <c r="AM1" s="735"/>
      <c r="AN1" s="735"/>
      <c r="AO1" s="735"/>
      <c r="AP1" s="735"/>
      <c r="AQ1" s="735"/>
      <c r="AR1" s="735"/>
      <c r="AS1" s="735"/>
      <c r="AT1" s="735"/>
      <c r="AU1" s="735"/>
      <c r="AV1" s="735"/>
      <c r="AW1" s="735"/>
      <c r="AX1" s="735"/>
      <c r="AY1" s="735"/>
      <c r="AZ1" s="736"/>
      <c r="BA1" s="182"/>
      <c r="BB1" s="433" t="s">
        <v>447</v>
      </c>
    </row>
    <row r="2" spans="1:79" ht="22.5" customHeight="1" thickTop="1">
      <c r="A2" s="749"/>
      <c r="B2" s="182"/>
      <c r="C2" s="737" t="s">
        <v>410</v>
      </c>
      <c r="D2" s="738"/>
      <c r="E2" s="738"/>
      <c r="F2" s="738"/>
      <c r="G2" s="738"/>
      <c r="H2" s="738"/>
      <c r="I2" s="738"/>
      <c r="J2" s="738"/>
      <c r="K2" s="738"/>
      <c r="L2" s="739"/>
      <c r="M2" s="737" t="s">
        <v>253</v>
      </c>
      <c r="N2" s="738"/>
      <c r="O2" s="738"/>
      <c r="P2" s="738"/>
      <c r="Q2" s="738"/>
      <c r="R2" s="738"/>
      <c r="S2" s="738"/>
      <c r="T2" s="738"/>
      <c r="U2" s="738"/>
      <c r="V2" s="739"/>
      <c r="W2" s="737" t="s">
        <v>254</v>
      </c>
      <c r="X2" s="738"/>
      <c r="Y2" s="738"/>
      <c r="Z2" s="738"/>
      <c r="AA2" s="738"/>
      <c r="AB2" s="738"/>
      <c r="AC2" s="738"/>
      <c r="AD2" s="738"/>
      <c r="AE2" s="738"/>
      <c r="AF2" s="739"/>
      <c r="AG2" s="737" t="s">
        <v>407</v>
      </c>
      <c r="AH2" s="738"/>
      <c r="AI2" s="738"/>
      <c r="AJ2" s="738"/>
      <c r="AK2" s="738"/>
      <c r="AL2" s="738"/>
      <c r="AM2" s="738"/>
      <c r="AN2" s="738"/>
      <c r="AO2" s="738"/>
      <c r="AP2" s="739"/>
      <c r="AQ2" s="737" t="s">
        <v>408</v>
      </c>
      <c r="AR2" s="738"/>
      <c r="AS2" s="738"/>
      <c r="AT2" s="738"/>
      <c r="AU2" s="738"/>
      <c r="AV2" s="738"/>
      <c r="AW2" s="738"/>
      <c r="AX2" s="738"/>
      <c r="AY2" s="738"/>
      <c r="AZ2" s="739"/>
      <c r="BA2" s="182"/>
      <c r="BB2" s="749"/>
    </row>
    <row r="3" spans="1:79" ht="22.5" customHeight="1">
      <c r="A3" s="750"/>
      <c r="B3" s="182"/>
      <c r="C3" s="740"/>
      <c r="D3" s="741"/>
      <c r="E3" s="741"/>
      <c r="F3" s="741"/>
      <c r="G3" s="741"/>
      <c r="H3" s="741"/>
      <c r="I3" s="741"/>
      <c r="J3" s="741"/>
      <c r="K3" s="741"/>
      <c r="L3" s="742"/>
      <c r="M3" s="740"/>
      <c r="N3" s="741"/>
      <c r="O3" s="741"/>
      <c r="P3" s="741"/>
      <c r="Q3" s="741"/>
      <c r="R3" s="741"/>
      <c r="S3" s="741"/>
      <c r="T3" s="741"/>
      <c r="U3" s="741"/>
      <c r="V3" s="742"/>
      <c r="W3" s="740"/>
      <c r="X3" s="741"/>
      <c r="Y3" s="741"/>
      <c r="Z3" s="741"/>
      <c r="AA3" s="741"/>
      <c r="AB3" s="741"/>
      <c r="AC3" s="741"/>
      <c r="AD3" s="741"/>
      <c r="AE3" s="741"/>
      <c r="AF3" s="742"/>
      <c r="AG3" s="740"/>
      <c r="AH3" s="741"/>
      <c r="AI3" s="741"/>
      <c r="AJ3" s="741"/>
      <c r="AK3" s="741"/>
      <c r="AL3" s="741"/>
      <c r="AM3" s="741"/>
      <c r="AN3" s="741"/>
      <c r="AO3" s="741"/>
      <c r="AP3" s="742"/>
      <c r="AQ3" s="740"/>
      <c r="AR3" s="741"/>
      <c r="AS3" s="741"/>
      <c r="AT3" s="741"/>
      <c r="AU3" s="741"/>
      <c r="AV3" s="741"/>
      <c r="AW3" s="741"/>
      <c r="AX3" s="741"/>
      <c r="AY3" s="741"/>
      <c r="AZ3" s="742"/>
      <c r="BA3" s="182"/>
      <c r="BB3" s="750"/>
    </row>
    <row r="4" spans="1:79" ht="45.6" customHeight="1" thickBot="1">
      <c r="A4" s="750"/>
      <c r="B4" s="182"/>
      <c r="C4" s="743"/>
      <c r="D4" s="744"/>
      <c r="E4" s="744"/>
      <c r="F4" s="744"/>
      <c r="G4" s="744"/>
      <c r="H4" s="744"/>
      <c r="I4" s="744"/>
      <c r="J4" s="744"/>
      <c r="K4" s="744"/>
      <c r="L4" s="745"/>
      <c r="M4" s="743"/>
      <c r="N4" s="744"/>
      <c r="O4" s="744"/>
      <c r="P4" s="744"/>
      <c r="Q4" s="744"/>
      <c r="R4" s="744"/>
      <c r="S4" s="744"/>
      <c r="T4" s="744"/>
      <c r="U4" s="744"/>
      <c r="V4" s="745"/>
      <c r="W4" s="743"/>
      <c r="X4" s="744"/>
      <c r="Y4" s="744"/>
      <c r="Z4" s="744"/>
      <c r="AA4" s="744"/>
      <c r="AB4" s="744"/>
      <c r="AC4" s="744"/>
      <c r="AD4" s="744"/>
      <c r="AE4" s="744"/>
      <c r="AF4" s="745"/>
      <c r="AG4" s="743"/>
      <c r="AH4" s="744"/>
      <c r="AI4" s="744"/>
      <c r="AJ4" s="744"/>
      <c r="AK4" s="744"/>
      <c r="AL4" s="744"/>
      <c r="AM4" s="744"/>
      <c r="AN4" s="744"/>
      <c r="AO4" s="744"/>
      <c r="AP4" s="745"/>
      <c r="AQ4" s="743"/>
      <c r="AR4" s="744"/>
      <c r="AS4" s="744"/>
      <c r="AT4" s="744"/>
      <c r="AU4" s="744"/>
      <c r="AV4" s="744"/>
      <c r="AW4" s="744"/>
      <c r="AX4" s="744"/>
      <c r="AY4" s="744"/>
      <c r="AZ4" s="745"/>
      <c r="BA4" s="182"/>
      <c r="BB4" s="750"/>
    </row>
    <row r="5" spans="1:79" ht="41.25" customHeight="1" thickTop="1" thickBot="1">
      <c r="A5" s="750"/>
      <c r="B5" s="9"/>
      <c r="C5" s="746" t="s">
        <v>256</v>
      </c>
      <c r="D5" s="747"/>
      <c r="E5" s="747"/>
      <c r="F5" s="747"/>
      <c r="G5" s="747"/>
      <c r="H5" s="747"/>
      <c r="I5" s="747"/>
      <c r="J5" s="747"/>
      <c r="K5" s="747"/>
      <c r="L5" s="748"/>
      <c r="M5" s="746" t="s">
        <v>257</v>
      </c>
      <c r="N5" s="747"/>
      <c r="O5" s="747"/>
      <c r="P5" s="747"/>
      <c r="Q5" s="747"/>
      <c r="R5" s="747"/>
      <c r="S5" s="747"/>
      <c r="T5" s="747"/>
      <c r="U5" s="747"/>
      <c r="V5" s="748"/>
      <c r="W5" s="746" t="s">
        <v>258</v>
      </c>
      <c r="X5" s="747"/>
      <c r="Y5" s="747"/>
      <c r="Z5" s="747"/>
      <c r="AA5" s="747"/>
      <c r="AB5" s="747"/>
      <c r="AC5" s="747"/>
      <c r="AD5" s="747"/>
      <c r="AE5" s="747"/>
      <c r="AF5" s="748"/>
      <c r="AG5" s="746" t="s">
        <v>259</v>
      </c>
      <c r="AH5" s="747"/>
      <c r="AI5" s="747"/>
      <c r="AJ5" s="747"/>
      <c r="AK5" s="747"/>
      <c r="AL5" s="747"/>
      <c r="AM5" s="747"/>
      <c r="AN5" s="747"/>
      <c r="AO5" s="747"/>
      <c r="AP5" s="748"/>
      <c r="AQ5" s="746" t="s">
        <v>260</v>
      </c>
      <c r="AR5" s="747"/>
      <c r="AS5" s="747"/>
      <c r="AT5" s="747"/>
      <c r="AU5" s="747"/>
      <c r="AV5" s="747"/>
      <c r="AW5" s="747"/>
      <c r="AX5" s="747"/>
      <c r="AY5" s="747"/>
      <c r="AZ5" s="748"/>
      <c r="BA5" s="9"/>
      <c r="BB5" s="750"/>
    </row>
    <row r="6" spans="1:79" ht="41.25" customHeight="1" thickTop="1" thickBot="1">
      <c r="A6" s="751"/>
      <c r="B6" s="48"/>
      <c r="C6" s="696" t="s">
        <v>132</v>
      </c>
      <c r="D6" s="697"/>
      <c r="E6" s="697"/>
      <c r="F6" s="697"/>
      <c r="G6" s="698"/>
      <c r="H6" s="696" t="s">
        <v>133</v>
      </c>
      <c r="I6" s="697"/>
      <c r="J6" s="697"/>
      <c r="K6" s="697"/>
      <c r="L6" s="698"/>
      <c r="M6" s="696" t="s">
        <v>132</v>
      </c>
      <c r="N6" s="697"/>
      <c r="O6" s="697"/>
      <c r="P6" s="697"/>
      <c r="Q6" s="698"/>
      <c r="R6" s="696" t="s">
        <v>133</v>
      </c>
      <c r="S6" s="697"/>
      <c r="T6" s="697"/>
      <c r="U6" s="697"/>
      <c r="V6" s="698"/>
      <c r="W6" s="696" t="s">
        <v>132</v>
      </c>
      <c r="X6" s="697"/>
      <c r="Y6" s="697"/>
      <c r="Z6" s="697"/>
      <c r="AA6" s="698"/>
      <c r="AB6" s="696" t="s">
        <v>133</v>
      </c>
      <c r="AC6" s="697"/>
      <c r="AD6" s="697"/>
      <c r="AE6" s="697"/>
      <c r="AF6" s="698"/>
      <c r="AG6" s="696" t="s">
        <v>132</v>
      </c>
      <c r="AH6" s="697"/>
      <c r="AI6" s="697"/>
      <c r="AJ6" s="697"/>
      <c r="AK6" s="698"/>
      <c r="AL6" s="696" t="s">
        <v>133</v>
      </c>
      <c r="AM6" s="697"/>
      <c r="AN6" s="697"/>
      <c r="AO6" s="697"/>
      <c r="AP6" s="698"/>
      <c r="AQ6" s="696" t="s">
        <v>132</v>
      </c>
      <c r="AR6" s="697"/>
      <c r="AS6" s="697"/>
      <c r="AT6" s="697"/>
      <c r="AU6" s="698"/>
      <c r="AV6" s="696" t="s">
        <v>133</v>
      </c>
      <c r="AW6" s="697"/>
      <c r="AX6" s="697"/>
      <c r="AY6" s="697"/>
      <c r="AZ6" s="698"/>
      <c r="BA6" s="48"/>
      <c r="BB6" s="751"/>
    </row>
    <row r="7" spans="1:79" s="8" customFormat="1" ht="69.75" customHeight="1" thickTop="1" thickBot="1">
      <c r="A7" s="5" t="s">
        <v>0</v>
      </c>
      <c r="B7" s="48"/>
      <c r="C7" s="696" t="s">
        <v>371</v>
      </c>
      <c r="D7" s="698"/>
      <c r="E7" s="696" t="s">
        <v>372</v>
      </c>
      <c r="F7" s="698"/>
      <c r="G7" s="186" t="s">
        <v>373</v>
      </c>
      <c r="H7" s="696" t="s">
        <v>371</v>
      </c>
      <c r="I7" s="698"/>
      <c r="J7" s="696" t="s">
        <v>372</v>
      </c>
      <c r="K7" s="698"/>
      <c r="L7" s="186" t="s">
        <v>373</v>
      </c>
      <c r="M7" s="696" t="s">
        <v>371</v>
      </c>
      <c r="N7" s="698"/>
      <c r="O7" s="696" t="s">
        <v>372</v>
      </c>
      <c r="P7" s="698"/>
      <c r="Q7" s="186" t="s">
        <v>373</v>
      </c>
      <c r="R7" s="696" t="s">
        <v>371</v>
      </c>
      <c r="S7" s="698"/>
      <c r="T7" s="696" t="s">
        <v>372</v>
      </c>
      <c r="U7" s="698"/>
      <c r="V7" s="186" t="s">
        <v>373</v>
      </c>
      <c r="W7" s="696" t="s">
        <v>371</v>
      </c>
      <c r="X7" s="698"/>
      <c r="Y7" s="696" t="s">
        <v>372</v>
      </c>
      <c r="Z7" s="698"/>
      <c r="AA7" s="186" t="s">
        <v>373</v>
      </c>
      <c r="AB7" s="696" t="s">
        <v>371</v>
      </c>
      <c r="AC7" s="698"/>
      <c r="AD7" s="696" t="s">
        <v>372</v>
      </c>
      <c r="AE7" s="698"/>
      <c r="AF7" s="186" t="s">
        <v>373</v>
      </c>
      <c r="AG7" s="696" t="s">
        <v>371</v>
      </c>
      <c r="AH7" s="698"/>
      <c r="AI7" s="696" t="s">
        <v>372</v>
      </c>
      <c r="AJ7" s="698"/>
      <c r="AK7" s="186" t="s">
        <v>373</v>
      </c>
      <c r="AL7" s="696" t="s">
        <v>371</v>
      </c>
      <c r="AM7" s="698"/>
      <c r="AN7" s="696" t="s">
        <v>372</v>
      </c>
      <c r="AO7" s="698"/>
      <c r="AP7" s="186" t="s">
        <v>373</v>
      </c>
      <c r="AQ7" s="696" t="s">
        <v>371</v>
      </c>
      <c r="AR7" s="698"/>
      <c r="AS7" s="696" t="s">
        <v>372</v>
      </c>
      <c r="AT7" s="698"/>
      <c r="AU7" s="186" t="s">
        <v>373</v>
      </c>
      <c r="AV7" s="696" t="s">
        <v>371</v>
      </c>
      <c r="AW7" s="698"/>
      <c r="AX7" s="696" t="s">
        <v>372</v>
      </c>
      <c r="AY7" s="698"/>
      <c r="AZ7" s="186" t="s">
        <v>373</v>
      </c>
      <c r="BA7" s="48"/>
      <c r="BB7" s="5" t="s">
        <v>0</v>
      </c>
      <c r="BC7"/>
      <c r="BD7" s="63"/>
      <c r="BE7" s="63"/>
      <c r="BF7" s="63"/>
      <c r="BG7" s="63"/>
      <c r="BH7" s="63"/>
      <c r="BI7" s="63"/>
      <c r="BJ7" s="63"/>
      <c r="BK7" s="63"/>
      <c r="BL7" s="63"/>
      <c r="BM7" s="63"/>
      <c r="BN7"/>
      <c r="BO7"/>
      <c r="BP7"/>
      <c r="BQ7"/>
      <c r="BR7"/>
      <c r="BS7"/>
      <c r="BT7"/>
      <c r="BU7"/>
      <c r="BV7"/>
      <c r="BW7"/>
      <c r="BX7"/>
      <c r="BY7"/>
      <c r="BZ7"/>
      <c r="CA7"/>
    </row>
    <row r="8" spans="1:79" s="8" customFormat="1" ht="18" customHeight="1" thickTop="1" thickBot="1">
      <c r="A8" s="6"/>
      <c r="B8" s="88"/>
      <c r="C8" s="87" t="s">
        <v>374</v>
      </c>
      <c r="D8" s="180" t="s">
        <v>370</v>
      </c>
      <c r="E8" s="87" t="s">
        <v>374</v>
      </c>
      <c r="F8" s="87" t="s">
        <v>370</v>
      </c>
      <c r="G8" s="13" t="s">
        <v>2</v>
      </c>
      <c r="H8" s="87" t="s">
        <v>374</v>
      </c>
      <c r="I8" s="180" t="s">
        <v>370</v>
      </c>
      <c r="J8" s="87" t="s">
        <v>374</v>
      </c>
      <c r="K8" s="87" t="s">
        <v>370</v>
      </c>
      <c r="L8" s="13" t="s">
        <v>2</v>
      </c>
      <c r="M8" s="87" t="s">
        <v>374</v>
      </c>
      <c r="N8" s="180" t="s">
        <v>370</v>
      </c>
      <c r="O8" s="87" t="s">
        <v>374</v>
      </c>
      <c r="P8" s="87" t="s">
        <v>370</v>
      </c>
      <c r="Q8" s="13" t="s">
        <v>2</v>
      </c>
      <c r="R8" s="87" t="s">
        <v>374</v>
      </c>
      <c r="S8" s="180" t="s">
        <v>370</v>
      </c>
      <c r="T8" s="87" t="s">
        <v>374</v>
      </c>
      <c r="U8" s="87" t="s">
        <v>370</v>
      </c>
      <c r="V8" s="13" t="s">
        <v>2</v>
      </c>
      <c r="W8" s="87" t="s">
        <v>374</v>
      </c>
      <c r="X8" s="180" t="s">
        <v>370</v>
      </c>
      <c r="Y8" s="87" t="s">
        <v>374</v>
      </c>
      <c r="Z8" s="87" t="s">
        <v>370</v>
      </c>
      <c r="AA8" s="13" t="s">
        <v>2</v>
      </c>
      <c r="AB8" s="87" t="s">
        <v>374</v>
      </c>
      <c r="AC8" s="180" t="s">
        <v>370</v>
      </c>
      <c r="AD8" s="87" t="s">
        <v>374</v>
      </c>
      <c r="AE8" s="87" t="s">
        <v>370</v>
      </c>
      <c r="AF8" s="13" t="s">
        <v>2</v>
      </c>
      <c r="AG8" s="87" t="s">
        <v>374</v>
      </c>
      <c r="AH8" s="180" t="s">
        <v>370</v>
      </c>
      <c r="AI8" s="87" t="s">
        <v>374</v>
      </c>
      <c r="AJ8" s="87" t="s">
        <v>370</v>
      </c>
      <c r="AK8" s="13" t="s">
        <v>2</v>
      </c>
      <c r="AL8" s="87" t="s">
        <v>374</v>
      </c>
      <c r="AM8" s="180" t="s">
        <v>370</v>
      </c>
      <c r="AN8" s="87" t="s">
        <v>374</v>
      </c>
      <c r="AO8" s="87" t="s">
        <v>370</v>
      </c>
      <c r="AP8" s="13" t="s">
        <v>2</v>
      </c>
      <c r="AQ8" s="87" t="s">
        <v>374</v>
      </c>
      <c r="AR8" s="180" t="s">
        <v>370</v>
      </c>
      <c r="AS8" s="87" t="s">
        <v>374</v>
      </c>
      <c r="AT8" s="87" t="s">
        <v>370</v>
      </c>
      <c r="AU8" s="13" t="s">
        <v>2</v>
      </c>
      <c r="AV8" s="87" t="s">
        <v>374</v>
      </c>
      <c r="AW8" s="180" t="s">
        <v>370</v>
      </c>
      <c r="AX8" s="87" t="s">
        <v>374</v>
      </c>
      <c r="AY8" s="87" t="s">
        <v>370</v>
      </c>
      <c r="AZ8" s="13" t="s">
        <v>2</v>
      </c>
      <c r="BA8" s="88"/>
      <c r="BB8" s="6"/>
      <c r="BC8"/>
      <c r="BD8"/>
      <c r="BE8"/>
      <c r="BF8"/>
      <c r="BG8"/>
      <c r="BH8"/>
      <c r="BI8"/>
      <c r="BJ8"/>
      <c r="BK8"/>
      <c r="BL8"/>
      <c r="BM8"/>
      <c r="BN8"/>
      <c r="BO8"/>
      <c r="BP8"/>
      <c r="BQ8"/>
      <c r="BR8"/>
      <c r="BS8"/>
      <c r="BT8"/>
      <c r="BU8"/>
      <c r="BV8"/>
      <c r="BW8"/>
      <c r="BX8"/>
      <c r="BY8"/>
      <c r="BZ8"/>
      <c r="CA8"/>
    </row>
    <row r="9" spans="1:79" ht="26.1" customHeight="1" thickTop="1">
      <c r="A9" s="6">
        <v>1</v>
      </c>
      <c r="B9" s="88"/>
      <c r="C9" s="563">
        <v>16</v>
      </c>
      <c r="D9" s="564">
        <v>2</v>
      </c>
      <c r="E9" s="565"/>
      <c r="F9" s="565"/>
      <c r="G9" s="5">
        <f>SUM(C9:F9)</f>
        <v>18</v>
      </c>
      <c r="H9" s="563">
        <v>18</v>
      </c>
      <c r="I9" s="564"/>
      <c r="J9" s="565"/>
      <c r="K9" s="565">
        <v>2</v>
      </c>
      <c r="L9" s="5">
        <f>SUM(H9:K9)</f>
        <v>20</v>
      </c>
      <c r="M9" s="563">
        <v>18</v>
      </c>
      <c r="N9" s="564">
        <v>2</v>
      </c>
      <c r="O9" s="565"/>
      <c r="P9" s="565">
        <v>2</v>
      </c>
      <c r="Q9" s="5">
        <f>SUM(M9:P9)</f>
        <v>22</v>
      </c>
      <c r="R9" s="563">
        <v>15</v>
      </c>
      <c r="S9" s="564"/>
      <c r="T9" s="565"/>
      <c r="U9" s="565"/>
      <c r="V9" s="5">
        <f>SUM(R9:U9)</f>
        <v>15</v>
      </c>
      <c r="W9" s="563">
        <v>17</v>
      </c>
      <c r="X9" s="564">
        <v>1</v>
      </c>
      <c r="Y9" s="565"/>
      <c r="Z9" s="565"/>
      <c r="AA9" s="5">
        <f>SUM(W9:Z9)</f>
        <v>18</v>
      </c>
      <c r="AB9" s="563">
        <v>15</v>
      </c>
      <c r="AC9" s="564">
        <v>1</v>
      </c>
      <c r="AD9" s="565"/>
      <c r="AE9" s="565">
        <v>2</v>
      </c>
      <c r="AF9" s="5">
        <f>SUM(AB9:AE9)</f>
        <v>18</v>
      </c>
      <c r="AG9" s="563">
        <v>20</v>
      </c>
      <c r="AH9" s="564">
        <v>2</v>
      </c>
      <c r="AI9" s="565"/>
      <c r="AJ9" s="565">
        <v>2</v>
      </c>
      <c r="AK9" s="5">
        <f>SUM(AG9:AJ9)</f>
        <v>24</v>
      </c>
      <c r="AL9" s="563">
        <v>12</v>
      </c>
      <c r="AM9" s="564"/>
      <c r="AN9" s="565"/>
      <c r="AO9" s="565"/>
      <c r="AP9" s="5">
        <f>SUM(AL9:AO9)</f>
        <v>12</v>
      </c>
      <c r="AQ9" s="563">
        <v>24</v>
      </c>
      <c r="AR9" s="564">
        <v>2</v>
      </c>
      <c r="AS9" s="565"/>
      <c r="AT9" s="565">
        <v>2</v>
      </c>
      <c r="AU9" s="5">
        <f>SUM(AQ9:AT9)</f>
        <v>28</v>
      </c>
      <c r="AV9" s="563">
        <v>8</v>
      </c>
      <c r="AW9" s="564"/>
      <c r="AX9" s="565"/>
      <c r="AY9" s="565"/>
      <c r="AZ9" s="5">
        <f>SUM(AV9:AY9)</f>
        <v>8</v>
      </c>
      <c r="BA9" s="88"/>
      <c r="BB9" s="6">
        <v>1</v>
      </c>
      <c r="BC9" s="2"/>
    </row>
    <row r="10" spans="1:79" s="3" customFormat="1" ht="26.1" customHeight="1">
      <c r="A10" s="6">
        <v>2</v>
      </c>
      <c r="B10" s="48"/>
      <c r="C10" s="566">
        <v>4</v>
      </c>
      <c r="D10" s="567">
        <v>1</v>
      </c>
      <c r="E10" s="568"/>
      <c r="F10" s="568">
        <v>1</v>
      </c>
      <c r="G10" s="77">
        <f t="shared" ref="G10:G22" si="0">SUM(C10:F10)</f>
        <v>6</v>
      </c>
      <c r="H10" s="566">
        <v>5</v>
      </c>
      <c r="I10" s="567"/>
      <c r="J10" s="568"/>
      <c r="K10" s="568"/>
      <c r="L10" s="77">
        <f t="shared" ref="L10:L22" si="1">SUM(H10:K10)</f>
        <v>5</v>
      </c>
      <c r="M10" s="566">
        <v>4</v>
      </c>
      <c r="N10" s="567">
        <v>1</v>
      </c>
      <c r="O10" s="568"/>
      <c r="P10" s="568">
        <v>1</v>
      </c>
      <c r="Q10" s="77">
        <f t="shared" ref="Q10:Q22" si="2">SUM(M10:P10)</f>
        <v>6</v>
      </c>
      <c r="R10" s="566">
        <v>5</v>
      </c>
      <c r="S10" s="567"/>
      <c r="T10" s="568"/>
      <c r="U10" s="568"/>
      <c r="V10" s="77">
        <f t="shared" ref="V10:V22" si="3">SUM(R10:U10)</f>
        <v>5</v>
      </c>
      <c r="W10" s="566">
        <v>4</v>
      </c>
      <c r="X10" s="567"/>
      <c r="Y10" s="568"/>
      <c r="Z10" s="568"/>
      <c r="AA10" s="77">
        <f t="shared" ref="AA10:AA22" si="4">SUM(W10:Z10)</f>
        <v>4</v>
      </c>
      <c r="AB10" s="566">
        <v>5</v>
      </c>
      <c r="AC10" s="567">
        <v>1</v>
      </c>
      <c r="AD10" s="568"/>
      <c r="AE10" s="568">
        <v>1</v>
      </c>
      <c r="AF10" s="77">
        <f t="shared" ref="AF10:AF22" si="5">SUM(AB10:AE10)</f>
        <v>7</v>
      </c>
      <c r="AG10" s="566">
        <v>6</v>
      </c>
      <c r="AH10" s="567">
        <v>1</v>
      </c>
      <c r="AI10" s="568"/>
      <c r="AJ10" s="568"/>
      <c r="AK10" s="77">
        <f t="shared" ref="AK10:AK22" si="6">SUM(AG10:AJ10)</f>
        <v>7</v>
      </c>
      <c r="AL10" s="566">
        <v>3</v>
      </c>
      <c r="AM10" s="567"/>
      <c r="AN10" s="568"/>
      <c r="AO10" s="568">
        <v>1</v>
      </c>
      <c r="AP10" s="77">
        <f t="shared" ref="AP10:AP22" si="7">SUM(AL10:AO10)</f>
        <v>4</v>
      </c>
      <c r="AQ10" s="566">
        <v>8</v>
      </c>
      <c r="AR10" s="567">
        <v>1</v>
      </c>
      <c r="AS10" s="568"/>
      <c r="AT10" s="568"/>
      <c r="AU10" s="77">
        <f t="shared" ref="AU10:AU22" si="8">SUM(AQ10:AT10)</f>
        <v>9</v>
      </c>
      <c r="AV10" s="566">
        <v>1</v>
      </c>
      <c r="AW10" s="567"/>
      <c r="AX10" s="568"/>
      <c r="AY10" s="568">
        <v>1</v>
      </c>
      <c r="AZ10" s="77">
        <f t="shared" ref="AZ10:AZ22" si="9">SUM(AV10:AY10)</f>
        <v>2</v>
      </c>
      <c r="BA10" s="48"/>
      <c r="BB10" s="6">
        <v>2</v>
      </c>
      <c r="BC10" s="4"/>
      <c r="BE10"/>
      <c r="BF10"/>
      <c r="BG10"/>
      <c r="BH10"/>
      <c r="BI10"/>
      <c r="BJ10"/>
      <c r="BK10"/>
      <c r="BL10"/>
      <c r="BM10"/>
      <c r="BN10"/>
      <c r="BO10"/>
      <c r="BP10"/>
      <c r="BQ10"/>
      <c r="BR10"/>
      <c r="BS10"/>
      <c r="BT10"/>
      <c r="BU10"/>
      <c r="BV10"/>
      <c r="BW10"/>
      <c r="BX10"/>
      <c r="BY10"/>
      <c r="BZ10"/>
      <c r="CA10"/>
    </row>
    <row r="11" spans="1:79" ht="26.1" customHeight="1">
      <c r="A11" s="6">
        <v>3</v>
      </c>
      <c r="B11" s="48"/>
      <c r="C11" s="566">
        <v>10</v>
      </c>
      <c r="D11" s="567"/>
      <c r="E11" s="568"/>
      <c r="F11" s="568"/>
      <c r="G11" s="77">
        <f t="shared" si="0"/>
        <v>10</v>
      </c>
      <c r="H11" s="566">
        <v>11</v>
      </c>
      <c r="I11" s="567">
        <v>1</v>
      </c>
      <c r="J11" s="568"/>
      <c r="K11" s="568">
        <v>1</v>
      </c>
      <c r="L11" s="77">
        <f t="shared" si="1"/>
        <v>13</v>
      </c>
      <c r="M11" s="566">
        <v>16</v>
      </c>
      <c r="N11" s="567">
        <v>1</v>
      </c>
      <c r="O11" s="568"/>
      <c r="P11" s="568"/>
      <c r="Q11" s="77">
        <f t="shared" si="2"/>
        <v>17</v>
      </c>
      <c r="R11" s="566">
        <v>5</v>
      </c>
      <c r="S11" s="567"/>
      <c r="T11" s="568"/>
      <c r="U11" s="568">
        <v>1</v>
      </c>
      <c r="V11" s="77">
        <f t="shared" si="3"/>
        <v>6</v>
      </c>
      <c r="W11" s="566">
        <v>9</v>
      </c>
      <c r="X11" s="567">
        <v>1</v>
      </c>
      <c r="Y11" s="568"/>
      <c r="Z11" s="568"/>
      <c r="AA11" s="77">
        <f t="shared" si="4"/>
        <v>10</v>
      </c>
      <c r="AB11" s="566">
        <v>11</v>
      </c>
      <c r="AC11" s="567"/>
      <c r="AD11" s="568"/>
      <c r="AE11" s="568">
        <v>1</v>
      </c>
      <c r="AF11" s="77">
        <f t="shared" si="5"/>
        <v>12</v>
      </c>
      <c r="AG11" s="566">
        <v>12</v>
      </c>
      <c r="AH11" s="567">
        <v>1</v>
      </c>
      <c r="AI11" s="568"/>
      <c r="AJ11" s="568"/>
      <c r="AK11" s="77">
        <f t="shared" si="6"/>
        <v>13</v>
      </c>
      <c r="AL11" s="566">
        <v>7</v>
      </c>
      <c r="AM11" s="567"/>
      <c r="AN11" s="568"/>
      <c r="AO11" s="568">
        <v>1</v>
      </c>
      <c r="AP11" s="77">
        <f t="shared" si="7"/>
        <v>8</v>
      </c>
      <c r="AQ11" s="566">
        <v>17</v>
      </c>
      <c r="AR11" s="567">
        <v>1</v>
      </c>
      <c r="AS11" s="568"/>
      <c r="AT11" s="568"/>
      <c r="AU11" s="77">
        <f t="shared" si="8"/>
        <v>18</v>
      </c>
      <c r="AV11" s="566">
        <v>3</v>
      </c>
      <c r="AW11" s="567"/>
      <c r="AX11" s="568"/>
      <c r="AY11" s="568">
        <v>1</v>
      </c>
      <c r="AZ11" s="77">
        <f t="shared" si="9"/>
        <v>4</v>
      </c>
      <c r="BA11" s="48"/>
      <c r="BB11" s="6">
        <v>3</v>
      </c>
      <c r="BC11" s="2"/>
    </row>
    <row r="12" spans="1:79" ht="26.1" customHeight="1">
      <c r="A12" s="6">
        <v>4</v>
      </c>
      <c r="B12" s="48"/>
      <c r="C12" s="566">
        <v>22</v>
      </c>
      <c r="D12" s="567"/>
      <c r="E12" s="568"/>
      <c r="F12" s="568">
        <v>1</v>
      </c>
      <c r="G12" s="77">
        <f t="shared" si="0"/>
        <v>23</v>
      </c>
      <c r="H12" s="566">
        <v>20</v>
      </c>
      <c r="I12" s="567"/>
      <c r="J12" s="568"/>
      <c r="K12" s="568">
        <v>2</v>
      </c>
      <c r="L12" s="77">
        <f t="shared" si="1"/>
        <v>22</v>
      </c>
      <c r="M12" s="566">
        <v>18</v>
      </c>
      <c r="N12" s="567"/>
      <c r="O12" s="568"/>
      <c r="P12" s="568">
        <v>2</v>
      </c>
      <c r="Q12" s="77">
        <f t="shared" si="2"/>
        <v>20</v>
      </c>
      <c r="R12" s="566">
        <v>25</v>
      </c>
      <c r="S12" s="567"/>
      <c r="T12" s="568"/>
      <c r="U12" s="568">
        <v>1</v>
      </c>
      <c r="V12" s="77">
        <f t="shared" si="3"/>
        <v>26</v>
      </c>
      <c r="W12" s="566">
        <v>14</v>
      </c>
      <c r="X12" s="567"/>
      <c r="Y12" s="568"/>
      <c r="Z12" s="568"/>
      <c r="AA12" s="77">
        <f t="shared" si="4"/>
        <v>14</v>
      </c>
      <c r="AB12" s="566">
        <v>25</v>
      </c>
      <c r="AC12" s="567"/>
      <c r="AD12" s="568"/>
      <c r="AE12" s="568">
        <v>3</v>
      </c>
      <c r="AF12" s="77">
        <f t="shared" si="5"/>
        <v>28</v>
      </c>
      <c r="AG12" s="566">
        <v>23</v>
      </c>
      <c r="AH12" s="567"/>
      <c r="AI12" s="568"/>
      <c r="AJ12" s="568">
        <v>2</v>
      </c>
      <c r="AK12" s="77">
        <f t="shared" si="6"/>
        <v>25</v>
      </c>
      <c r="AL12" s="566">
        <v>14</v>
      </c>
      <c r="AM12" s="567"/>
      <c r="AN12" s="568"/>
      <c r="AO12" s="568">
        <v>1</v>
      </c>
      <c r="AP12" s="77">
        <f t="shared" si="7"/>
        <v>15</v>
      </c>
      <c r="AQ12" s="566">
        <v>30</v>
      </c>
      <c r="AR12" s="567"/>
      <c r="AS12" s="568"/>
      <c r="AT12" s="568">
        <v>2</v>
      </c>
      <c r="AU12" s="77">
        <f t="shared" si="8"/>
        <v>32</v>
      </c>
      <c r="AV12" s="566" t="s">
        <v>591</v>
      </c>
      <c r="AW12" s="567"/>
      <c r="AX12" s="568"/>
      <c r="AY12" s="568">
        <v>1</v>
      </c>
      <c r="AZ12" s="77">
        <f t="shared" si="9"/>
        <v>1</v>
      </c>
      <c r="BA12" s="48"/>
      <c r="BB12" s="6">
        <v>4</v>
      </c>
      <c r="BC12" s="2"/>
    </row>
    <row r="13" spans="1:79" ht="26.1" customHeight="1">
      <c r="A13" s="6">
        <v>5</v>
      </c>
      <c r="B13" s="88"/>
      <c r="C13" s="566">
        <v>32</v>
      </c>
      <c r="D13" s="567">
        <v>3</v>
      </c>
      <c r="E13" s="568"/>
      <c r="F13" s="568">
        <v>3</v>
      </c>
      <c r="G13" s="77">
        <f t="shared" si="0"/>
        <v>38</v>
      </c>
      <c r="H13" s="566">
        <v>33</v>
      </c>
      <c r="I13" s="567">
        <v>1</v>
      </c>
      <c r="J13" s="568"/>
      <c r="K13" s="568"/>
      <c r="L13" s="77">
        <f t="shared" si="1"/>
        <v>34</v>
      </c>
      <c r="M13" s="566">
        <v>34</v>
      </c>
      <c r="N13" s="567">
        <v>3</v>
      </c>
      <c r="O13" s="568"/>
      <c r="P13" s="568">
        <v>3</v>
      </c>
      <c r="Q13" s="77">
        <f t="shared" si="2"/>
        <v>40</v>
      </c>
      <c r="R13" s="566">
        <v>30</v>
      </c>
      <c r="S13" s="567">
        <v>1</v>
      </c>
      <c r="T13" s="568"/>
      <c r="U13" s="568"/>
      <c r="V13" s="77">
        <f t="shared" si="3"/>
        <v>31</v>
      </c>
      <c r="W13" s="566">
        <v>24</v>
      </c>
      <c r="X13" s="567">
        <v>4</v>
      </c>
      <c r="Y13" s="568"/>
      <c r="Z13" s="568">
        <v>3</v>
      </c>
      <c r="AA13" s="77">
        <f t="shared" si="4"/>
        <v>31</v>
      </c>
      <c r="AB13" s="566">
        <v>40</v>
      </c>
      <c r="AC13" s="567"/>
      <c r="AD13" s="568"/>
      <c r="AE13" s="568"/>
      <c r="AF13" s="77">
        <f t="shared" si="5"/>
        <v>40</v>
      </c>
      <c r="AG13" s="566">
        <v>37</v>
      </c>
      <c r="AH13" s="567">
        <v>4</v>
      </c>
      <c r="AI13" s="568"/>
      <c r="AJ13" s="568">
        <v>3</v>
      </c>
      <c r="AK13" s="77">
        <f t="shared" si="6"/>
        <v>44</v>
      </c>
      <c r="AL13" s="566">
        <v>27</v>
      </c>
      <c r="AM13" s="567"/>
      <c r="AN13" s="568"/>
      <c r="AO13" s="568"/>
      <c r="AP13" s="77">
        <f t="shared" si="7"/>
        <v>27</v>
      </c>
      <c r="AQ13" s="566">
        <v>44</v>
      </c>
      <c r="AR13" s="567">
        <v>4</v>
      </c>
      <c r="AS13" s="568"/>
      <c r="AT13" s="568">
        <v>3</v>
      </c>
      <c r="AU13" s="77">
        <f t="shared" si="8"/>
        <v>51</v>
      </c>
      <c r="AV13" s="566">
        <v>20</v>
      </c>
      <c r="AW13" s="567"/>
      <c r="AX13" s="568"/>
      <c r="AY13" s="568"/>
      <c r="AZ13" s="77">
        <f t="shared" si="9"/>
        <v>20</v>
      </c>
      <c r="BA13" s="88"/>
      <c r="BB13" s="6">
        <v>5</v>
      </c>
      <c r="BC13" s="2"/>
    </row>
    <row r="14" spans="1:79" ht="26.1" customHeight="1">
      <c r="A14" s="6">
        <v>6</v>
      </c>
      <c r="B14" s="88"/>
      <c r="C14" s="566">
        <v>20</v>
      </c>
      <c r="D14" s="567"/>
      <c r="E14" s="568"/>
      <c r="F14" s="568"/>
      <c r="G14" s="77">
        <f t="shared" si="0"/>
        <v>20</v>
      </c>
      <c r="H14" s="566">
        <v>28</v>
      </c>
      <c r="I14" s="567">
        <v>1</v>
      </c>
      <c r="J14" s="568"/>
      <c r="K14" s="568"/>
      <c r="L14" s="77">
        <f t="shared" si="1"/>
        <v>29</v>
      </c>
      <c r="M14" s="566">
        <v>31</v>
      </c>
      <c r="N14" s="567"/>
      <c r="O14" s="568"/>
      <c r="P14" s="568"/>
      <c r="Q14" s="77">
        <f t="shared" si="2"/>
        <v>31</v>
      </c>
      <c r="R14" s="566">
        <v>18</v>
      </c>
      <c r="S14" s="567">
        <v>1</v>
      </c>
      <c r="T14" s="568"/>
      <c r="U14" s="568"/>
      <c r="V14" s="77">
        <f t="shared" si="3"/>
        <v>19</v>
      </c>
      <c r="W14" s="566">
        <v>19</v>
      </c>
      <c r="X14" s="567"/>
      <c r="Y14" s="568"/>
      <c r="Z14" s="568"/>
      <c r="AA14" s="77">
        <f t="shared" si="4"/>
        <v>19</v>
      </c>
      <c r="AB14" s="566">
        <v>29</v>
      </c>
      <c r="AC14" s="567">
        <v>1</v>
      </c>
      <c r="AD14" s="568"/>
      <c r="AE14" s="568"/>
      <c r="AF14" s="77">
        <f t="shared" si="5"/>
        <v>30</v>
      </c>
      <c r="AG14" s="566">
        <v>29</v>
      </c>
      <c r="AH14" s="567">
        <v>1</v>
      </c>
      <c r="AI14" s="568"/>
      <c r="AJ14" s="568"/>
      <c r="AK14" s="77">
        <f t="shared" si="6"/>
        <v>30</v>
      </c>
      <c r="AL14" s="566">
        <v>18</v>
      </c>
      <c r="AM14" s="567"/>
      <c r="AN14" s="568"/>
      <c r="AO14" s="568"/>
      <c r="AP14" s="77">
        <f t="shared" si="7"/>
        <v>18</v>
      </c>
      <c r="AQ14" s="566">
        <v>36</v>
      </c>
      <c r="AR14" s="567">
        <v>1</v>
      </c>
      <c r="AS14" s="568"/>
      <c r="AT14" s="568"/>
      <c r="AU14" s="77">
        <f t="shared" si="8"/>
        <v>37</v>
      </c>
      <c r="AV14" s="566">
        <v>12</v>
      </c>
      <c r="AW14" s="567"/>
      <c r="AX14" s="568"/>
      <c r="AY14" s="568"/>
      <c r="AZ14" s="77">
        <f t="shared" si="9"/>
        <v>12</v>
      </c>
      <c r="BA14" s="88"/>
      <c r="BB14" s="6">
        <v>6</v>
      </c>
      <c r="BC14" s="2"/>
    </row>
    <row r="15" spans="1:79" ht="26.1" customHeight="1">
      <c r="A15" s="6">
        <v>7</v>
      </c>
      <c r="B15" s="88"/>
      <c r="C15" s="566">
        <v>18</v>
      </c>
      <c r="D15" s="567">
        <v>1</v>
      </c>
      <c r="E15" s="568"/>
      <c r="F15" s="568"/>
      <c r="G15" s="77">
        <f t="shared" si="0"/>
        <v>19</v>
      </c>
      <c r="H15" s="566">
        <v>19</v>
      </c>
      <c r="I15" s="567"/>
      <c r="J15" s="568"/>
      <c r="K15" s="568">
        <v>4</v>
      </c>
      <c r="L15" s="77">
        <f t="shared" si="1"/>
        <v>23</v>
      </c>
      <c r="M15" s="566">
        <v>17</v>
      </c>
      <c r="N15" s="567"/>
      <c r="O15" s="568"/>
      <c r="P15" s="568">
        <v>1</v>
      </c>
      <c r="Q15" s="77">
        <f t="shared" si="2"/>
        <v>18</v>
      </c>
      <c r="R15" s="566">
        <v>22</v>
      </c>
      <c r="S15" s="567">
        <v>1</v>
      </c>
      <c r="T15" s="568"/>
      <c r="U15" s="568">
        <v>3</v>
      </c>
      <c r="V15" s="77">
        <f t="shared" si="3"/>
        <v>26</v>
      </c>
      <c r="W15" s="566">
        <v>15</v>
      </c>
      <c r="X15" s="567"/>
      <c r="Y15" s="568"/>
      <c r="Z15" s="568">
        <v>1</v>
      </c>
      <c r="AA15" s="77">
        <f t="shared" si="4"/>
        <v>16</v>
      </c>
      <c r="AB15" s="566">
        <v>22</v>
      </c>
      <c r="AC15" s="567">
        <v>1</v>
      </c>
      <c r="AD15" s="568"/>
      <c r="AE15" s="568">
        <v>3</v>
      </c>
      <c r="AF15" s="77">
        <f t="shared" si="5"/>
        <v>26</v>
      </c>
      <c r="AG15" s="566">
        <v>27</v>
      </c>
      <c r="AH15" s="567"/>
      <c r="AI15" s="568"/>
      <c r="AJ15" s="568">
        <v>1</v>
      </c>
      <c r="AK15" s="77">
        <f t="shared" si="6"/>
        <v>28</v>
      </c>
      <c r="AL15" s="566">
        <v>10</v>
      </c>
      <c r="AM15" s="567">
        <v>1</v>
      </c>
      <c r="AN15" s="568"/>
      <c r="AO15" s="568">
        <v>3</v>
      </c>
      <c r="AP15" s="77">
        <f t="shared" si="7"/>
        <v>14</v>
      </c>
      <c r="AQ15" s="566">
        <v>30</v>
      </c>
      <c r="AR15" s="567"/>
      <c r="AS15" s="568"/>
      <c r="AT15" s="568">
        <v>1</v>
      </c>
      <c r="AU15" s="77">
        <f t="shared" si="8"/>
        <v>31</v>
      </c>
      <c r="AV15" s="566">
        <v>7</v>
      </c>
      <c r="AW15" s="567">
        <v>1</v>
      </c>
      <c r="AX15" s="568"/>
      <c r="AY15" s="568">
        <v>3</v>
      </c>
      <c r="AZ15" s="77">
        <f t="shared" si="9"/>
        <v>11</v>
      </c>
      <c r="BA15" s="88"/>
      <c r="BB15" s="6">
        <v>7</v>
      </c>
      <c r="BC15" s="2"/>
    </row>
    <row r="16" spans="1:79" ht="26.1" customHeight="1">
      <c r="A16" s="6">
        <v>8</v>
      </c>
      <c r="B16" s="88"/>
      <c r="C16" s="566">
        <v>8</v>
      </c>
      <c r="D16" s="567">
        <v>1</v>
      </c>
      <c r="E16" s="568"/>
      <c r="F16" s="568"/>
      <c r="G16" s="77">
        <f t="shared" si="0"/>
        <v>9</v>
      </c>
      <c r="H16" s="566">
        <v>3</v>
      </c>
      <c r="I16" s="567"/>
      <c r="J16" s="568"/>
      <c r="K16" s="568"/>
      <c r="L16" s="77">
        <f t="shared" si="1"/>
        <v>3</v>
      </c>
      <c r="M16" s="566">
        <v>6</v>
      </c>
      <c r="N16" s="567">
        <v>1</v>
      </c>
      <c r="O16" s="568"/>
      <c r="P16" s="568"/>
      <c r="Q16" s="77">
        <f t="shared" si="2"/>
        <v>7</v>
      </c>
      <c r="R16" s="566">
        <v>4</v>
      </c>
      <c r="S16" s="567"/>
      <c r="T16" s="568"/>
      <c r="U16" s="568"/>
      <c r="V16" s="77">
        <f t="shared" si="3"/>
        <v>4</v>
      </c>
      <c r="W16" s="566">
        <v>7</v>
      </c>
      <c r="X16" s="567">
        <v>1</v>
      </c>
      <c r="Y16" s="568"/>
      <c r="Z16" s="568"/>
      <c r="AA16" s="77">
        <f t="shared" si="4"/>
        <v>8</v>
      </c>
      <c r="AB16" s="566">
        <v>4</v>
      </c>
      <c r="AC16" s="567"/>
      <c r="AD16" s="568"/>
      <c r="AE16" s="568"/>
      <c r="AF16" s="77">
        <f t="shared" si="5"/>
        <v>4</v>
      </c>
      <c r="AG16" s="566">
        <v>8</v>
      </c>
      <c r="AH16" s="567">
        <v>1</v>
      </c>
      <c r="AI16" s="568"/>
      <c r="AJ16" s="568"/>
      <c r="AK16" s="77">
        <f t="shared" si="6"/>
        <v>9</v>
      </c>
      <c r="AL16" s="566">
        <v>3</v>
      </c>
      <c r="AM16" s="567"/>
      <c r="AN16" s="568"/>
      <c r="AO16" s="568"/>
      <c r="AP16" s="77">
        <f t="shared" si="7"/>
        <v>3</v>
      </c>
      <c r="AQ16" s="566">
        <v>9</v>
      </c>
      <c r="AR16" s="567">
        <v>1</v>
      </c>
      <c r="AS16" s="568"/>
      <c r="AT16" s="568"/>
      <c r="AU16" s="77">
        <f t="shared" si="8"/>
        <v>10</v>
      </c>
      <c r="AV16" s="566">
        <v>2</v>
      </c>
      <c r="AW16" s="567"/>
      <c r="AX16" s="568"/>
      <c r="AY16" s="568"/>
      <c r="AZ16" s="77">
        <f t="shared" si="9"/>
        <v>2</v>
      </c>
      <c r="BA16" s="88"/>
      <c r="BB16" s="6">
        <v>8</v>
      </c>
      <c r="BC16" s="2"/>
    </row>
    <row r="17" spans="1:55" ht="26.1" customHeight="1">
      <c r="A17" s="6">
        <v>9</v>
      </c>
      <c r="B17" s="88"/>
      <c r="C17" s="566">
        <v>36</v>
      </c>
      <c r="D17" s="567">
        <v>2</v>
      </c>
      <c r="E17" s="568"/>
      <c r="F17" s="568">
        <v>1</v>
      </c>
      <c r="G17" s="77">
        <f t="shared" si="0"/>
        <v>39</v>
      </c>
      <c r="H17" s="566">
        <v>30</v>
      </c>
      <c r="I17" s="567">
        <v>2</v>
      </c>
      <c r="J17" s="568"/>
      <c r="K17" s="568"/>
      <c r="L17" s="77">
        <f t="shared" si="1"/>
        <v>32</v>
      </c>
      <c r="M17" s="566">
        <v>32</v>
      </c>
      <c r="N17" s="567">
        <v>2</v>
      </c>
      <c r="O17" s="568"/>
      <c r="P17" s="568">
        <v>1</v>
      </c>
      <c r="Q17" s="77">
        <f t="shared" si="2"/>
        <v>35</v>
      </c>
      <c r="R17" s="566">
        <v>33</v>
      </c>
      <c r="S17" s="567">
        <v>2</v>
      </c>
      <c r="T17" s="568"/>
      <c r="U17" s="568"/>
      <c r="V17" s="77">
        <f t="shared" si="3"/>
        <v>35</v>
      </c>
      <c r="W17" s="566">
        <v>30</v>
      </c>
      <c r="X17" s="567">
        <v>2</v>
      </c>
      <c r="Y17" s="568"/>
      <c r="Z17" s="568"/>
      <c r="AA17" s="77">
        <f t="shared" si="4"/>
        <v>32</v>
      </c>
      <c r="AB17" s="566">
        <v>35</v>
      </c>
      <c r="AC17" s="567">
        <v>2</v>
      </c>
      <c r="AD17" s="568"/>
      <c r="AE17" s="568">
        <v>1</v>
      </c>
      <c r="AF17" s="77">
        <f t="shared" si="5"/>
        <v>38</v>
      </c>
      <c r="AG17" s="566">
        <v>44</v>
      </c>
      <c r="AH17" s="567">
        <v>3</v>
      </c>
      <c r="AI17" s="568"/>
      <c r="AJ17" s="568">
        <v>1</v>
      </c>
      <c r="AK17" s="77">
        <f t="shared" si="6"/>
        <v>48</v>
      </c>
      <c r="AL17" s="566">
        <v>21</v>
      </c>
      <c r="AM17" s="567">
        <v>1</v>
      </c>
      <c r="AN17" s="568"/>
      <c r="AO17" s="568"/>
      <c r="AP17" s="77">
        <f t="shared" si="7"/>
        <v>22</v>
      </c>
      <c r="AQ17" s="566">
        <v>54</v>
      </c>
      <c r="AR17" s="567">
        <v>3</v>
      </c>
      <c r="AS17" s="568"/>
      <c r="AT17" s="568">
        <v>1</v>
      </c>
      <c r="AU17" s="77">
        <f t="shared" si="8"/>
        <v>58</v>
      </c>
      <c r="AV17" s="566">
        <v>12</v>
      </c>
      <c r="AW17" s="567">
        <v>1</v>
      </c>
      <c r="AX17" s="568"/>
      <c r="AY17" s="568"/>
      <c r="AZ17" s="77">
        <f t="shared" si="9"/>
        <v>13</v>
      </c>
      <c r="BA17" s="88"/>
      <c r="BB17" s="6">
        <v>9</v>
      </c>
      <c r="BC17" s="2"/>
    </row>
    <row r="18" spans="1:55" ht="26.1" customHeight="1">
      <c r="A18" s="6">
        <v>10</v>
      </c>
      <c r="B18" s="88"/>
      <c r="C18" s="566">
        <v>15</v>
      </c>
      <c r="D18" s="567">
        <v>3</v>
      </c>
      <c r="E18" s="568"/>
      <c r="F18" s="568"/>
      <c r="G18" s="77">
        <f t="shared" si="0"/>
        <v>18</v>
      </c>
      <c r="H18" s="566">
        <v>16</v>
      </c>
      <c r="I18" s="567"/>
      <c r="J18" s="568"/>
      <c r="K18" s="568"/>
      <c r="L18" s="77">
        <f t="shared" si="1"/>
        <v>16</v>
      </c>
      <c r="M18" s="566">
        <v>12</v>
      </c>
      <c r="N18" s="567">
        <v>2</v>
      </c>
      <c r="O18" s="568"/>
      <c r="P18" s="568"/>
      <c r="Q18" s="77">
        <f t="shared" si="2"/>
        <v>14</v>
      </c>
      <c r="R18" s="566">
        <v>19</v>
      </c>
      <c r="S18" s="567">
        <v>1</v>
      </c>
      <c r="T18" s="568"/>
      <c r="U18" s="568"/>
      <c r="V18" s="77">
        <f t="shared" si="3"/>
        <v>20</v>
      </c>
      <c r="W18" s="566">
        <v>9</v>
      </c>
      <c r="X18" s="567">
        <v>3</v>
      </c>
      <c r="Y18" s="568"/>
      <c r="Z18" s="568"/>
      <c r="AA18" s="77">
        <f t="shared" si="4"/>
        <v>12</v>
      </c>
      <c r="AB18" s="566">
        <v>22</v>
      </c>
      <c r="AC18" s="567"/>
      <c r="AD18" s="568"/>
      <c r="AE18" s="568"/>
      <c r="AF18" s="77">
        <f t="shared" si="5"/>
        <v>22</v>
      </c>
      <c r="AG18" s="566">
        <v>14</v>
      </c>
      <c r="AH18" s="567">
        <v>2</v>
      </c>
      <c r="AI18" s="568"/>
      <c r="AJ18" s="568"/>
      <c r="AK18" s="77">
        <f t="shared" si="6"/>
        <v>16</v>
      </c>
      <c r="AL18" s="566">
        <v>17</v>
      </c>
      <c r="AM18" s="567">
        <v>1</v>
      </c>
      <c r="AN18" s="568"/>
      <c r="AO18" s="568"/>
      <c r="AP18" s="77">
        <f t="shared" si="7"/>
        <v>18</v>
      </c>
      <c r="AQ18" s="566">
        <v>20</v>
      </c>
      <c r="AR18" s="567">
        <v>3</v>
      </c>
      <c r="AS18" s="568"/>
      <c r="AT18" s="568"/>
      <c r="AU18" s="77">
        <f t="shared" si="8"/>
        <v>23</v>
      </c>
      <c r="AV18" s="566">
        <v>11</v>
      </c>
      <c r="AW18" s="567"/>
      <c r="AX18" s="568"/>
      <c r="AY18" s="568"/>
      <c r="AZ18" s="77">
        <f t="shared" si="9"/>
        <v>11</v>
      </c>
      <c r="BA18" s="88"/>
      <c r="BB18" s="6">
        <v>10</v>
      </c>
      <c r="BC18" s="2"/>
    </row>
    <row r="19" spans="1:55" ht="26.1" customHeight="1">
      <c r="A19" s="6">
        <v>11</v>
      </c>
      <c r="B19" s="88"/>
      <c r="C19" s="566">
        <v>57</v>
      </c>
      <c r="D19" s="567">
        <v>4</v>
      </c>
      <c r="E19" s="568"/>
      <c r="F19" s="568">
        <v>3</v>
      </c>
      <c r="G19" s="77">
        <f t="shared" si="0"/>
        <v>64</v>
      </c>
      <c r="H19" s="566">
        <v>48</v>
      </c>
      <c r="I19" s="567">
        <v>2</v>
      </c>
      <c r="J19" s="568"/>
      <c r="K19" s="568">
        <v>1</v>
      </c>
      <c r="L19" s="77">
        <f t="shared" si="1"/>
        <v>51</v>
      </c>
      <c r="M19" s="566">
        <v>53</v>
      </c>
      <c r="N19" s="567">
        <v>5</v>
      </c>
      <c r="O19" s="568"/>
      <c r="P19" s="568">
        <v>3</v>
      </c>
      <c r="Q19" s="77">
        <f t="shared" si="2"/>
        <v>61</v>
      </c>
      <c r="R19" s="566">
        <v>51</v>
      </c>
      <c r="S19" s="567">
        <v>1</v>
      </c>
      <c r="T19" s="568"/>
      <c r="U19" s="568">
        <v>1</v>
      </c>
      <c r="V19" s="77">
        <f t="shared" si="3"/>
        <v>53</v>
      </c>
      <c r="W19" s="566">
        <v>36</v>
      </c>
      <c r="X19" s="567">
        <v>4</v>
      </c>
      <c r="Y19" s="568"/>
      <c r="Z19" s="568">
        <v>1</v>
      </c>
      <c r="AA19" s="77">
        <f t="shared" si="4"/>
        <v>41</v>
      </c>
      <c r="AB19" s="566">
        <v>62</v>
      </c>
      <c r="AC19" s="567">
        <v>2</v>
      </c>
      <c r="AD19" s="568"/>
      <c r="AE19" s="568">
        <v>3</v>
      </c>
      <c r="AF19" s="77">
        <f t="shared" si="5"/>
        <v>67</v>
      </c>
      <c r="AG19" s="566">
        <v>57</v>
      </c>
      <c r="AH19" s="567">
        <v>1</v>
      </c>
      <c r="AI19" s="568"/>
      <c r="AJ19" s="568">
        <v>1</v>
      </c>
      <c r="AK19" s="77">
        <f t="shared" si="6"/>
        <v>59</v>
      </c>
      <c r="AL19" s="566">
        <v>38</v>
      </c>
      <c r="AM19" s="567">
        <v>1</v>
      </c>
      <c r="AN19" s="568"/>
      <c r="AO19" s="568">
        <v>2</v>
      </c>
      <c r="AP19" s="77">
        <f t="shared" si="7"/>
        <v>41</v>
      </c>
      <c r="AQ19" s="566">
        <v>73</v>
      </c>
      <c r="AR19" s="567">
        <v>1</v>
      </c>
      <c r="AS19" s="568"/>
      <c r="AT19" s="568">
        <v>2</v>
      </c>
      <c r="AU19" s="77">
        <f t="shared" si="8"/>
        <v>76</v>
      </c>
      <c r="AV19" s="566">
        <v>21</v>
      </c>
      <c r="AW19" s="567">
        <v>1</v>
      </c>
      <c r="AX19" s="568"/>
      <c r="AY19" s="568">
        <v>2</v>
      </c>
      <c r="AZ19" s="77">
        <f t="shared" si="9"/>
        <v>24</v>
      </c>
      <c r="BA19" s="88"/>
      <c r="BB19" s="6">
        <v>11</v>
      </c>
      <c r="BC19" s="2"/>
    </row>
    <row r="20" spans="1:55" ht="26.1" customHeight="1">
      <c r="A20" s="6">
        <v>12</v>
      </c>
      <c r="B20" s="88"/>
      <c r="C20" s="566">
        <v>65</v>
      </c>
      <c r="D20" s="567">
        <v>12</v>
      </c>
      <c r="E20" s="568"/>
      <c r="F20" s="568">
        <v>7</v>
      </c>
      <c r="G20" s="77">
        <f t="shared" si="0"/>
        <v>84</v>
      </c>
      <c r="H20" s="566">
        <v>65</v>
      </c>
      <c r="I20" s="567">
        <v>3</v>
      </c>
      <c r="J20" s="568"/>
      <c r="K20" s="568">
        <v>1</v>
      </c>
      <c r="L20" s="77">
        <f t="shared" si="1"/>
        <v>69</v>
      </c>
      <c r="M20" s="566">
        <v>73</v>
      </c>
      <c r="N20" s="567">
        <v>12</v>
      </c>
      <c r="O20" s="568"/>
      <c r="P20" s="568">
        <v>5</v>
      </c>
      <c r="Q20" s="77">
        <f t="shared" si="2"/>
        <v>90</v>
      </c>
      <c r="R20" s="566">
        <v>51</v>
      </c>
      <c r="S20" s="567">
        <v>2</v>
      </c>
      <c r="T20" s="568"/>
      <c r="U20" s="568">
        <v>1</v>
      </c>
      <c r="V20" s="77">
        <f t="shared" si="3"/>
        <v>54</v>
      </c>
      <c r="W20" s="566">
        <v>46</v>
      </c>
      <c r="X20" s="567">
        <v>6</v>
      </c>
      <c r="Y20" s="568"/>
      <c r="Z20" s="568">
        <v>2</v>
      </c>
      <c r="AA20" s="77">
        <f t="shared" si="4"/>
        <v>54</v>
      </c>
      <c r="AB20" s="566">
        <v>70</v>
      </c>
      <c r="AC20" s="567">
        <v>6</v>
      </c>
      <c r="AD20" s="568"/>
      <c r="AE20" s="568">
        <v>3</v>
      </c>
      <c r="AF20" s="77">
        <f t="shared" si="5"/>
        <v>79</v>
      </c>
      <c r="AG20" s="566">
        <v>67</v>
      </c>
      <c r="AH20" s="567">
        <v>8</v>
      </c>
      <c r="AI20" s="568"/>
      <c r="AJ20" s="568">
        <v>3</v>
      </c>
      <c r="AK20" s="77">
        <f t="shared" si="6"/>
        <v>78</v>
      </c>
      <c r="AL20" s="566">
        <v>45</v>
      </c>
      <c r="AM20" s="567">
        <v>2</v>
      </c>
      <c r="AN20" s="568"/>
      <c r="AO20" s="568">
        <v>2</v>
      </c>
      <c r="AP20" s="77">
        <f t="shared" si="7"/>
        <v>49</v>
      </c>
      <c r="AQ20" s="566">
        <v>86</v>
      </c>
      <c r="AR20" s="567">
        <v>10</v>
      </c>
      <c r="AS20" s="568"/>
      <c r="AT20" s="568">
        <v>4</v>
      </c>
      <c r="AU20" s="77">
        <f t="shared" si="8"/>
        <v>100</v>
      </c>
      <c r="AV20" s="566">
        <v>34</v>
      </c>
      <c r="AW20" s="567">
        <v>2</v>
      </c>
      <c r="AX20" s="568"/>
      <c r="AY20" s="568">
        <v>2</v>
      </c>
      <c r="AZ20" s="77">
        <f t="shared" si="9"/>
        <v>38</v>
      </c>
      <c r="BA20" s="88"/>
      <c r="BB20" s="6">
        <v>12</v>
      </c>
      <c r="BC20" s="2"/>
    </row>
    <row r="21" spans="1:55" ht="26.1" customHeight="1">
      <c r="A21" s="6">
        <v>13</v>
      </c>
      <c r="B21" s="88"/>
      <c r="C21" s="566">
        <v>30</v>
      </c>
      <c r="D21" s="567">
        <v>2</v>
      </c>
      <c r="E21" s="568"/>
      <c r="F21" s="568"/>
      <c r="G21" s="77">
        <f t="shared" si="0"/>
        <v>32</v>
      </c>
      <c r="H21" s="566">
        <v>36</v>
      </c>
      <c r="I21" s="567">
        <v>2</v>
      </c>
      <c r="J21" s="568"/>
      <c r="K21" s="568"/>
      <c r="L21" s="77">
        <f t="shared" si="1"/>
        <v>38</v>
      </c>
      <c r="M21" s="566">
        <v>39</v>
      </c>
      <c r="N21" s="567">
        <v>3</v>
      </c>
      <c r="O21" s="568"/>
      <c r="P21" s="568"/>
      <c r="Q21" s="77">
        <f t="shared" si="2"/>
        <v>42</v>
      </c>
      <c r="R21" s="566">
        <v>29</v>
      </c>
      <c r="S21" s="567">
        <v>1</v>
      </c>
      <c r="T21" s="568"/>
      <c r="U21" s="568"/>
      <c r="V21" s="77">
        <f t="shared" si="3"/>
        <v>30</v>
      </c>
      <c r="W21" s="566">
        <v>29</v>
      </c>
      <c r="X21" s="567">
        <v>1</v>
      </c>
      <c r="Y21" s="568"/>
      <c r="Z21" s="568"/>
      <c r="AA21" s="77">
        <f t="shared" si="4"/>
        <v>30</v>
      </c>
      <c r="AB21" s="566">
        <v>35</v>
      </c>
      <c r="AC21" s="567">
        <v>3</v>
      </c>
      <c r="AD21" s="568"/>
      <c r="AE21" s="568"/>
      <c r="AF21" s="77">
        <f t="shared" si="5"/>
        <v>38</v>
      </c>
      <c r="AG21" s="566">
        <v>47</v>
      </c>
      <c r="AH21" s="567">
        <v>3</v>
      </c>
      <c r="AI21" s="568"/>
      <c r="AJ21" s="568"/>
      <c r="AK21" s="77">
        <f t="shared" si="6"/>
        <v>50</v>
      </c>
      <c r="AL21" s="566">
        <v>16</v>
      </c>
      <c r="AM21" s="567"/>
      <c r="AN21" s="568"/>
      <c r="AO21" s="568"/>
      <c r="AP21" s="77">
        <f t="shared" si="7"/>
        <v>16</v>
      </c>
      <c r="AQ21" s="566">
        <v>54</v>
      </c>
      <c r="AR21" s="567">
        <v>3</v>
      </c>
      <c r="AS21" s="568"/>
      <c r="AT21" s="568"/>
      <c r="AU21" s="77">
        <f t="shared" si="8"/>
        <v>57</v>
      </c>
      <c r="AV21" s="566">
        <v>12</v>
      </c>
      <c r="AW21" s="567"/>
      <c r="AX21" s="568"/>
      <c r="AY21" s="568"/>
      <c r="AZ21" s="77">
        <f t="shared" si="9"/>
        <v>12</v>
      </c>
      <c r="BA21" s="88"/>
      <c r="BB21" s="6">
        <v>13</v>
      </c>
      <c r="BC21" s="2"/>
    </row>
    <row r="22" spans="1:55" ht="26.1" customHeight="1" thickBot="1">
      <c r="A22" s="7">
        <v>14</v>
      </c>
      <c r="B22" s="90"/>
      <c r="C22" s="569">
        <v>16</v>
      </c>
      <c r="D22" s="570">
        <v>2</v>
      </c>
      <c r="E22" s="571"/>
      <c r="F22" s="571"/>
      <c r="G22" s="83">
        <f t="shared" si="0"/>
        <v>18</v>
      </c>
      <c r="H22" s="569">
        <v>6</v>
      </c>
      <c r="I22" s="570">
        <v>1</v>
      </c>
      <c r="J22" s="571"/>
      <c r="K22" s="571"/>
      <c r="L22" s="83">
        <f t="shared" si="1"/>
        <v>7</v>
      </c>
      <c r="M22" s="569">
        <v>13</v>
      </c>
      <c r="N22" s="570">
        <v>2</v>
      </c>
      <c r="O22" s="571"/>
      <c r="P22" s="571"/>
      <c r="Q22" s="83">
        <f t="shared" si="2"/>
        <v>15</v>
      </c>
      <c r="R22" s="569">
        <v>9</v>
      </c>
      <c r="S22" s="570">
        <v>1</v>
      </c>
      <c r="T22" s="571"/>
      <c r="U22" s="571"/>
      <c r="V22" s="83">
        <f t="shared" si="3"/>
        <v>10</v>
      </c>
      <c r="W22" s="569">
        <v>16</v>
      </c>
      <c r="X22" s="570">
        <v>2</v>
      </c>
      <c r="Y22" s="571"/>
      <c r="Z22" s="571"/>
      <c r="AA22" s="83">
        <f t="shared" si="4"/>
        <v>18</v>
      </c>
      <c r="AB22" s="569">
        <v>6</v>
      </c>
      <c r="AC22" s="570">
        <v>1</v>
      </c>
      <c r="AD22" s="571"/>
      <c r="AE22" s="571"/>
      <c r="AF22" s="83">
        <f t="shared" si="5"/>
        <v>7</v>
      </c>
      <c r="AG22" s="569">
        <v>15</v>
      </c>
      <c r="AH22" s="570">
        <v>2</v>
      </c>
      <c r="AI22" s="571"/>
      <c r="AJ22" s="571"/>
      <c r="AK22" s="83">
        <f t="shared" si="6"/>
        <v>17</v>
      </c>
      <c r="AL22" s="569">
        <v>7</v>
      </c>
      <c r="AM22" s="570">
        <v>1</v>
      </c>
      <c r="AN22" s="571"/>
      <c r="AO22" s="571"/>
      <c r="AP22" s="83">
        <f t="shared" si="7"/>
        <v>8</v>
      </c>
      <c r="AQ22" s="569">
        <v>17</v>
      </c>
      <c r="AR22" s="570">
        <v>2</v>
      </c>
      <c r="AS22" s="571"/>
      <c r="AT22" s="571"/>
      <c r="AU22" s="83">
        <f t="shared" si="8"/>
        <v>19</v>
      </c>
      <c r="AV22" s="569">
        <v>4</v>
      </c>
      <c r="AW22" s="570">
        <v>1</v>
      </c>
      <c r="AX22" s="571"/>
      <c r="AY22" s="571"/>
      <c r="AZ22" s="83">
        <f t="shared" si="9"/>
        <v>5</v>
      </c>
      <c r="BA22" s="88"/>
      <c r="BB22" s="7">
        <v>14</v>
      </c>
      <c r="BC22" s="2"/>
    </row>
    <row r="23" spans="1:55" ht="40.9" customHeight="1" thickTop="1" thickBot="1">
      <c r="A23" s="11" t="s">
        <v>382</v>
      </c>
      <c r="B23" s="64"/>
      <c r="C23" s="86">
        <f>SUM(C9:C22)</f>
        <v>349</v>
      </c>
      <c r="D23" s="86">
        <f t="shared" ref="D23:G23" si="10">SUM(D9:D22)</f>
        <v>33</v>
      </c>
      <c r="E23" s="86">
        <f t="shared" si="10"/>
        <v>0</v>
      </c>
      <c r="F23" s="86">
        <f t="shared" si="10"/>
        <v>16</v>
      </c>
      <c r="G23" s="86">
        <f t="shared" si="10"/>
        <v>398</v>
      </c>
      <c r="H23" s="86">
        <f>SUM(H9:H22)</f>
        <v>338</v>
      </c>
      <c r="I23" s="86">
        <f t="shared" ref="I23:L23" si="11">SUM(I9:I22)</f>
        <v>13</v>
      </c>
      <c r="J23" s="86">
        <f t="shared" si="11"/>
        <v>0</v>
      </c>
      <c r="K23" s="86">
        <f t="shared" si="11"/>
        <v>11</v>
      </c>
      <c r="L23" s="86">
        <f t="shared" si="11"/>
        <v>362</v>
      </c>
      <c r="M23" s="86">
        <f>SUM(M9:M22)</f>
        <v>366</v>
      </c>
      <c r="N23" s="86">
        <f t="shared" ref="N23:Q23" si="12">SUM(N9:N22)</f>
        <v>34</v>
      </c>
      <c r="O23" s="86">
        <f t="shared" si="12"/>
        <v>0</v>
      </c>
      <c r="P23" s="86">
        <f t="shared" si="12"/>
        <v>18</v>
      </c>
      <c r="Q23" s="86">
        <f t="shared" si="12"/>
        <v>418</v>
      </c>
      <c r="R23" s="86">
        <f>SUM(R9:R22)</f>
        <v>316</v>
      </c>
      <c r="S23" s="86">
        <f t="shared" ref="S23:V23" si="13">SUM(S9:S22)</f>
        <v>11</v>
      </c>
      <c r="T23" s="86">
        <f t="shared" si="13"/>
        <v>0</v>
      </c>
      <c r="U23" s="86">
        <f t="shared" si="13"/>
        <v>7</v>
      </c>
      <c r="V23" s="86">
        <f t="shared" si="13"/>
        <v>334</v>
      </c>
      <c r="W23" s="86">
        <f>SUM(W9:W22)</f>
        <v>275</v>
      </c>
      <c r="X23" s="86">
        <f t="shared" ref="X23:AA23" si="14">SUM(X9:X22)</f>
        <v>25</v>
      </c>
      <c r="Y23" s="86">
        <f t="shared" si="14"/>
        <v>0</v>
      </c>
      <c r="Z23" s="86">
        <f t="shared" si="14"/>
        <v>7</v>
      </c>
      <c r="AA23" s="86">
        <f t="shared" si="14"/>
        <v>307</v>
      </c>
      <c r="AB23" s="86">
        <f>SUM(AB9:AB22)</f>
        <v>381</v>
      </c>
      <c r="AC23" s="86">
        <f t="shared" ref="AC23:AF23" si="15">SUM(AC9:AC22)</f>
        <v>18</v>
      </c>
      <c r="AD23" s="86">
        <f t="shared" si="15"/>
        <v>0</v>
      </c>
      <c r="AE23" s="86">
        <f t="shared" si="15"/>
        <v>17</v>
      </c>
      <c r="AF23" s="86">
        <f t="shared" si="15"/>
        <v>416</v>
      </c>
      <c r="AG23" s="86">
        <f>SUM(AG9:AG22)</f>
        <v>406</v>
      </c>
      <c r="AH23" s="86">
        <f t="shared" ref="AH23:AK23" si="16">SUM(AH9:AH22)</f>
        <v>29</v>
      </c>
      <c r="AI23" s="86">
        <f t="shared" si="16"/>
        <v>0</v>
      </c>
      <c r="AJ23" s="86">
        <f t="shared" si="16"/>
        <v>13</v>
      </c>
      <c r="AK23" s="86">
        <f t="shared" si="16"/>
        <v>448</v>
      </c>
      <c r="AL23" s="86">
        <f>SUM(AL9:AL22)</f>
        <v>238</v>
      </c>
      <c r="AM23" s="86">
        <f t="shared" ref="AM23:AP23" si="17">SUM(AM9:AM22)</f>
        <v>7</v>
      </c>
      <c r="AN23" s="86">
        <f t="shared" si="17"/>
        <v>0</v>
      </c>
      <c r="AO23" s="86">
        <f t="shared" si="17"/>
        <v>10</v>
      </c>
      <c r="AP23" s="86">
        <f t="shared" si="17"/>
        <v>255</v>
      </c>
      <c r="AQ23" s="86">
        <f>SUM(AQ9:AQ22)</f>
        <v>502</v>
      </c>
      <c r="AR23" s="86">
        <f t="shared" ref="AR23:AU23" si="18">SUM(AR9:AR22)</f>
        <v>32</v>
      </c>
      <c r="AS23" s="86">
        <f t="shared" si="18"/>
        <v>0</v>
      </c>
      <c r="AT23" s="86">
        <f t="shared" si="18"/>
        <v>15</v>
      </c>
      <c r="AU23" s="86">
        <f t="shared" si="18"/>
        <v>549</v>
      </c>
      <c r="AV23" s="86">
        <f>SUM(AV9:AV22)</f>
        <v>147</v>
      </c>
      <c r="AW23" s="86">
        <f t="shared" ref="AW23:AZ23" si="19">SUM(AW9:AW22)</f>
        <v>6</v>
      </c>
      <c r="AX23" s="86">
        <f t="shared" si="19"/>
        <v>0</v>
      </c>
      <c r="AY23" s="86">
        <f t="shared" si="19"/>
        <v>10</v>
      </c>
      <c r="AZ23" s="86">
        <f t="shared" si="19"/>
        <v>163</v>
      </c>
      <c r="BA23" s="64"/>
      <c r="BB23" s="11" t="s">
        <v>382</v>
      </c>
      <c r="BC23" s="2"/>
    </row>
    <row r="24" spans="1:55" ht="47.45" customHeight="1" thickTop="1" thickBot="1">
      <c r="A24" s="11" t="s">
        <v>381</v>
      </c>
      <c r="B24" s="76"/>
      <c r="C24" s="692">
        <f>SUM(C23:F23)</f>
        <v>398</v>
      </c>
      <c r="D24" s="693"/>
      <c r="E24" s="693"/>
      <c r="F24" s="694"/>
      <c r="G24" s="187">
        <f>C26+C28</f>
        <v>398</v>
      </c>
      <c r="H24" s="692">
        <f>SUM(H23:K23)</f>
        <v>362</v>
      </c>
      <c r="I24" s="693"/>
      <c r="J24" s="693"/>
      <c r="K24" s="694"/>
      <c r="L24" s="187">
        <f>H26+H28</f>
        <v>362</v>
      </c>
      <c r="M24" s="692">
        <f>SUM(M23:P23)</f>
        <v>418</v>
      </c>
      <c r="N24" s="693"/>
      <c r="O24" s="693"/>
      <c r="P24" s="694"/>
      <c r="Q24" s="187">
        <f>M26+M28</f>
        <v>418</v>
      </c>
      <c r="R24" s="692">
        <f>SUM(R23:U23)</f>
        <v>334</v>
      </c>
      <c r="S24" s="693"/>
      <c r="T24" s="693"/>
      <c r="U24" s="694"/>
      <c r="V24" s="187">
        <f>R26+R28</f>
        <v>334</v>
      </c>
      <c r="W24" s="692">
        <f>SUM(W23:Z23)</f>
        <v>307</v>
      </c>
      <c r="X24" s="693"/>
      <c r="Y24" s="693"/>
      <c r="Z24" s="694"/>
      <c r="AA24" s="187">
        <f>W26+W28</f>
        <v>307</v>
      </c>
      <c r="AB24" s="692">
        <f>SUM(AB23:AE23)</f>
        <v>416</v>
      </c>
      <c r="AC24" s="693"/>
      <c r="AD24" s="693"/>
      <c r="AE24" s="694"/>
      <c r="AF24" s="187">
        <f>AB26+AB28</f>
        <v>416</v>
      </c>
      <c r="AG24" s="692">
        <f>SUM(AG23:AJ23)</f>
        <v>448</v>
      </c>
      <c r="AH24" s="693"/>
      <c r="AI24" s="693"/>
      <c r="AJ24" s="694"/>
      <c r="AK24" s="187">
        <f>AG26+AG28</f>
        <v>448</v>
      </c>
      <c r="AL24" s="692">
        <f>SUM(AL23:AO23)</f>
        <v>255</v>
      </c>
      <c r="AM24" s="693"/>
      <c r="AN24" s="693"/>
      <c r="AO24" s="694"/>
      <c r="AP24" s="187">
        <f>AL26+AL28</f>
        <v>255</v>
      </c>
      <c r="AQ24" s="692">
        <f>SUM(AQ23:AT23)</f>
        <v>549</v>
      </c>
      <c r="AR24" s="693"/>
      <c r="AS24" s="693"/>
      <c r="AT24" s="694"/>
      <c r="AU24" s="187">
        <f>AQ26+AQ28</f>
        <v>549</v>
      </c>
      <c r="AV24" s="692">
        <f>SUM(AV23:AY23)</f>
        <v>163</v>
      </c>
      <c r="AW24" s="693"/>
      <c r="AX24" s="693"/>
      <c r="AY24" s="694"/>
      <c r="AZ24" s="187">
        <f>AV26+AV28</f>
        <v>163</v>
      </c>
      <c r="BA24" s="76"/>
      <c r="BB24" s="11" t="s">
        <v>381</v>
      </c>
      <c r="BC24" s="2"/>
    </row>
    <row r="25" spans="1:55" ht="30" customHeight="1" thickTop="1" thickBot="1">
      <c r="A25" s="718" t="s">
        <v>1</v>
      </c>
      <c r="B25" s="719"/>
      <c r="C25" s="719"/>
      <c r="D25" s="719"/>
      <c r="E25" s="719"/>
      <c r="F25" s="719"/>
      <c r="G25" s="719"/>
      <c r="H25" s="719"/>
      <c r="I25" s="719"/>
      <c r="J25" s="719"/>
      <c r="K25" s="719"/>
      <c r="L25" s="719"/>
      <c r="M25" s="719"/>
      <c r="N25" s="719"/>
      <c r="O25" s="719"/>
      <c r="P25" s="719"/>
      <c r="Q25" s="719"/>
      <c r="R25" s="719"/>
      <c r="S25" s="719"/>
      <c r="T25" s="719"/>
      <c r="U25" s="719"/>
      <c r="V25" s="719"/>
      <c r="W25" s="719"/>
      <c r="X25" s="719"/>
      <c r="Y25" s="719"/>
      <c r="Z25" s="719"/>
      <c r="AA25" s="719"/>
      <c r="AB25" s="719"/>
      <c r="AC25" s="719"/>
      <c r="AD25" s="719"/>
      <c r="AE25" s="719"/>
      <c r="AF25" s="719"/>
      <c r="AG25" s="719"/>
      <c r="AH25" s="719"/>
      <c r="AI25" s="719"/>
      <c r="AJ25" s="719"/>
      <c r="AK25" s="719"/>
      <c r="AL25" s="719"/>
      <c r="AM25" s="719"/>
      <c r="AN25" s="719"/>
      <c r="AO25" s="719"/>
      <c r="AP25" s="719"/>
      <c r="AQ25" s="719"/>
      <c r="AR25" s="719"/>
      <c r="AS25" s="719"/>
      <c r="AT25" s="719"/>
      <c r="AU25" s="719"/>
      <c r="AV25" s="719"/>
      <c r="AW25" s="719"/>
      <c r="AX25" s="719"/>
      <c r="AY25" s="719"/>
      <c r="AZ25" s="719"/>
      <c r="BA25" s="719"/>
      <c r="BB25" s="720"/>
    </row>
    <row r="26" spans="1:55" ht="40.5" customHeight="1" thickTop="1" thickBot="1">
      <c r="A26" s="66" t="s">
        <v>99</v>
      </c>
      <c r="B26" s="88"/>
      <c r="C26" s="689">
        <f>G11+G14</f>
        <v>30</v>
      </c>
      <c r="D26" s="690"/>
      <c r="E26" s="690"/>
      <c r="F26" s="690"/>
      <c r="G26" s="691"/>
      <c r="H26" s="689">
        <f>L11+L14</f>
        <v>42</v>
      </c>
      <c r="I26" s="690"/>
      <c r="J26" s="690"/>
      <c r="K26" s="690"/>
      <c r="L26" s="691"/>
      <c r="M26" s="689">
        <f>Q11+Q14</f>
        <v>48</v>
      </c>
      <c r="N26" s="690"/>
      <c r="O26" s="690"/>
      <c r="P26" s="690"/>
      <c r="Q26" s="691"/>
      <c r="R26" s="689">
        <f>V11+V14</f>
        <v>25</v>
      </c>
      <c r="S26" s="690"/>
      <c r="T26" s="690"/>
      <c r="U26" s="690"/>
      <c r="V26" s="691"/>
      <c r="W26" s="689">
        <f>AA11+AA14</f>
        <v>29</v>
      </c>
      <c r="X26" s="690"/>
      <c r="Y26" s="690"/>
      <c r="Z26" s="690"/>
      <c r="AA26" s="691"/>
      <c r="AB26" s="689">
        <f>AF11+AF14</f>
        <v>42</v>
      </c>
      <c r="AC26" s="690"/>
      <c r="AD26" s="690"/>
      <c r="AE26" s="690"/>
      <c r="AF26" s="691"/>
      <c r="AG26" s="689">
        <f>AK11+AK14</f>
        <v>43</v>
      </c>
      <c r="AH26" s="690"/>
      <c r="AI26" s="690"/>
      <c r="AJ26" s="690"/>
      <c r="AK26" s="691"/>
      <c r="AL26" s="689">
        <f>AP11+AP14</f>
        <v>26</v>
      </c>
      <c r="AM26" s="690"/>
      <c r="AN26" s="690"/>
      <c r="AO26" s="690"/>
      <c r="AP26" s="691"/>
      <c r="AQ26" s="689">
        <f>AU11+AU14</f>
        <v>55</v>
      </c>
      <c r="AR26" s="690"/>
      <c r="AS26" s="690"/>
      <c r="AT26" s="690"/>
      <c r="AU26" s="691"/>
      <c r="AV26" s="689">
        <f>AZ11+AZ14</f>
        <v>16</v>
      </c>
      <c r="AW26" s="690"/>
      <c r="AX26" s="690"/>
      <c r="AY26" s="690"/>
      <c r="AZ26" s="691"/>
      <c r="BA26" s="88"/>
      <c r="BB26" s="66" t="s">
        <v>99</v>
      </c>
    </row>
    <row r="27" spans="1:55" ht="30" customHeight="1" thickTop="1" thickBot="1">
      <c r="A27" s="703" t="s">
        <v>4</v>
      </c>
      <c r="B27" s="704"/>
      <c r="C27" s="704"/>
      <c r="D27" s="704"/>
      <c r="E27" s="704"/>
      <c r="F27" s="704"/>
      <c r="G27" s="704"/>
      <c r="H27" s="704"/>
      <c r="I27" s="704"/>
      <c r="J27" s="704"/>
      <c r="K27" s="704"/>
      <c r="L27" s="704"/>
      <c r="M27" s="704"/>
      <c r="N27" s="704"/>
      <c r="O27" s="704"/>
      <c r="P27" s="704"/>
      <c r="Q27" s="704"/>
      <c r="R27" s="704"/>
      <c r="S27" s="704"/>
      <c r="T27" s="704"/>
      <c r="U27" s="704"/>
      <c r="V27" s="704"/>
      <c r="W27" s="704"/>
      <c r="X27" s="704"/>
      <c r="Y27" s="704"/>
      <c r="Z27" s="704"/>
      <c r="AA27" s="704"/>
      <c r="AB27" s="704"/>
      <c r="AC27" s="704"/>
      <c r="AD27" s="704"/>
      <c r="AE27" s="704"/>
      <c r="AF27" s="704"/>
      <c r="AG27" s="704"/>
      <c r="AH27" s="704"/>
      <c r="AI27" s="704"/>
      <c r="AJ27" s="704"/>
      <c r="AK27" s="704"/>
      <c r="AL27" s="704"/>
      <c r="AM27" s="704"/>
      <c r="AN27" s="704"/>
      <c r="AO27" s="704"/>
      <c r="AP27" s="704"/>
      <c r="AQ27" s="704"/>
      <c r="AR27" s="704"/>
      <c r="AS27" s="704"/>
      <c r="AT27" s="704"/>
      <c r="AU27" s="704"/>
      <c r="AV27" s="704"/>
      <c r="AW27" s="704"/>
      <c r="AX27" s="704"/>
      <c r="AY27" s="704"/>
      <c r="AZ27" s="704"/>
      <c r="BA27" s="704"/>
      <c r="BB27" s="705"/>
    </row>
    <row r="28" spans="1:55" ht="42" customHeight="1" thickTop="1" thickBot="1">
      <c r="A28" s="66" t="s">
        <v>99</v>
      </c>
      <c r="B28" s="88"/>
      <c r="C28" s="689">
        <f>SUM(G9:G10,G12:G13,G15:G22)</f>
        <v>368</v>
      </c>
      <c r="D28" s="690"/>
      <c r="E28" s="690"/>
      <c r="F28" s="690"/>
      <c r="G28" s="691"/>
      <c r="H28" s="689">
        <f>SUM(L9:L10,L12:L13,L15:L22)</f>
        <v>320</v>
      </c>
      <c r="I28" s="690"/>
      <c r="J28" s="690"/>
      <c r="K28" s="690"/>
      <c r="L28" s="691"/>
      <c r="M28" s="689">
        <f>SUM(Q9:Q10,Q12:Q13,Q15:Q22)</f>
        <v>370</v>
      </c>
      <c r="N28" s="690"/>
      <c r="O28" s="690"/>
      <c r="P28" s="690"/>
      <c r="Q28" s="691"/>
      <c r="R28" s="689">
        <f>SUM(V9:V10,V12:V13,V15:V22)</f>
        <v>309</v>
      </c>
      <c r="S28" s="690"/>
      <c r="T28" s="690"/>
      <c r="U28" s="690"/>
      <c r="V28" s="691"/>
      <c r="W28" s="689">
        <f>SUM(AA9:AA10,AA12:AA13,AA15:AA22)</f>
        <v>278</v>
      </c>
      <c r="X28" s="690"/>
      <c r="Y28" s="690"/>
      <c r="Z28" s="690"/>
      <c r="AA28" s="691"/>
      <c r="AB28" s="689">
        <f>SUM(AF9:AF10,AF12:AF13,AF15:AF22)</f>
        <v>374</v>
      </c>
      <c r="AC28" s="690"/>
      <c r="AD28" s="690"/>
      <c r="AE28" s="690"/>
      <c r="AF28" s="691"/>
      <c r="AG28" s="689">
        <f>SUM(AK9:AK10,AK12:AK13,AK15:AK22)</f>
        <v>405</v>
      </c>
      <c r="AH28" s="690"/>
      <c r="AI28" s="690"/>
      <c r="AJ28" s="690"/>
      <c r="AK28" s="691"/>
      <c r="AL28" s="689">
        <f>SUM(AP9:AP10,AP12:AP13,AP15:AP22)</f>
        <v>229</v>
      </c>
      <c r="AM28" s="690"/>
      <c r="AN28" s="690"/>
      <c r="AO28" s="690"/>
      <c r="AP28" s="691"/>
      <c r="AQ28" s="689">
        <f>SUM(AU9:AU10,AU12:AU13,AU15:AU22)</f>
        <v>494</v>
      </c>
      <c r="AR28" s="690"/>
      <c r="AS28" s="690"/>
      <c r="AT28" s="690"/>
      <c r="AU28" s="691"/>
      <c r="AV28" s="689">
        <f>SUM(AZ9:AZ10,AZ12:AZ13,AZ15:AZ22)</f>
        <v>147</v>
      </c>
      <c r="AW28" s="690"/>
      <c r="AX28" s="690"/>
      <c r="AY28" s="690"/>
      <c r="AZ28" s="691"/>
      <c r="BA28" s="88"/>
      <c r="BB28" s="66" t="s">
        <v>99</v>
      </c>
    </row>
    <row r="29" spans="1:55" ht="25.9" customHeight="1" thickTop="1"/>
    <row r="30" spans="1:55" ht="25.9" customHeight="1"/>
    <row r="31" spans="1:55" ht="25.9" customHeight="1"/>
    <row r="32" spans="1:55" ht="25.9" customHeight="1"/>
    <row r="33" ht="25.9" customHeight="1"/>
    <row r="34" ht="25.9" customHeight="1"/>
    <row r="35" ht="25.9" customHeight="1"/>
    <row r="36" ht="25.9" customHeight="1"/>
    <row r="37" ht="25.9" customHeight="1"/>
    <row r="38" ht="25.9" customHeight="1"/>
    <row r="39" ht="25.9" customHeight="1"/>
    <row r="40" ht="25.9" customHeight="1"/>
    <row r="41" ht="25.9" customHeight="1"/>
    <row r="42" ht="25.9" customHeight="1"/>
    <row r="43" ht="25.9" customHeight="1"/>
    <row r="44" ht="25.9" customHeight="1"/>
    <row r="45" ht="25.9" customHeight="1"/>
    <row r="46" ht="25.9" customHeight="1"/>
    <row r="47" ht="25.9" customHeight="1"/>
    <row r="48" ht="25.9" customHeight="1"/>
    <row r="49" ht="25.9" customHeight="1"/>
    <row r="50" ht="25.9" customHeight="1"/>
    <row r="51" ht="25.9" customHeight="1"/>
    <row r="52" ht="25.9" customHeight="1"/>
    <row r="53" ht="25.9" customHeight="1"/>
    <row r="54" ht="25.9" customHeight="1"/>
    <row r="55" ht="25.9" customHeight="1"/>
    <row r="56" ht="25.9" customHeight="1"/>
    <row r="57" ht="25.9" customHeight="1"/>
    <row r="58" ht="25.9" customHeight="1"/>
    <row r="59" ht="25.9" customHeight="1"/>
    <row r="60" ht="25.9" customHeight="1"/>
    <row r="61" ht="25.9" customHeight="1"/>
    <row r="62" ht="25.9" customHeight="1"/>
    <row r="63" ht="25.9" customHeight="1"/>
    <row r="64" ht="25.9" customHeight="1"/>
    <row r="65" ht="25.9" customHeight="1"/>
    <row r="66" ht="25.9" customHeight="1"/>
    <row r="67" ht="25.9" customHeight="1"/>
    <row r="68" ht="25.9" customHeight="1"/>
    <row r="69" ht="25.9" customHeight="1"/>
    <row r="70" ht="25.9" customHeight="1"/>
    <row r="71" ht="25.9" customHeight="1"/>
    <row r="72" ht="25.9" customHeight="1"/>
    <row r="73" ht="25.9" customHeight="1"/>
    <row r="74" ht="25.9" customHeight="1"/>
    <row r="75" ht="25.9" customHeight="1"/>
    <row r="76" ht="25.9" customHeight="1"/>
    <row r="77" ht="25.9" customHeight="1"/>
    <row r="78" ht="25.9" customHeight="1"/>
    <row r="79" ht="25.9" customHeight="1"/>
    <row r="80" ht="25.9" customHeight="1"/>
    <row r="81" ht="25.9" customHeight="1"/>
    <row r="82" ht="25.9" customHeight="1"/>
    <row r="83" ht="25.9" customHeight="1"/>
    <row r="84" ht="25.9" customHeight="1"/>
    <row r="85" ht="25.9" customHeight="1"/>
    <row r="86" ht="25.9" customHeight="1"/>
    <row r="87" ht="25.9" customHeight="1"/>
    <row r="88" ht="25.9" customHeight="1"/>
    <row r="89" ht="25.9" customHeight="1"/>
    <row r="90" ht="25.9" customHeight="1"/>
    <row r="91" ht="25.9" customHeight="1"/>
    <row r="92" ht="25.9" customHeight="1"/>
    <row r="93" ht="25.9" customHeight="1"/>
    <row r="94" ht="25.9" customHeight="1"/>
    <row r="95" ht="25.9" customHeight="1"/>
    <row r="96" ht="25.9" customHeight="1"/>
    <row r="97" ht="25.9" customHeight="1"/>
    <row r="98" ht="25.9" customHeight="1"/>
    <row r="99" ht="25.9" customHeight="1"/>
    <row r="100" ht="25.9" customHeight="1"/>
    <row r="101" ht="25.9" customHeight="1"/>
    <row r="102" ht="25.9" customHeight="1"/>
    <row r="103" ht="25.9" customHeight="1"/>
    <row r="104" ht="25.9" customHeight="1"/>
    <row r="105" ht="25.9" customHeight="1"/>
    <row r="106" ht="25.9" customHeight="1"/>
    <row r="107" ht="25.9" customHeight="1"/>
    <row r="108" ht="25.9" customHeight="1"/>
    <row r="109" ht="25.9" customHeight="1"/>
    <row r="110" ht="25.9" customHeight="1"/>
    <row r="111" ht="25.9" customHeight="1"/>
    <row r="112" ht="25.9" customHeight="1"/>
    <row r="113" ht="25.9" customHeight="1"/>
    <row r="114" ht="25.9" customHeight="1"/>
    <row r="115" ht="25.9" customHeight="1"/>
    <row r="116" ht="25.9" customHeight="1"/>
    <row r="117" ht="25.9" customHeight="1"/>
    <row r="118" ht="25.9" customHeight="1"/>
    <row r="119" ht="25.9" customHeight="1"/>
    <row r="120" ht="25.9" customHeight="1"/>
    <row r="121" ht="25.9" customHeight="1"/>
    <row r="122" ht="25.9" customHeight="1"/>
    <row r="123" ht="25.9" customHeight="1"/>
    <row r="124" ht="25.9" customHeight="1"/>
    <row r="125" ht="25.9" customHeight="1"/>
    <row r="126" ht="25.9" customHeight="1"/>
    <row r="127" ht="25.9" customHeight="1"/>
    <row r="128" ht="25.9" customHeight="1"/>
    <row r="129" ht="25.9" customHeight="1"/>
    <row r="130" ht="25.9" customHeight="1"/>
    <row r="131" ht="25.9" customHeight="1"/>
    <row r="132" ht="25.9" customHeight="1"/>
    <row r="133" ht="25.9" customHeight="1"/>
    <row r="134" ht="25.9" customHeight="1"/>
    <row r="135" ht="25.9" customHeight="1"/>
    <row r="136" ht="25.9" customHeight="1"/>
    <row r="137" ht="25.9" customHeight="1"/>
    <row r="138" ht="25.9" customHeight="1"/>
    <row r="139" ht="25.9" customHeight="1"/>
    <row r="140" ht="25.9" customHeight="1"/>
    <row r="141" ht="25.9" customHeight="1"/>
    <row r="142" ht="25.9" customHeight="1"/>
    <row r="143" ht="25.9" customHeight="1"/>
    <row r="144" ht="25.9" customHeight="1"/>
    <row r="145" ht="25.9" customHeight="1"/>
    <row r="146" ht="25.9" customHeight="1"/>
    <row r="147" ht="25.9" customHeight="1"/>
    <row r="148" ht="25.9" customHeight="1"/>
    <row r="149" ht="25.9" customHeight="1"/>
    <row r="150" ht="25.9" customHeight="1"/>
    <row r="151" ht="25.9" customHeight="1"/>
    <row r="152" ht="25.9" customHeight="1"/>
    <row r="153" ht="25.9" customHeight="1"/>
    <row r="154" ht="25.9" customHeight="1"/>
    <row r="155" ht="25.9" customHeight="1"/>
    <row r="156" ht="25.9" customHeight="1"/>
    <row r="157" ht="25.9" customHeight="1"/>
    <row r="158" ht="25.9" customHeight="1"/>
    <row r="159" ht="25.9" customHeight="1"/>
    <row r="160" ht="25.9" customHeight="1"/>
    <row r="161" ht="25.9" customHeight="1"/>
    <row r="162" ht="25.9" customHeight="1"/>
    <row r="163" ht="25.9" customHeight="1"/>
    <row r="164" ht="25.9" customHeight="1"/>
    <row r="165" ht="25.9" customHeight="1"/>
    <row r="166" ht="25.9" customHeight="1"/>
    <row r="167" ht="25.9" customHeight="1"/>
    <row r="168" ht="25.9" customHeight="1"/>
    <row r="169" ht="25.9" customHeight="1"/>
    <row r="170" ht="25.9" customHeight="1"/>
    <row r="171" ht="25.9" customHeight="1"/>
    <row r="172" ht="25.9" customHeight="1"/>
    <row r="173" ht="25.9" customHeight="1"/>
    <row r="174" ht="25.9" customHeight="1"/>
    <row r="175" ht="25.9" customHeight="1"/>
    <row r="176" ht="25.9" customHeight="1"/>
    <row r="177" ht="25.9" customHeight="1"/>
    <row r="178" ht="25.9" customHeight="1"/>
    <row r="179" ht="25.9" customHeight="1"/>
    <row r="180" ht="25.9" customHeight="1"/>
    <row r="181" ht="25.9" customHeight="1"/>
    <row r="182" ht="25.9" customHeight="1"/>
    <row r="183" ht="25.9" customHeight="1"/>
    <row r="184" ht="25.9" customHeight="1"/>
    <row r="185" ht="25.9" customHeight="1"/>
    <row r="186" ht="25.9" customHeight="1"/>
    <row r="187" ht="25.9" customHeight="1"/>
    <row r="188" ht="25.9" customHeight="1"/>
    <row r="189" ht="25.9" customHeight="1"/>
    <row r="190" ht="25.9" customHeight="1"/>
    <row r="191" ht="25.9" customHeight="1"/>
    <row r="192" ht="25.9" customHeight="1"/>
    <row r="193" ht="25.9" customHeight="1"/>
    <row r="194" ht="25.9" customHeight="1"/>
    <row r="195" ht="25.9" customHeight="1"/>
    <row r="196" ht="25.9" customHeight="1"/>
    <row r="197" ht="25.9" customHeight="1"/>
    <row r="198" ht="25.9" customHeight="1"/>
    <row r="199" ht="25.9" customHeight="1"/>
    <row r="200" ht="25.9" customHeight="1"/>
    <row r="201" ht="25.9" customHeight="1"/>
    <row r="202" ht="25.9" customHeight="1"/>
    <row r="203" ht="25.9" customHeight="1"/>
    <row r="204" ht="25.9" customHeight="1"/>
    <row r="205" ht="25.9" customHeight="1"/>
    <row r="206" ht="25.9" customHeight="1"/>
    <row r="207" ht="25.9" customHeight="1"/>
    <row r="208" ht="25.9" customHeight="1"/>
    <row r="209" ht="25.9" customHeight="1"/>
    <row r="210" ht="25.9" customHeight="1"/>
    <row r="211" ht="25.9" customHeight="1"/>
    <row r="212" ht="25.9" customHeight="1"/>
    <row r="213" ht="25.9" customHeight="1"/>
    <row r="214" ht="25.9" customHeight="1"/>
    <row r="215" ht="25.9" customHeight="1"/>
    <row r="216" ht="25.9" customHeight="1"/>
    <row r="217" ht="25.9" customHeight="1"/>
    <row r="218" ht="25.9" customHeight="1"/>
    <row r="219" ht="25.9" customHeight="1"/>
    <row r="220" ht="25.9" customHeight="1"/>
    <row r="221" ht="25.9" customHeight="1"/>
    <row r="222" ht="25.9" customHeight="1"/>
    <row r="223" ht="25.9" customHeight="1"/>
    <row r="224" ht="25.9" customHeight="1"/>
    <row r="225" ht="25.9" customHeight="1"/>
    <row r="226" ht="25.9" customHeight="1"/>
    <row r="227" ht="25.9" customHeight="1"/>
    <row r="228" ht="25.9" customHeight="1"/>
    <row r="229" ht="25.9" customHeight="1"/>
    <row r="230" ht="25.9" customHeight="1"/>
    <row r="231" ht="25.9" customHeight="1"/>
    <row r="232" ht="25.9" customHeight="1"/>
    <row r="233" ht="25.9" customHeight="1"/>
    <row r="234" ht="25.9" customHeight="1"/>
    <row r="235" ht="25.9" customHeight="1"/>
    <row r="236" ht="25.9" customHeight="1"/>
    <row r="237" ht="25.9" customHeight="1"/>
    <row r="238" ht="25.9" customHeight="1"/>
    <row r="239" ht="25.9" customHeight="1"/>
    <row r="240" ht="25.9" customHeight="1"/>
    <row r="241" ht="25.9" customHeight="1"/>
    <row r="242" ht="25.9" customHeight="1"/>
    <row r="243" ht="25.9" customHeight="1"/>
    <row r="244" ht="25.9" customHeight="1"/>
    <row r="245" ht="25.9" customHeight="1"/>
    <row r="246" ht="25.9" customHeight="1"/>
    <row r="247" ht="25.9" customHeight="1"/>
    <row r="248" ht="25.9" customHeight="1"/>
    <row r="249" ht="25.9" customHeight="1"/>
    <row r="250" ht="25.9" customHeight="1"/>
    <row r="251" ht="25.9" customHeight="1"/>
    <row r="252" ht="25.9" customHeight="1"/>
    <row r="253" ht="25.9" customHeight="1"/>
    <row r="254" ht="25.9" customHeight="1"/>
    <row r="255" ht="25.9" customHeight="1"/>
    <row r="256" ht="25.9" customHeight="1"/>
    <row r="257" ht="25.9" customHeight="1"/>
    <row r="258" ht="25.9" customHeight="1"/>
    <row r="259" ht="25.9" customHeight="1"/>
    <row r="260" ht="25.9" customHeight="1"/>
    <row r="261" ht="25.9" customHeight="1"/>
    <row r="262" ht="25.9" customHeight="1"/>
    <row r="263" ht="25.9" customHeight="1"/>
    <row r="264" ht="25.9" customHeight="1"/>
    <row r="265" ht="25.9" customHeight="1"/>
    <row r="266" ht="25.9" customHeight="1"/>
    <row r="267" ht="25.9" customHeight="1"/>
    <row r="268" ht="25.9" customHeight="1"/>
    <row r="269" ht="25.9" customHeight="1"/>
    <row r="270" ht="25.9" customHeight="1"/>
    <row r="271" ht="25.9" customHeight="1"/>
    <row r="272" ht="25.9" customHeight="1"/>
    <row r="273" ht="25.9" customHeight="1"/>
    <row r="274" ht="25.9" customHeight="1"/>
    <row r="275" ht="25.9" customHeight="1"/>
    <row r="276" ht="25.9" customHeight="1"/>
    <row r="277" ht="25.9" customHeight="1"/>
    <row r="278" ht="25.9" customHeight="1"/>
    <row r="279" ht="25.9" customHeight="1"/>
    <row r="280" ht="25.9" customHeight="1"/>
    <row r="281" ht="25.9" customHeight="1"/>
    <row r="282" ht="25.9" customHeight="1"/>
    <row r="283" ht="25.9" customHeight="1"/>
    <row r="284" ht="25.9" customHeight="1"/>
    <row r="285" ht="25.9" customHeight="1"/>
    <row r="286" ht="25.9" customHeight="1"/>
    <row r="287" ht="25.9" customHeight="1"/>
    <row r="288" ht="25.9" customHeight="1"/>
    <row r="289" ht="25.9" customHeight="1"/>
    <row r="290" ht="25.9" customHeight="1"/>
    <row r="291" ht="25.9" customHeight="1"/>
    <row r="292" ht="25.9" customHeight="1"/>
    <row r="293" ht="25.9" customHeight="1"/>
    <row r="294" ht="25.9" customHeight="1"/>
    <row r="295" ht="25.9" customHeight="1"/>
    <row r="296" ht="25.9" customHeight="1"/>
    <row r="297" ht="25.9" customHeight="1"/>
    <row r="298" ht="25.9" customHeight="1"/>
    <row r="299" ht="25.9" customHeight="1"/>
    <row r="300" ht="25.9" customHeight="1"/>
    <row r="301" ht="25.9" customHeight="1"/>
    <row r="302" ht="25.9" customHeight="1"/>
    <row r="303" ht="25.9" customHeight="1"/>
    <row r="304" ht="25.9" customHeight="1"/>
    <row r="305" ht="25.9" customHeight="1"/>
    <row r="306" ht="25.9" customHeight="1"/>
    <row r="307" ht="25.9" customHeight="1"/>
    <row r="308" ht="25.9" customHeight="1"/>
    <row r="309" ht="25.9" customHeight="1"/>
    <row r="310" ht="25.9" customHeight="1"/>
    <row r="311" ht="25.9" customHeight="1"/>
    <row r="312" ht="25.9" customHeight="1"/>
    <row r="313" ht="25.9" customHeight="1"/>
    <row r="314" ht="25.9" customHeight="1"/>
    <row r="315" ht="25.9" customHeight="1"/>
    <row r="316" ht="25.9" customHeight="1"/>
    <row r="317" ht="25.9" customHeight="1"/>
    <row r="318" ht="25.9" customHeight="1"/>
    <row r="319" ht="25.9" customHeight="1"/>
    <row r="320" ht="25.9" customHeight="1"/>
    <row r="321" ht="25.9" customHeight="1"/>
    <row r="322" ht="25.9" customHeight="1"/>
    <row r="323" ht="25.9" customHeight="1"/>
    <row r="324" ht="25.9" customHeight="1"/>
  </sheetData>
  <mergeCells count="75">
    <mergeCell ref="A2:A6"/>
    <mergeCell ref="BB2:BB6"/>
    <mergeCell ref="AV7:AW7"/>
    <mergeCell ref="AX7:AY7"/>
    <mergeCell ref="AG5:AP5"/>
    <mergeCell ref="AQ5:AZ5"/>
    <mergeCell ref="AQ2:AZ4"/>
    <mergeCell ref="AS7:AT7"/>
    <mergeCell ref="C5:L5"/>
    <mergeCell ref="C6:G6"/>
    <mergeCell ref="C7:D7"/>
    <mergeCell ref="E7:F7"/>
    <mergeCell ref="H6:L6"/>
    <mergeCell ref="H7:I7"/>
    <mergeCell ref="J7:K7"/>
    <mergeCell ref="M6:Q6"/>
    <mergeCell ref="AL28:AP28"/>
    <mergeCell ref="AQ28:AU28"/>
    <mergeCell ref="AV28:AZ28"/>
    <mergeCell ref="AQ24:AT24"/>
    <mergeCell ref="H28:L28"/>
    <mergeCell ref="M28:Q28"/>
    <mergeCell ref="R28:V28"/>
    <mergeCell ref="W28:AA28"/>
    <mergeCell ref="AB28:AF28"/>
    <mergeCell ref="AB24:AE24"/>
    <mergeCell ref="AL24:AO24"/>
    <mergeCell ref="AV24:AY24"/>
    <mergeCell ref="W26:AA26"/>
    <mergeCell ref="AB26:AF26"/>
    <mergeCell ref="AG26:AK26"/>
    <mergeCell ref="AG28:AK28"/>
    <mergeCell ref="R7:S7"/>
    <mergeCell ref="T7:U7"/>
    <mergeCell ref="Y7:Z7"/>
    <mergeCell ref="C26:G26"/>
    <mergeCell ref="C28:G28"/>
    <mergeCell ref="H24:K24"/>
    <mergeCell ref="M24:P24"/>
    <mergeCell ref="R24:U24"/>
    <mergeCell ref="H26:L26"/>
    <mergeCell ref="M26:Q26"/>
    <mergeCell ref="R26:V26"/>
    <mergeCell ref="AN7:AO7"/>
    <mergeCell ref="W7:X7"/>
    <mergeCell ref="C1:AZ1"/>
    <mergeCell ref="C2:L4"/>
    <mergeCell ref="M5:V5"/>
    <mergeCell ref="W6:AA6"/>
    <mergeCell ref="AB6:AF6"/>
    <mergeCell ref="W5:AF5"/>
    <mergeCell ref="M2:V4"/>
    <mergeCell ref="W2:AF4"/>
    <mergeCell ref="AG6:AK6"/>
    <mergeCell ref="AL6:AP6"/>
    <mergeCell ref="AG2:AP4"/>
    <mergeCell ref="R6:V6"/>
    <mergeCell ref="AV6:AZ6"/>
    <mergeCell ref="AQ6:AU6"/>
    <mergeCell ref="AB7:AC7"/>
    <mergeCell ref="AD7:AE7"/>
    <mergeCell ref="AQ7:AR7"/>
    <mergeCell ref="A25:BB25"/>
    <mergeCell ref="A27:BB27"/>
    <mergeCell ref="C24:F24"/>
    <mergeCell ref="W24:Z24"/>
    <mergeCell ref="AG24:AJ24"/>
    <mergeCell ref="AL26:AP26"/>
    <mergeCell ref="AQ26:AU26"/>
    <mergeCell ref="AV26:AZ26"/>
    <mergeCell ref="AG7:AH7"/>
    <mergeCell ref="AI7:AJ7"/>
    <mergeCell ref="M7:N7"/>
    <mergeCell ref="O7:P7"/>
    <mergeCell ref="AL7:AM7"/>
  </mergeCells>
  <phoneticPr fontId="0" type="noConversion"/>
  <printOptions horizontalCentered="1"/>
  <pageMargins left="0.25" right="0.25" top="1" bottom="0.5" header="0.3" footer="0.25"/>
  <pageSetup paperSize="5" scale="42" orientation="landscape" r:id="rId1"/>
  <headerFooter alignWithMargins="0">
    <oddHeader>&amp;C&amp;"Times New Roman,Bold"&amp;20November 4, 2014 State Election
Absentee Ballot Counts</oddHeader>
    <oddFooter>&amp;R&amp;F</oddFoot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B33"/>
  <sheetViews>
    <sheetView zoomScale="89" zoomScaleNormal="89" workbookViewId="0">
      <selection activeCell="A7" sqref="A7:XFD7"/>
    </sheetView>
  </sheetViews>
  <sheetFormatPr defaultRowHeight="12.75"/>
  <cols>
    <col min="1" max="1" width="18.7109375" customWidth="1"/>
    <col min="2" max="2" width="1.85546875" customWidth="1"/>
    <col min="3" max="3" width="12" customWidth="1"/>
    <col min="4" max="4" width="11.5703125" customWidth="1"/>
    <col min="5" max="5" width="11" customWidth="1"/>
    <col min="6" max="6" width="1.85546875" customWidth="1"/>
    <col min="7" max="26" width="10.7109375" customWidth="1"/>
    <col min="27" max="27" width="1.85546875" customWidth="1"/>
    <col min="28" max="28" width="18.7109375" customWidth="1"/>
  </cols>
  <sheetData>
    <row r="1" spans="1:28" ht="35.450000000000003" customHeight="1" thickTop="1" thickBot="1">
      <c r="A1" s="770" t="s">
        <v>7</v>
      </c>
      <c r="B1" s="771"/>
      <c r="C1" s="771"/>
      <c r="D1" s="771"/>
      <c r="E1" s="771"/>
      <c r="F1" s="771"/>
      <c r="G1" s="771"/>
      <c r="H1" s="771"/>
      <c r="I1" s="771"/>
      <c r="J1" s="771"/>
      <c r="K1" s="771"/>
      <c r="L1" s="771"/>
      <c r="M1" s="771"/>
      <c r="N1" s="771"/>
      <c r="O1" s="771"/>
      <c r="P1" s="771"/>
      <c r="Q1" s="771"/>
      <c r="R1" s="771"/>
      <c r="S1" s="771"/>
      <c r="T1" s="771"/>
      <c r="U1" s="771"/>
      <c r="V1" s="771"/>
      <c r="W1" s="771"/>
      <c r="X1" s="771"/>
      <c r="Y1" s="771"/>
      <c r="Z1" s="771"/>
      <c r="AA1" s="771"/>
      <c r="AB1" s="772"/>
    </row>
    <row r="2" spans="1:28" ht="18" customHeight="1" thickTop="1" thickBot="1">
      <c r="A2" s="758" t="s">
        <v>0</v>
      </c>
      <c r="B2" s="182"/>
      <c r="C2" s="761" t="s">
        <v>586</v>
      </c>
      <c r="D2" s="759"/>
      <c r="E2" s="759"/>
      <c r="F2" s="182"/>
      <c r="G2" s="761" t="s">
        <v>541</v>
      </c>
      <c r="H2" s="759"/>
      <c r="I2" s="759"/>
      <c r="J2" s="759"/>
      <c r="K2" s="760"/>
      <c r="L2" s="761" t="s">
        <v>542</v>
      </c>
      <c r="M2" s="759"/>
      <c r="N2" s="759"/>
      <c r="O2" s="759"/>
      <c r="P2" s="760"/>
      <c r="Q2" s="761" t="s">
        <v>543</v>
      </c>
      <c r="R2" s="759"/>
      <c r="S2" s="759"/>
      <c r="T2" s="759"/>
      <c r="U2" s="760"/>
      <c r="V2" s="759" t="s">
        <v>248</v>
      </c>
      <c r="W2" s="759"/>
      <c r="X2" s="759"/>
      <c r="Y2" s="759"/>
      <c r="Z2" s="760"/>
      <c r="AA2" s="182"/>
      <c r="AB2" s="758" t="s">
        <v>0</v>
      </c>
    </row>
    <row r="3" spans="1:28" ht="33.6" customHeight="1" thickTop="1" thickBot="1">
      <c r="A3" s="716"/>
      <c r="B3" s="182"/>
      <c r="C3" s="768" t="s">
        <v>544</v>
      </c>
      <c r="D3" s="768" t="s">
        <v>545</v>
      </c>
      <c r="E3" s="768" t="s">
        <v>546</v>
      </c>
      <c r="F3" s="182"/>
      <c r="G3" s="696" t="s">
        <v>371</v>
      </c>
      <c r="H3" s="698"/>
      <c r="I3" s="696" t="s">
        <v>372</v>
      </c>
      <c r="J3" s="698"/>
      <c r="K3" s="189" t="s">
        <v>373</v>
      </c>
      <c r="L3" s="696" t="s">
        <v>371</v>
      </c>
      <c r="M3" s="698"/>
      <c r="N3" s="696" t="s">
        <v>372</v>
      </c>
      <c r="O3" s="698"/>
      <c r="P3" s="189" t="s">
        <v>373</v>
      </c>
      <c r="Q3" s="696" t="s">
        <v>371</v>
      </c>
      <c r="R3" s="698"/>
      <c r="S3" s="696" t="s">
        <v>372</v>
      </c>
      <c r="T3" s="698"/>
      <c r="U3" s="189" t="s">
        <v>373</v>
      </c>
      <c r="V3" s="696" t="s">
        <v>371</v>
      </c>
      <c r="W3" s="698"/>
      <c r="X3" s="696" t="s">
        <v>372</v>
      </c>
      <c r="Y3" s="698"/>
      <c r="Z3" s="189" t="s">
        <v>373</v>
      </c>
      <c r="AA3" s="182"/>
      <c r="AB3" s="716"/>
    </row>
    <row r="4" spans="1:28" ht="21.6" customHeight="1" thickTop="1" thickBot="1">
      <c r="A4" s="717"/>
      <c r="B4" s="182"/>
      <c r="C4" s="769"/>
      <c r="D4" s="769"/>
      <c r="E4" s="769"/>
      <c r="F4" s="182"/>
      <c r="G4" s="87" t="s">
        <v>374</v>
      </c>
      <c r="H4" s="180" t="s">
        <v>370</v>
      </c>
      <c r="I4" s="87" t="s">
        <v>374</v>
      </c>
      <c r="J4" s="87" t="s">
        <v>370</v>
      </c>
      <c r="K4" s="13" t="s">
        <v>2</v>
      </c>
      <c r="L4" s="87" t="s">
        <v>374</v>
      </c>
      <c r="M4" s="180" t="s">
        <v>370</v>
      </c>
      <c r="N4" s="87" t="s">
        <v>374</v>
      </c>
      <c r="O4" s="87" t="s">
        <v>370</v>
      </c>
      <c r="P4" s="13" t="s">
        <v>2</v>
      </c>
      <c r="Q4" s="87" t="s">
        <v>374</v>
      </c>
      <c r="R4" s="180" t="s">
        <v>370</v>
      </c>
      <c r="S4" s="87" t="s">
        <v>374</v>
      </c>
      <c r="T4" s="87" t="s">
        <v>370</v>
      </c>
      <c r="U4" s="13" t="s">
        <v>2</v>
      </c>
      <c r="V4" s="87" t="s">
        <v>374</v>
      </c>
      <c r="W4" s="180" t="s">
        <v>370</v>
      </c>
      <c r="X4" s="87" t="s">
        <v>374</v>
      </c>
      <c r="Y4" s="87" t="s">
        <v>370</v>
      </c>
      <c r="Z4" s="13" t="s">
        <v>2</v>
      </c>
      <c r="AA4" s="182"/>
      <c r="AB4" s="717"/>
    </row>
    <row r="5" spans="1:28" ht="18" customHeight="1" thickTop="1">
      <c r="A5" s="77">
        <v>1</v>
      </c>
      <c r="B5" s="9"/>
      <c r="C5" s="563"/>
      <c r="D5" s="565"/>
      <c r="E5" s="565"/>
      <c r="F5" s="9"/>
      <c r="G5" s="581">
        <v>39</v>
      </c>
      <c r="H5" s="564"/>
      <c r="I5" s="565">
        <v>2</v>
      </c>
      <c r="J5" s="565"/>
      <c r="K5" s="5">
        <f>SUM(G5:J5)</f>
        <v>41</v>
      </c>
      <c r="L5" s="563">
        <v>2</v>
      </c>
      <c r="M5" s="564"/>
      <c r="N5" s="565">
        <v>0</v>
      </c>
      <c r="O5" s="565"/>
      <c r="P5" s="5">
        <f>SUM(L5:O5)</f>
        <v>2</v>
      </c>
      <c r="Q5" s="563">
        <v>35</v>
      </c>
      <c r="R5" s="564">
        <v>2</v>
      </c>
      <c r="S5" s="565">
        <v>2</v>
      </c>
      <c r="T5" s="565"/>
      <c r="U5" s="5">
        <f>SUM(Q5:T5)</f>
        <v>39</v>
      </c>
      <c r="V5" s="563"/>
      <c r="W5" s="564"/>
      <c r="X5" s="565"/>
      <c r="Y5" s="565"/>
      <c r="Z5" s="5">
        <f>SUM(V5:Y5)</f>
        <v>0</v>
      </c>
      <c r="AA5" s="9"/>
      <c r="AB5" s="77">
        <v>1</v>
      </c>
    </row>
    <row r="6" spans="1:28" ht="18" customHeight="1">
      <c r="A6" s="6">
        <v>2</v>
      </c>
      <c r="B6" s="48"/>
      <c r="C6" s="566"/>
      <c r="D6" s="568"/>
      <c r="E6" s="568"/>
      <c r="F6" s="48"/>
      <c r="G6" s="582">
        <v>10</v>
      </c>
      <c r="H6" s="567"/>
      <c r="I6" s="568">
        <v>1</v>
      </c>
      <c r="J6" s="568"/>
      <c r="K6" s="77">
        <f t="shared" ref="K6:K18" si="0">SUM(G6:J6)</f>
        <v>11</v>
      </c>
      <c r="L6" s="566">
        <v>0</v>
      </c>
      <c r="M6" s="567"/>
      <c r="N6" s="568">
        <v>0</v>
      </c>
      <c r="O6" s="568"/>
      <c r="P6" s="77">
        <f t="shared" ref="P6:P18" si="1">SUM(L6:O6)</f>
        <v>0</v>
      </c>
      <c r="Q6" s="566">
        <v>9</v>
      </c>
      <c r="R6" s="567">
        <v>1</v>
      </c>
      <c r="S6" s="568">
        <v>1</v>
      </c>
      <c r="T6" s="568"/>
      <c r="U6" s="77">
        <f t="shared" ref="U6:U18" si="2">SUM(Q6:T6)</f>
        <v>11</v>
      </c>
      <c r="V6" s="566"/>
      <c r="W6" s="567"/>
      <c r="X6" s="568"/>
      <c r="Y6" s="568"/>
      <c r="Z6" s="77">
        <f t="shared" ref="Z6:Z18" si="3">SUM(V6:Y6)</f>
        <v>0</v>
      </c>
      <c r="AA6" s="48"/>
      <c r="AB6" s="6">
        <v>2</v>
      </c>
    </row>
    <row r="7" spans="1:28" ht="18" customHeight="1">
      <c r="A7" s="6">
        <v>3</v>
      </c>
      <c r="B7" s="48"/>
      <c r="C7" s="566">
        <v>2</v>
      </c>
      <c r="D7" s="568"/>
      <c r="E7" s="568">
        <v>2</v>
      </c>
      <c r="F7" s="48"/>
      <c r="G7" s="582">
        <v>22</v>
      </c>
      <c r="H7" s="567"/>
      <c r="I7" s="568">
        <v>1</v>
      </c>
      <c r="J7" s="568"/>
      <c r="K7" s="77">
        <f t="shared" si="0"/>
        <v>23</v>
      </c>
      <c r="L7" s="566">
        <v>0</v>
      </c>
      <c r="M7" s="567"/>
      <c r="N7" s="568">
        <v>0</v>
      </c>
      <c r="O7" s="568"/>
      <c r="P7" s="77">
        <f t="shared" si="1"/>
        <v>0</v>
      </c>
      <c r="Q7" s="566">
        <v>21</v>
      </c>
      <c r="R7" s="567">
        <v>1</v>
      </c>
      <c r="S7" s="568">
        <v>1</v>
      </c>
      <c r="T7" s="568"/>
      <c r="U7" s="77">
        <f t="shared" si="2"/>
        <v>23</v>
      </c>
      <c r="V7" s="566"/>
      <c r="W7" s="567"/>
      <c r="X7" s="568"/>
      <c r="Y7" s="568"/>
      <c r="Z7" s="77">
        <f t="shared" si="3"/>
        <v>0</v>
      </c>
      <c r="AA7" s="48"/>
      <c r="AB7" s="6">
        <v>3</v>
      </c>
    </row>
    <row r="8" spans="1:28" ht="18" customHeight="1">
      <c r="A8" s="6">
        <v>4</v>
      </c>
      <c r="B8" s="88"/>
      <c r="C8" s="566"/>
      <c r="D8" s="568"/>
      <c r="E8" s="568"/>
      <c r="F8" s="88"/>
      <c r="G8" s="582">
        <v>46</v>
      </c>
      <c r="H8" s="567"/>
      <c r="I8" s="568">
        <v>3</v>
      </c>
      <c r="J8" s="568"/>
      <c r="K8" s="77">
        <f t="shared" si="0"/>
        <v>49</v>
      </c>
      <c r="L8" s="566">
        <v>1</v>
      </c>
      <c r="M8" s="567"/>
      <c r="N8" s="568">
        <v>0</v>
      </c>
      <c r="O8" s="568"/>
      <c r="P8" s="77">
        <f t="shared" si="1"/>
        <v>1</v>
      </c>
      <c r="Q8" s="566">
        <v>43</v>
      </c>
      <c r="R8" s="567">
        <v>0</v>
      </c>
      <c r="S8" s="568">
        <v>3</v>
      </c>
      <c r="T8" s="568"/>
      <c r="U8" s="77">
        <f t="shared" si="2"/>
        <v>46</v>
      </c>
      <c r="V8" s="566"/>
      <c r="W8" s="567"/>
      <c r="X8" s="568"/>
      <c r="Y8" s="568"/>
      <c r="Z8" s="77">
        <f t="shared" si="3"/>
        <v>0</v>
      </c>
      <c r="AA8" s="88"/>
      <c r="AB8" s="6">
        <v>4</v>
      </c>
    </row>
    <row r="9" spans="1:28" ht="18" customHeight="1">
      <c r="A9" s="6">
        <v>5</v>
      </c>
      <c r="B9" s="88"/>
      <c r="C9" s="566">
        <v>1</v>
      </c>
      <c r="D9" s="568"/>
      <c r="E9" s="568">
        <v>1</v>
      </c>
      <c r="F9" s="88"/>
      <c r="G9" s="582">
        <v>72</v>
      </c>
      <c r="H9" s="567"/>
      <c r="I9" s="568">
        <v>3</v>
      </c>
      <c r="J9" s="568"/>
      <c r="K9" s="77">
        <f t="shared" si="0"/>
        <v>75</v>
      </c>
      <c r="L9" s="566">
        <v>0</v>
      </c>
      <c r="M9" s="567"/>
      <c r="N9" s="568">
        <v>0</v>
      </c>
      <c r="O9" s="568"/>
      <c r="P9" s="77">
        <f t="shared" si="1"/>
        <v>0</v>
      </c>
      <c r="Q9" s="566">
        <v>69</v>
      </c>
      <c r="R9" s="567">
        <v>3</v>
      </c>
      <c r="S9" s="568">
        <v>3</v>
      </c>
      <c r="T9" s="568"/>
      <c r="U9" s="77">
        <f t="shared" si="2"/>
        <v>75</v>
      </c>
      <c r="V9" s="566"/>
      <c r="W9" s="567"/>
      <c r="X9" s="568"/>
      <c r="Y9" s="568"/>
      <c r="Z9" s="77">
        <f t="shared" si="3"/>
        <v>0</v>
      </c>
      <c r="AA9" s="88"/>
      <c r="AB9" s="6">
        <v>5</v>
      </c>
    </row>
    <row r="10" spans="1:28" ht="18" customHeight="1">
      <c r="A10" s="6">
        <v>6</v>
      </c>
      <c r="B10" s="48"/>
      <c r="C10" s="566"/>
      <c r="D10" s="568"/>
      <c r="E10" s="568"/>
      <c r="F10" s="48"/>
      <c r="G10" s="582">
        <v>51</v>
      </c>
      <c r="H10" s="567"/>
      <c r="I10" s="568">
        <v>0</v>
      </c>
      <c r="J10" s="568"/>
      <c r="K10" s="77">
        <f t="shared" si="0"/>
        <v>51</v>
      </c>
      <c r="L10" s="566">
        <v>0</v>
      </c>
      <c r="M10" s="567"/>
      <c r="N10" s="568">
        <v>0</v>
      </c>
      <c r="O10" s="568"/>
      <c r="P10" s="77">
        <f t="shared" si="1"/>
        <v>0</v>
      </c>
      <c r="Q10" s="566">
        <v>50</v>
      </c>
      <c r="R10" s="567">
        <v>1</v>
      </c>
      <c r="S10" s="568">
        <v>0</v>
      </c>
      <c r="T10" s="568"/>
      <c r="U10" s="77">
        <f t="shared" si="2"/>
        <v>51</v>
      </c>
      <c r="V10" s="566"/>
      <c r="W10" s="567"/>
      <c r="X10" s="568"/>
      <c r="Y10" s="568"/>
      <c r="Z10" s="77">
        <f t="shared" si="3"/>
        <v>0</v>
      </c>
      <c r="AA10" s="48"/>
      <c r="AB10" s="6">
        <v>6</v>
      </c>
    </row>
    <row r="11" spans="1:28" ht="18" customHeight="1">
      <c r="A11" s="6">
        <v>7</v>
      </c>
      <c r="B11" s="48"/>
      <c r="C11" s="566"/>
      <c r="D11" s="568"/>
      <c r="E11" s="568"/>
      <c r="F11" s="48"/>
      <c r="G11" s="582">
        <v>39</v>
      </c>
      <c r="H11" s="567"/>
      <c r="I11" s="568">
        <v>4</v>
      </c>
      <c r="J11" s="568"/>
      <c r="K11" s="77">
        <f t="shared" si="0"/>
        <v>43</v>
      </c>
      <c r="L11" s="566">
        <v>0</v>
      </c>
      <c r="M11" s="567"/>
      <c r="N11" s="568">
        <v>0</v>
      </c>
      <c r="O11" s="568"/>
      <c r="P11" s="77">
        <f t="shared" si="1"/>
        <v>0</v>
      </c>
      <c r="Q11" s="566">
        <v>39</v>
      </c>
      <c r="R11" s="567">
        <v>1</v>
      </c>
      <c r="S11" s="568">
        <v>4</v>
      </c>
      <c r="T11" s="568"/>
      <c r="U11" s="77">
        <f t="shared" si="2"/>
        <v>44</v>
      </c>
      <c r="V11" s="566"/>
      <c r="W11" s="567"/>
      <c r="X11" s="568"/>
      <c r="Y11" s="568"/>
      <c r="Z11" s="77">
        <f t="shared" si="3"/>
        <v>0</v>
      </c>
      <c r="AA11" s="48"/>
      <c r="AB11" s="6">
        <v>7</v>
      </c>
    </row>
    <row r="12" spans="1:28" ht="18" customHeight="1">
      <c r="A12" s="6">
        <v>8</v>
      </c>
      <c r="B12" s="48"/>
      <c r="C12" s="566">
        <v>1</v>
      </c>
      <c r="D12" s="568"/>
      <c r="E12" s="568">
        <v>1</v>
      </c>
      <c r="F12" s="48"/>
      <c r="G12" s="582">
        <v>13</v>
      </c>
      <c r="H12" s="567"/>
      <c r="I12" s="568">
        <v>0</v>
      </c>
      <c r="J12" s="568"/>
      <c r="K12" s="77">
        <f t="shared" si="0"/>
        <v>13</v>
      </c>
      <c r="L12" s="566">
        <v>0</v>
      </c>
      <c r="M12" s="567"/>
      <c r="N12" s="568">
        <v>0</v>
      </c>
      <c r="O12" s="568"/>
      <c r="P12" s="77">
        <f t="shared" si="1"/>
        <v>0</v>
      </c>
      <c r="Q12" s="566">
        <v>12</v>
      </c>
      <c r="R12" s="567">
        <v>0</v>
      </c>
      <c r="S12" s="568">
        <v>0</v>
      </c>
      <c r="T12" s="568"/>
      <c r="U12" s="77">
        <f t="shared" si="2"/>
        <v>12</v>
      </c>
      <c r="V12" s="566"/>
      <c r="W12" s="567"/>
      <c r="X12" s="568"/>
      <c r="Y12" s="568"/>
      <c r="Z12" s="77">
        <f t="shared" si="3"/>
        <v>0</v>
      </c>
      <c r="AA12" s="48"/>
      <c r="AB12" s="6">
        <v>8</v>
      </c>
    </row>
    <row r="13" spans="1:28" ht="18" customHeight="1">
      <c r="A13" s="6">
        <v>9</v>
      </c>
      <c r="B13" s="88"/>
      <c r="C13" s="566">
        <v>2</v>
      </c>
      <c r="D13" s="568"/>
      <c r="E13" s="568">
        <v>2</v>
      </c>
      <c r="F13" s="88"/>
      <c r="G13" s="582">
        <v>70</v>
      </c>
      <c r="H13" s="567"/>
      <c r="I13" s="568">
        <v>1</v>
      </c>
      <c r="J13" s="568"/>
      <c r="K13" s="77">
        <f t="shared" si="0"/>
        <v>71</v>
      </c>
      <c r="L13" s="566">
        <v>0</v>
      </c>
      <c r="M13" s="567"/>
      <c r="N13" s="568">
        <v>0</v>
      </c>
      <c r="O13" s="568"/>
      <c r="P13" s="77">
        <f t="shared" si="1"/>
        <v>0</v>
      </c>
      <c r="Q13" s="566">
        <v>67</v>
      </c>
      <c r="R13" s="567">
        <v>2</v>
      </c>
      <c r="S13" s="568">
        <v>1</v>
      </c>
      <c r="T13" s="568"/>
      <c r="U13" s="77">
        <f t="shared" si="2"/>
        <v>70</v>
      </c>
      <c r="V13" s="566"/>
      <c r="W13" s="567"/>
      <c r="X13" s="568"/>
      <c r="Y13" s="568"/>
      <c r="Z13" s="77">
        <f t="shared" si="3"/>
        <v>0</v>
      </c>
      <c r="AA13" s="88"/>
      <c r="AB13" s="6">
        <v>9</v>
      </c>
    </row>
    <row r="14" spans="1:28" ht="18" customHeight="1">
      <c r="A14" s="6">
        <v>10</v>
      </c>
      <c r="B14" s="88"/>
      <c r="C14" s="566"/>
      <c r="D14" s="568"/>
      <c r="E14" s="568"/>
      <c r="F14" s="88"/>
      <c r="G14" s="582">
        <v>33</v>
      </c>
      <c r="H14" s="567"/>
      <c r="I14" s="568">
        <v>0</v>
      </c>
      <c r="J14" s="568"/>
      <c r="K14" s="77">
        <f t="shared" si="0"/>
        <v>33</v>
      </c>
      <c r="L14" s="566">
        <v>0</v>
      </c>
      <c r="M14" s="567"/>
      <c r="N14" s="568">
        <v>0</v>
      </c>
      <c r="O14" s="568"/>
      <c r="P14" s="77">
        <f t="shared" si="1"/>
        <v>0</v>
      </c>
      <c r="Q14" s="566">
        <v>31</v>
      </c>
      <c r="R14" s="567">
        <v>3</v>
      </c>
      <c r="S14" s="568">
        <v>0</v>
      </c>
      <c r="T14" s="568"/>
      <c r="U14" s="77">
        <f t="shared" si="2"/>
        <v>34</v>
      </c>
      <c r="V14" s="566"/>
      <c r="W14" s="567"/>
      <c r="X14" s="568"/>
      <c r="Y14" s="568"/>
      <c r="Z14" s="77">
        <f t="shared" si="3"/>
        <v>0</v>
      </c>
      <c r="AA14" s="88"/>
      <c r="AB14" s="6">
        <v>10</v>
      </c>
    </row>
    <row r="15" spans="1:28" ht="18" customHeight="1">
      <c r="A15" s="6">
        <v>11</v>
      </c>
      <c r="B15" s="88"/>
      <c r="C15" s="566"/>
      <c r="D15" s="568"/>
      <c r="E15" s="568"/>
      <c r="F15" s="88"/>
      <c r="G15" s="582">
        <v>134</v>
      </c>
      <c r="H15" s="567"/>
      <c r="I15" s="568">
        <v>4</v>
      </c>
      <c r="J15" s="568"/>
      <c r="K15" s="77">
        <f t="shared" si="0"/>
        <v>138</v>
      </c>
      <c r="L15" s="566">
        <v>1</v>
      </c>
      <c r="M15" s="567"/>
      <c r="N15" s="568">
        <v>0</v>
      </c>
      <c r="O15" s="568"/>
      <c r="P15" s="77">
        <f t="shared" si="1"/>
        <v>1</v>
      </c>
      <c r="Q15" s="566">
        <v>122</v>
      </c>
      <c r="R15" s="567">
        <v>10</v>
      </c>
      <c r="S15" s="568">
        <v>4</v>
      </c>
      <c r="T15" s="568"/>
      <c r="U15" s="77">
        <f t="shared" si="2"/>
        <v>136</v>
      </c>
      <c r="V15" s="566"/>
      <c r="W15" s="567"/>
      <c r="X15" s="568"/>
      <c r="Y15" s="568"/>
      <c r="Z15" s="77">
        <f t="shared" si="3"/>
        <v>0</v>
      </c>
      <c r="AA15" s="88"/>
      <c r="AB15" s="6">
        <v>11</v>
      </c>
    </row>
    <row r="16" spans="1:28" ht="18" customHeight="1">
      <c r="A16" s="6">
        <v>12</v>
      </c>
      <c r="B16" s="88"/>
      <c r="C16" s="566">
        <v>2</v>
      </c>
      <c r="D16" s="568"/>
      <c r="E16" s="568">
        <v>2</v>
      </c>
      <c r="F16" s="88"/>
      <c r="G16" s="582">
        <v>194</v>
      </c>
      <c r="H16" s="567"/>
      <c r="I16" s="568">
        <v>10</v>
      </c>
      <c r="J16" s="568"/>
      <c r="K16" s="77">
        <f t="shared" si="0"/>
        <v>204</v>
      </c>
      <c r="L16" s="566">
        <v>6</v>
      </c>
      <c r="M16" s="567"/>
      <c r="N16" s="568">
        <v>0</v>
      </c>
      <c r="O16" s="568"/>
      <c r="P16" s="77">
        <f t="shared" si="1"/>
        <v>6</v>
      </c>
      <c r="Q16" s="566">
        <v>171</v>
      </c>
      <c r="R16" s="567">
        <v>17</v>
      </c>
      <c r="S16" s="568">
        <v>10</v>
      </c>
      <c r="T16" s="568"/>
      <c r="U16" s="77">
        <f t="shared" si="2"/>
        <v>198</v>
      </c>
      <c r="V16" s="566"/>
      <c r="W16" s="567"/>
      <c r="X16" s="568"/>
      <c r="Y16" s="568"/>
      <c r="Z16" s="77">
        <f t="shared" si="3"/>
        <v>0</v>
      </c>
      <c r="AA16" s="88"/>
      <c r="AB16" s="6">
        <v>12</v>
      </c>
    </row>
    <row r="17" spans="1:28" ht="18" customHeight="1">
      <c r="A17" s="6">
        <v>13</v>
      </c>
      <c r="B17" s="88"/>
      <c r="C17" s="566"/>
      <c r="D17" s="568"/>
      <c r="E17" s="568"/>
      <c r="F17" s="88"/>
      <c r="G17" s="582">
        <v>90</v>
      </c>
      <c r="H17" s="567"/>
      <c r="I17" s="568">
        <v>0</v>
      </c>
      <c r="J17" s="568"/>
      <c r="K17" s="77">
        <f t="shared" si="0"/>
        <v>90</v>
      </c>
      <c r="L17" s="566">
        <v>2</v>
      </c>
      <c r="M17" s="567"/>
      <c r="N17" s="568">
        <v>0</v>
      </c>
      <c r="O17" s="568"/>
      <c r="P17" s="77">
        <f t="shared" si="1"/>
        <v>2</v>
      </c>
      <c r="Q17" s="566">
        <v>83</v>
      </c>
      <c r="R17" s="567">
        <v>5</v>
      </c>
      <c r="S17" s="568">
        <v>0</v>
      </c>
      <c r="T17" s="568"/>
      <c r="U17" s="77">
        <f t="shared" si="2"/>
        <v>88</v>
      </c>
      <c r="V17" s="566"/>
      <c r="W17" s="567"/>
      <c r="X17" s="568"/>
      <c r="Y17" s="568"/>
      <c r="Z17" s="77">
        <f t="shared" si="3"/>
        <v>0</v>
      </c>
      <c r="AA17" s="88"/>
      <c r="AB17" s="6">
        <v>13</v>
      </c>
    </row>
    <row r="18" spans="1:28" ht="18" customHeight="1" thickBot="1">
      <c r="A18" s="7">
        <v>14</v>
      </c>
      <c r="B18" s="88"/>
      <c r="C18" s="569"/>
      <c r="D18" s="571"/>
      <c r="E18" s="571"/>
      <c r="F18" s="88"/>
      <c r="G18" s="583">
        <v>36</v>
      </c>
      <c r="H18" s="570"/>
      <c r="I18" s="571">
        <v>0</v>
      </c>
      <c r="J18" s="571"/>
      <c r="K18" s="83">
        <f t="shared" si="0"/>
        <v>36</v>
      </c>
      <c r="L18" s="569">
        <v>4</v>
      </c>
      <c r="M18" s="570"/>
      <c r="N18" s="571">
        <v>0</v>
      </c>
      <c r="O18" s="571"/>
      <c r="P18" s="83">
        <f t="shared" si="1"/>
        <v>4</v>
      </c>
      <c r="Q18" s="569">
        <v>27</v>
      </c>
      <c r="R18" s="570">
        <v>4</v>
      </c>
      <c r="S18" s="571">
        <v>0</v>
      </c>
      <c r="T18" s="571"/>
      <c r="U18" s="83">
        <f t="shared" si="2"/>
        <v>31</v>
      </c>
      <c r="V18" s="569"/>
      <c r="W18" s="570"/>
      <c r="X18" s="571"/>
      <c r="Y18" s="571"/>
      <c r="Z18" s="83">
        <f t="shared" si="3"/>
        <v>0</v>
      </c>
      <c r="AA18" s="88"/>
      <c r="AB18" s="7">
        <v>14</v>
      </c>
    </row>
    <row r="19" spans="1:28" ht="30" customHeight="1" thickTop="1" thickBot="1">
      <c r="A19" s="66" t="s">
        <v>104</v>
      </c>
      <c r="B19" s="88"/>
      <c r="C19" s="89">
        <f>SUM(C5:C18)</f>
        <v>8</v>
      </c>
      <c r="D19" s="89">
        <f t="shared" ref="D19" si="4">SUM(D5:D18)</f>
        <v>0</v>
      </c>
      <c r="E19" s="89">
        <f t="shared" ref="E19" si="5">SUM(E5:E18)</f>
        <v>8</v>
      </c>
      <c r="F19" s="88"/>
      <c r="G19" s="89">
        <f>SUM(G5:G18)</f>
        <v>849</v>
      </c>
      <c r="H19" s="89">
        <f t="shared" ref="H19:K19" si="6">SUM(H5:H18)</f>
        <v>0</v>
      </c>
      <c r="I19" s="89">
        <f t="shared" si="6"/>
        <v>29</v>
      </c>
      <c r="J19" s="89">
        <f t="shared" si="6"/>
        <v>0</v>
      </c>
      <c r="K19" s="89">
        <f t="shared" si="6"/>
        <v>878</v>
      </c>
      <c r="L19" s="89">
        <f>SUM(L5:L18)</f>
        <v>16</v>
      </c>
      <c r="M19" s="89">
        <f t="shared" ref="M19:P19" si="7">SUM(M5:M18)</f>
        <v>0</v>
      </c>
      <c r="N19" s="89">
        <f t="shared" si="7"/>
        <v>0</v>
      </c>
      <c r="O19" s="89">
        <f t="shared" si="7"/>
        <v>0</v>
      </c>
      <c r="P19" s="89">
        <f t="shared" si="7"/>
        <v>16</v>
      </c>
      <c r="Q19" s="89">
        <f>SUM(Q5:Q18)</f>
        <v>779</v>
      </c>
      <c r="R19" s="89">
        <f t="shared" ref="R19:U19" si="8">SUM(R5:R18)</f>
        <v>50</v>
      </c>
      <c r="S19" s="89">
        <f t="shared" si="8"/>
        <v>29</v>
      </c>
      <c r="T19" s="89">
        <f t="shared" si="8"/>
        <v>0</v>
      </c>
      <c r="U19" s="89">
        <f t="shared" si="8"/>
        <v>858</v>
      </c>
      <c r="V19" s="89">
        <f>SUM(V5:V18)</f>
        <v>0</v>
      </c>
      <c r="W19" s="89">
        <f t="shared" ref="W19:Z19" si="9">SUM(W5:W18)</f>
        <v>0</v>
      </c>
      <c r="X19" s="89">
        <f t="shared" si="9"/>
        <v>0</v>
      </c>
      <c r="Y19" s="89">
        <f t="shared" si="9"/>
        <v>0</v>
      </c>
      <c r="Z19" s="89">
        <f t="shared" si="9"/>
        <v>0</v>
      </c>
      <c r="AA19" s="88"/>
      <c r="AB19" s="66" t="s">
        <v>104</v>
      </c>
    </row>
    <row r="20" spans="1:28" ht="42.6" customHeight="1" thickTop="1" thickBot="1">
      <c r="A20" s="66" t="s">
        <v>6</v>
      </c>
      <c r="B20" s="90"/>
      <c r="C20" s="773"/>
      <c r="D20" s="774"/>
      <c r="E20" s="775"/>
      <c r="F20" s="90"/>
      <c r="G20" s="762">
        <f>SUM(G19:J19)</f>
        <v>878</v>
      </c>
      <c r="H20" s="763"/>
      <c r="I20" s="763"/>
      <c r="J20" s="764"/>
      <c r="K20" s="467">
        <f>G23+G25</f>
        <v>878</v>
      </c>
      <c r="L20" s="762">
        <f>SUM(L19:O19)</f>
        <v>16</v>
      </c>
      <c r="M20" s="763"/>
      <c r="N20" s="763"/>
      <c r="O20" s="764"/>
      <c r="P20" s="467">
        <f>L23+L25</f>
        <v>16</v>
      </c>
      <c r="Q20" s="762">
        <f>SUM(Q19:T19)</f>
        <v>858</v>
      </c>
      <c r="R20" s="763"/>
      <c r="S20" s="763"/>
      <c r="T20" s="764"/>
      <c r="U20" s="467">
        <f>Q23+Q25</f>
        <v>858</v>
      </c>
      <c r="V20" s="762">
        <f>SUM(V19:Y19)</f>
        <v>0</v>
      </c>
      <c r="W20" s="763"/>
      <c r="X20" s="763"/>
      <c r="Y20" s="764"/>
      <c r="Z20" s="467">
        <f>V23+V25</f>
        <v>0</v>
      </c>
      <c r="AA20" s="90"/>
      <c r="AB20" s="66" t="s">
        <v>6</v>
      </c>
    </row>
    <row r="21" spans="1:28" ht="18" customHeight="1" thickTop="1" thickBot="1">
      <c r="A21" s="309"/>
      <c r="B21" s="76"/>
      <c r="C21" s="765"/>
      <c r="D21" s="766"/>
      <c r="E21" s="767"/>
      <c r="F21" s="90"/>
      <c r="G21" s="765"/>
      <c r="H21" s="766"/>
      <c r="I21" s="766"/>
      <c r="J21" s="766"/>
      <c r="K21" s="766"/>
      <c r="L21" s="766"/>
      <c r="M21" s="766"/>
      <c r="N21" s="766"/>
      <c r="O21" s="766"/>
      <c r="P21" s="766"/>
      <c r="Q21" s="766"/>
      <c r="R21" s="766"/>
      <c r="S21" s="766"/>
      <c r="T21" s="766"/>
      <c r="U21" s="766"/>
      <c r="V21" s="766"/>
      <c r="W21" s="766"/>
      <c r="X21" s="766"/>
      <c r="Y21" s="766"/>
      <c r="Z21" s="767"/>
      <c r="AA21" s="76"/>
      <c r="AB21" s="257"/>
    </row>
    <row r="22" spans="1:28" ht="30" customHeight="1" thickTop="1" thickBot="1">
      <c r="A22" s="752" t="s">
        <v>1</v>
      </c>
      <c r="B22" s="753"/>
      <c r="C22" s="753"/>
      <c r="D22" s="753"/>
      <c r="E22" s="753"/>
      <c r="F22" s="753"/>
      <c r="G22" s="753"/>
      <c r="H22" s="753"/>
      <c r="I22" s="753"/>
      <c r="J22" s="753"/>
      <c r="K22" s="753"/>
      <c r="L22" s="753"/>
      <c r="M22" s="753"/>
      <c r="N22" s="753"/>
      <c r="O22" s="753"/>
      <c r="P22" s="753"/>
      <c r="Q22" s="753"/>
      <c r="R22" s="753"/>
      <c r="S22" s="753"/>
      <c r="T22" s="753"/>
      <c r="U22" s="753"/>
      <c r="V22" s="753"/>
      <c r="W22" s="753"/>
      <c r="X22" s="753"/>
      <c r="Y22" s="753"/>
      <c r="Z22" s="753"/>
      <c r="AA22" s="753"/>
      <c r="AB22" s="754"/>
    </row>
    <row r="23" spans="1:28" ht="39.75" customHeight="1" thickTop="1" thickBot="1">
      <c r="A23" s="66" t="s">
        <v>99</v>
      </c>
      <c r="B23" s="64"/>
      <c r="C23" s="447">
        <f>C7+C10</f>
        <v>2</v>
      </c>
      <c r="D23" s="448">
        <f>D7+D10</f>
        <v>0</v>
      </c>
      <c r="E23" s="449">
        <f>E7+E10</f>
        <v>2</v>
      </c>
      <c r="F23" s="64"/>
      <c r="G23" s="689">
        <f t="shared" ref="G23" si="10">K7+K10</f>
        <v>74</v>
      </c>
      <c r="H23" s="690"/>
      <c r="I23" s="690"/>
      <c r="J23" s="690"/>
      <c r="K23" s="691"/>
      <c r="L23" s="689">
        <f t="shared" ref="L23" si="11">P7+P10</f>
        <v>0</v>
      </c>
      <c r="M23" s="690"/>
      <c r="N23" s="690"/>
      <c r="O23" s="690"/>
      <c r="P23" s="691"/>
      <c r="Q23" s="689">
        <f t="shared" ref="Q23" si="12">U7+U10</f>
        <v>74</v>
      </c>
      <c r="R23" s="690"/>
      <c r="S23" s="690"/>
      <c r="T23" s="690"/>
      <c r="U23" s="691"/>
      <c r="V23" s="689">
        <f t="shared" ref="V23" si="13">Z7+Z10</f>
        <v>0</v>
      </c>
      <c r="W23" s="690"/>
      <c r="X23" s="690"/>
      <c r="Y23" s="690"/>
      <c r="Z23" s="691"/>
      <c r="AA23" s="64"/>
      <c r="AB23" s="66" t="s">
        <v>99</v>
      </c>
    </row>
    <row r="24" spans="1:28" ht="30" customHeight="1" thickTop="1" thickBot="1">
      <c r="A24" s="755" t="s">
        <v>4</v>
      </c>
      <c r="B24" s="756"/>
      <c r="C24" s="756"/>
      <c r="D24" s="756"/>
      <c r="E24" s="756"/>
      <c r="F24" s="756"/>
      <c r="G24" s="756"/>
      <c r="H24" s="756"/>
      <c r="I24" s="756"/>
      <c r="J24" s="756"/>
      <c r="K24" s="756"/>
      <c r="L24" s="756"/>
      <c r="M24" s="756"/>
      <c r="N24" s="756"/>
      <c r="O24" s="756"/>
      <c r="P24" s="756"/>
      <c r="Q24" s="756"/>
      <c r="R24" s="756"/>
      <c r="S24" s="756"/>
      <c r="T24" s="756"/>
      <c r="U24" s="756"/>
      <c r="V24" s="756"/>
      <c r="W24" s="756"/>
      <c r="X24" s="756"/>
      <c r="Y24" s="756"/>
      <c r="Z24" s="756"/>
      <c r="AA24" s="756"/>
      <c r="AB24" s="757"/>
    </row>
    <row r="25" spans="1:28" ht="39.75" customHeight="1" thickTop="1" thickBot="1">
      <c r="A25" s="66" t="s">
        <v>99</v>
      </c>
      <c r="B25" s="64"/>
      <c r="C25" s="447">
        <f>SUM(C5:C6,C8:C9,C11:C18)</f>
        <v>6</v>
      </c>
      <c r="D25" s="448">
        <f>SUM(D5:D6,D8:D9,D11:D18)</f>
        <v>0</v>
      </c>
      <c r="E25" s="449">
        <f>SUM(E5:E6,E8:E9,E11:E18)</f>
        <v>6</v>
      </c>
      <c r="F25" s="64"/>
      <c r="G25" s="688">
        <f t="shared" ref="G25" si="14">SUM(K5:K6,K8:K9,K11:K18)</f>
        <v>804</v>
      </c>
      <c r="H25" s="688"/>
      <c r="I25" s="688"/>
      <c r="J25" s="688"/>
      <c r="K25" s="688"/>
      <c r="L25" s="688">
        <f t="shared" ref="L25" si="15">SUM(P5:P6,P8:P9,P11:P18)</f>
        <v>16</v>
      </c>
      <c r="M25" s="688"/>
      <c r="N25" s="688"/>
      <c r="O25" s="688"/>
      <c r="P25" s="688"/>
      <c r="Q25" s="688">
        <f t="shared" ref="Q25" si="16">SUM(U5:U6,U8:U9,U11:U18)</f>
        <v>784</v>
      </c>
      <c r="R25" s="688"/>
      <c r="S25" s="688"/>
      <c r="T25" s="688"/>
      <c r="U25" s="688"/>
      <c r="V25" s="688">
        <f t="shared" ref="V25" si="17">SUM(Z5:Z6,Z8:Z9,Z11:Z18)</f>
        <v>0</v>
      </c>
      <c r="W25" s="688"/>
      <c r="X25" s="688"/>
      <c r="Y25" s="688"/>
      <c r="Z25" s="688"/>
      <c r="AA25" s="64"/>
      <c r="AB25" s="66" t="s">
        <v>99</v>
      </c>
    </row>
    <row r="26" spans="1:28" ht="27.6" customHeight="1" thickTop="1"/>
    <row r="27" spans="1:28" ht="27.6" customHeight="1"/>
    <row r="28" spans="1:28" ht="27.6" customHeight="1">
      <c r="C28" s="114"/>
      <c r="D28" s="114"/>
      <c r="E28" s="114"/>
      <c r="F28" s="114"/>
      <c r="G28" s="114"/>
    </row>
    <row r="29" spans="1:28" ht="27.6" customHeight="1">
      <c r="C29" s="114"/>
      <c r="D29" s="114"/>
      <c r="E29" s="114"/>
      <c r="F29" s="114"/>
      <c r="G29" s="114"/>
    </row>
    <row r="30" spans="1:28" ht="15.75">
      <c r="C30" s="114"/>
      <c r="D30" s="114"/>
      <c r="E30" s="446"/>
      <c r="F30" s="114"/>
      <c r="G30" s="114"/>
    </row>
    <row r="31" spans="1:28" ht="15.75">
      <c r="C31" s="114"/>
      <c r="D31" s="114"/>
      <c r="E31" s="446"/>
      <c r="F31" s="114"/>
      <c r="G31" s="114"/>
    </row>
    <row r="32" spans="1:28">
      <c r="C32" s="114"/>
      <c r="D32" s="114"/>
      <c r="E32" s="114"/>
      <c r="F32" s="114"/>
      <c r="G32" s="114"/>
    </row>
    <row r="33" spans="3:7">
      <c r="C33" s="114"/>
      <c r="D33" s="114"/>
      <c r="E33" s="114"/>
      <c r="F33" s="114"/>
      <c r="G33" s="114"/>
    </row>
  </sheetData>
  <mergeCells count="36">
    <mergeCell ref="V25:Z25"/>
    <mergeCell ref="G25:K25"/>
    <mergeCell ref="L25:P25"/>
    <mergeCell ref="Q25:U25"/>
    <mergeCell ref="Q23:U23"/>
    <mergeCell ref="L23:P23"/>
    <mergeCell ref="A1:AB1"/>
    <mergeCell ref="X3:Y3"/>
    <mergeCell ref="V20:Y20"/>
    <mergeCell ref="Q3:R3"/>
    <mergeCell ref="S3:T3"/>
    <mergeCell ref="Q20:T20"/>
    <mergeCell ref="V3:W3"/>
    <mergeCell ref="G3:H3"/>
    <mergeCell ref="I3:J3"/>
    <mergeCell ref="G20:J20"/>
    <mergeCell ref="L3:M3"/>
    <mergeCell ref="C2:E2"/>
    <mergeCell ref="E3:E4"/>
    <mergeCell ref="C20:E20"/>
    <mergeCell ref="A22:AB22"/>
    <mergeCell ref="A24:AB24"/>
    <mergeCell ref="V23:Z23"/>
    <mergeCell ref="AB2:AB4"/>
    <mergeCell ref="V2:Z2"/>
    <mergeCell ref="A2:A4"/>
    <mergeCell ref="G2:K2"/>
    <mergeCell ref="L2:P2"/>
    <mergeCell ref="Q2:U2"/>
    <mergeCell ref="N3:O3"/>
    <mergeCell ref="L20:O20"/>
    <mergeCell ref="G23:K23"/>
    <mergeCell ref="C21:E21"/>
    <mergeCell ref="G21:Z21"/>
    <mergeCell ref="C3:C4"/>
    <mergeCell ref="D3:D4"/>
  </mergeCells>
  <phoneticPr fontId="18" type="noConversion"/>
  <pageMargins left="0.5" right="0.5" top="1.5" bottom="0.5" header="0.5" footer="0.25"/>
  <pageSetup paperSize="5" scale="58" orientation="landscape" r:id="rId1"/>
  <headerFooter alignWithMargins="0">
    <oddHeader>&amp;C&amp;"Times New Roman,Bold"&amp;24November 4, 2014 State Election
Absentee Ballot Counts</oddHeader>
    <oddFooter>&amp;R&amp;F</oddFooter>
  </headerFooter>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pageSetUpPr fitToPage="1"/>
  </sheetPr>
  <dimension ref="A1:X320"/>
  <sheetViews>
    <sheetView zoomScale="70" zoomScaleNormal="70" workbookViewId="0">
      <selection activeCell="A20" sqref="A20:XFD20"/>
    </sheetView>
  </sheetViews>
  <sheetFormatPr defaultRowHeight="12.75"/>
  <cols>
    <col min="1" max="1" width="19.7109375" customWidth="1"/>
    <col min="2" max="2" width="1.85546875" customWidth="1"/>
    <col min="3" max="3" width="7.28515625" bestFit="1" customWidth="1"/>
    <col min="4" max="4" width="6.7109375" customWidth="1"/>
    <col min="5" max="5" width="7.28515625" style="2" bestFit="1" customWidth="1"/>
    <col min="6" max="6" width="11.28515625" customWidth="1"/>
    <col min="7" max="7" width="7.28515625" bestFit="1" customWidth="1"/>
    <col min="8" max="9" width="6.7109375" bestFit="1" customWidth="1"/>
    <col min="10" max="10" width="9.85546875" bestFit="1" customWidth="1"/>
    <col min="11" max="11" width="7.28515625" bestFit="1" customWidth="1"/>
    <col min="12" max="13" width="6.7109375" bestFit="1" customWidth="1"/>
    <col min="14" max="14" width="9.85546875" bestFit="1" customWidth="1"/>
    <col min="15" max="17" width="8.7109375" customWidth="1"/>
    <col min="18" max="18" width="9.85546875" bestFit="1" customWidth="1"/>
    <col min="19" max="19" width="7.28515625" bestFit="1" customWidth="1"/>
    <col min="20" max="21" width="6.7109375" bestFit="1" customWidth="1"/>
    <col min="22" max="22" width="9.85546875" bestFit="1" customWidth="1"/>
    <col min="23" max="23" width="1.85546875" customWidth="1"/>
    <col min="24" max="24" width="19.7109375" customWidth="1"/>
    <col min="25" max="25" width="8.7109375" customWidth="1"/>
    <col min="26" max="26" width="11.42578125" customWidth="1"/>
    <col min="27" max="30" width="8.7109375" customWidth="1"/>
    <col min="31" max="31" width="11" customWidth="1"/>
    <col min="32" max="32" width="17" customWidth="1"/>
  </cols>
  <sheetData>
    <row r="1" spans="1:24" ht="35.450000000000003" customHeight="1" thickBot="1">
      <c r="A1" s="333" t="s">
        <v>495</v>
      </c>
      <c r="B1" s="332"/>
      <c r="C1" s="782" t="s">
        <v>496</v>
      </c>
      <c r="D1" s="782"/>
      <c r="E1" s="782"/>
      <c r="F1" s="782"/>
      <c r="G1" s="782"/>
      <c r="H1" s="782"/>
      <c r="I1" s="782"/>
      <c r="J1" s="782"/>
      <c r="K1" s="782"/>
      <c r="L1" s="782"/>
      <c r="M1" s="782"/>
      <c r="N1" s="782"/>
      <c r="O1" s="782"/>
      <c r="P1" s="782"/>
      <c r="Q1" s="782"/>
      <c r="R1" s="782"/>
      <c r="S1" s="782"/>
      <c r="T1" s="782"/>
      <c r="U1" s="782"/>
      <c r="V1" s="782"/>
      <c r="W1" s="332"/>
      <c r="X1" s="334" t="s">
        <v>495</v>
      </c>
    </row>
    <row r="2" spans="1:24" ht="35.450000000000003" customHeight="1" thickBot="1">
      <c r="A2" s="336"/>
      <c r="B2" s="332"/>
      <c r="C2" s="785" t="s">
        <v>376</v>
      </c>
      <c r="D2" s="786"/>
      <c r="E2" s="786"/>
      <c r="F2" s="786"/>
      <c r="G2" s="786"/>
      <c r="H2" s="786"/>
      <c r="I2" s="786"/>
      <c r="J2" s="786"/>
      <c r="K2" s="786"/>
      <c r="L2" s="786"/>
      <c r="M2" s="786"/>
      <c r="N2" s="786"/>
      <c r="O2" s="786"/>
      <c r="P2" s="786"/>
      <c r="Q2" s="786"/>
      <c r="R2" s="787"/>
      <c r="S2" s="786" t="s">
        <v>11</v>
      </c>
      <c r="T2" s="786"/>
      <c r="U2" s="786"/>
      <c r="V2" s="787"/>
      <c r="W2" s="332"/>
      <c r="X2" s="370"/>
    </row>
    <row r="3" spans="1:24" ht="25.9" customHeight="1" thickBot="1">
      <c r="A3" s="243"/>
      <c r="B3" s="182"/>
      <c r="C3" s="783" t="s">
        <v>497</v>
      </c>
      <c r="D3" s="784"/>
      <c r="E3" s="784"/>
      <c r="F3" s="784"/>
      <c r="G3" s="783" t="s">
        <v>497</v>
      </c>
      <c r="H3" s="784"/>
      <c r="I3" s="784"/>
      <c r="J3" s="784"/>
      <c r="K3" s="783" t="s">
        <v>497</v>
      </c>
      <c r="L3" s="784"/>
      <c r="M3" s="784"/>
      <c r="N3" s="784"/>
      <c r="O3" s="783" t="s">
        <v>497</v>
      </c>
      <c r="P3" s="784"/>
      <c r="Q3" s="784"/>
      <c r="R3" s="784"/>
      <c r="S3" s="783" t="s">
        <v>497</v>
      </c>
      <c r="T3" s="784"/>
      <c r="U3" s="784"/>
      <c r="V3" s="784"/>
      <c r="W3" s="182"/>
      <c r="X3" s="239"/>
    </row>
    <row r="4" spans="1:24" ht="54" customHeight="1" thickBot="1">
      <c r="A4" s="716" t="s">
        <v>0</v>
      </c>
      <c r="B4" s="182"/>
      <c r="C4" s="709" t="s">
        <v>498</v>
      </c>
      <c r="D4" s="710"/>
      <c r="E4" s="710"/>
      <c r="F4" s="711"/>
      <c r="G4" s="709" t="s">
        <v>499</v>
      </c>
      <c r="H4" s="710"/>
      <c r="I4" s="710"/>
      <c r="J4" s="711"/>
      <c r="K4" s="709" t="s">
        <v>500</v>
      </c>
      <c r="L4" s="710"/>
      <c r="M4" s="710"/>
      <c r="N4" s="711"/>
      <c r="O4" s="709" t="s">
        <v>501</v>
      </c>
      <c r="P4" s="710"/>
      <c r="Q4" s="710"/>
      <c r="R4" s="711"/>
      <c r="S4" s="709" t="s">
        <v>502</v>
      </c>
      <c r="T4" s="710"/>
      <c r="U4" s="710"/>
      <c r="V4" s="711"/>
      <c r="W4" s="182"/>
      <c r="X4" s="716" t="s">
        <v>0</v>
      </c>
    </row>
    <row r="5" spans="1:24" ht="18" customHeight="1" thickTop="1">
      <c r="A5" s="716"/>
      <c r="B5" s="182"/>
      <c r="C5" s="780" t="s">
        <v>503</v>
      </c>
      <c r="D5" s="776" t="s">
        <v>504</v>
      </c>
      <c r="E5" s="778" t="s">
        <v>505</v>
      </c>
      <c r="F5" s="768" t="s">
        <v>2</v>
      </c>
      <c r="G5" s="780" t="s">
        <v>503</v>
      </c>
      <c r="H5" s="776" t="s">
        <v>504</v>
      </c>
      <c r="I5" s="778" t="s">
        <v>505</v>
      </c>
      <c r="J5" s="768" t="s">
        <v>2</v>
      </c>
      <c r="K5" s="780" t="s">
        <v>503</v>
      </c>
      <c r="L5" s="776" t="s">
        <v>504</v>
      </c>
      <c r="M5" s="778" t="s">
        <v>505</v>
      </c>
      <c r="N5" s="768" t="s">
        <v>2</v>
      </c>
      <c r="O5" s="780" t="s">
        <v>503</v>
      </c>
      <c r="P5" s="776" t="s">
        <v>504</v>
      </c>
      <c r="Q5" s="778" t="s">
        <v>505</v>
      </c>
      <c r="R5" s="768" t="s">
        <v>2</v>
      </c>
      <c r="S5" s="780" t="s">
        <v>503</v>
      </c>
      <c r="T5" s="776" t="s">
        <v>504</v>
      </c>
      <c r="U5" s="778" t="s">
        <v>505</v>
      </c>
      <c r="V5" s="768" t="s">
        <v>2</v>
      </c>
      <c r="W5" s="182"/>
      <c r="X5" s="716"/>
    </row>
    <row r="6" spans="1:24" ht="18.600000000000001" customHeight="1" thickBot="1">
      <c r="A6" s="717"/>
      <c r="B6" s="9"/>
      <c r="C6" s="781"/>
      <c r="D6" s="777"/>
      <c r="E6" s="779"/>
      <c r="F6" s="769"/>
      <c r="G6" s="781"/>
      <c r="H6" s="777"/>
      <c r="I6" s="779"/>
      <c r="J6" s="769"/>
      <c r="K6" s="781"/>
      <c r="L6" s="777"/>
      <c r="M6" s="779"/>
      <c r="N6" s="769"/>
      <c r="O6" s="781"/>
      <c r="P6" s="777"/>
      <c r="Q6" s="779"/>
      <c r="R6" s="769"/>
      <c r="S6" s="781"/>
      <c r="T6" s="777"/>
      <c r="U6" s="779"/>
      <c r="V6" s="769"/>
      <c r="W6" s="9"/>
      <c r="X6" s="717"/>
    </row>
    <row r="7" spans="1:24" ht="27" customHeight="1" thickTop="1">
      <c r="A7" s="77">
        <v>1</v>
      </c>
      <c r="B7" s="48"/>
      <c r="C7" s="563"/>
      <c r="D7" s="564"/>
      <c r="E7" s="565"/>
      <c r="F7" s="5">
        <f t="shared" ref="F7:F20" si="0">SUM(C7:E7)</f>
        <v>0</v>
      </c>
      <c r="G7" s="563"/>
      <c r="H7" s="564"/>
      <c r="I7" s="565"/>
      <c r="J7" s="5">
        <f t="shared" ref="J7:J20" si="1">SUM(G7:I7)</f>
        <v>0</v>
      </c>
      <c r="K7" s="563"/>
      <c r="L7" s="564"/>
      <c r="M7" s="565"/>
      <c r="N7" s="5">
        <f t="shared" ref="N7:N20" si="2">SUM(K7:M7)</f>
        <v>0</v>
      </c>
      <c r="O7" s="563"/>
      <c r="P7" s="564"/>
      <c r="Q7" s="565"/>
      <c r="R7" s="5">
        <f t="shared" ref="R7:R20" si="3">SUM(O7:Q7)</f>
        <v>0</v>
      </c>
      <c r="S7" s="563">
        <v>1</v>
      </c>
      <c r="T7" s="564"/>
      <c r="U7" s="565"/>
      <c r="V7" s="5">
        <f t="shared" ref="V7:V20" si="4">SUM(S7:U7)</f>
        <v>1</v>
      </c>
      <c r="W7" s="48"/>
      <c r="X7" s="77">
        <v>1</v>
      </c>
    </row>
    <row r="8" spans="1:24" ht="27" customHeight="1">
      <c r="A8" s="6">
        <v>2</v>
      </c>
      <c r="B8" s="48"/>
      <c r="C8" s="566"/>
      <c r="D8" s="567"/>
      <c r="E8" s="568"/>
      <c r="F8" s="77">
        <f t="shared" si="0"/>
        <v>0</v>
      </c>
      <c r="G8" s="566"/>
      <c r="H8" s="567"/>
      <c r="I8" s="568"/>
      <c r="J8" s="77">
        <f t="shared" si="1"/>
        <v>0</v>
      </c>
      <c r="K8" s="566"/>
      <c r="L8" s="567"/>
      <c r="M8" s="568"/>
      <c r="N8" s="77">
        <f t="shared" si="2"/>
        <v>0</v>
      </c>
      <c r="O8" s="566"/>
      <c r="P8" s="567"/>
      <c r="Q8" s="568"/>
      <c r="R8" s="77">
        <f t="shared" si="3"/>
        <v>0</v>
      </c>
      <c r="S8" s="566"/>
      <c r="T8" s="567"/>
      <c r="U8" s="568"/>
      <c r="V8" s="77">
        <f t="shared" si="4"/>
        <v>0</v>
      </c>
      <c r="W8" s="48"/>
      <c r="X8" s="6">
        <v>2</v>
      </c>
    </row>
    <row r="9" spans="1:24" ht="27" customHeight="1">
      <c r="A9" s="6">
        <v>3</v>
      </c>
      <c r="B9" s="88"/>
      <c r="C9" s="566"/>
      <c r="D9" s="567"/>
      <c r="E9" s="568"/>
      <c r="F9" s="77">
        <f t="shared" si="0"/>
        <v>0</v>
      </c>
      <c r="G9" s="566"/>
      <c r="H9" s="567"/>
      <c r="I9" s="568"/>
      <c r="J9" s="77">
        <f t="shared" si="1"/>
        <v>0</v>
      </c>
      <c r="K9" s="566"/>
      <c r="L9" s="567"/>
      <c r="M9" s="568"/>
      <c r="N9" s="77">
        <f t="shared" si="2"/>
        <v>0</v>
      </c>
      <c r="O9" s="566"/>
      <c r="P9" s="567"/>
      <c r="Q9" s="568"/>
      <c r="R9" s="77">
        <f t="shared" si="3"/>
        <v>0</v>
      </c>
      <c r="S9" s="503"/>
      <c r="T9" s="566">
        <v>1</v>
      </c>
      <c r="U9" s="568"/>
      <c r="V9" s="77">
        <f>SUM(T9:U9)</f>
        <v>1</v>
      </c>
      <c r="W9" s="88"/>
      <c r="X9" s="6">
        <v>3</v>
      </c>
    </row>
    <row r="10" spans="1:24" ht="27" customHeight="1">
      <c r="A10" s="6">
        <v>4</v>
      </c>
      <c r="B10" s="88"/>
      <c r="C10" s="566">
        <v>2</v>
      </c>
      <c r="D10" s="567"/>
      <c r="E10" s="568"/>
      <c r="F10" s="77">
        <f t="shared" si="0"/>
        <v>2</v>
      </c>
      <c r="G10" s="566"/>
      <c r="H10" s="567"/>
      <c r="I10" s="568"/>
      <c r="J10" s="77">
        <f t="shared" si="1"/>
        <v>0</v>
      </c>
      <c r="K10" s="566"/>
      <c r="L10" s="567"/>
      <c r="M10" s="568"/>
      <c r="N10" s="77">
        <f t="shared" si="2"/>
        <v>0</v>
      </c>
      <c r="O10" s="566"/>
      <c r="P10" s="567"/>
      <c r="Q10" s="568"/>
      <c r="R10" s="77">
        <f t="shared" si="3"/>
        <v>0</v>
      </c>
      <c r="S10" s="566"/>
      <c r="T10" s="567"/>
      <c r="U10" s="568"/>
      <c r="V10" s="77">
        <f t="shared" si="4"/>
        <v>0</v>
      </c>
      <c r="W10" s="88"/>
      <c r="X10" s="6">
        <v>4</v>
      </c>
    </row>
    <row r="11" spans="1:24" ht="27" customHeight="1">
      <c r="A11" s="6">
        <v>5</v>
      </c>
      <c r="B11" s="48"/>
      <c r="C11" s="566"/>
      <c r="D11" s="567"/>
      <c r="E11" s="568"/>
      <c r="F11" s="77">
        <f t="shared" si="0"/>
        <v>0</v>
      </c>
      <c r="G11" s="566">
        <v>2</v>
      </c>
      <c r="H11" s="567"/>
      <c r="I11" s="568"/>
      <c r="J11" s="77">
        <f t="shared" si="1"/>
        <v>2</v>
      </c>
      <c r="K11" s="566"/>
      <c r="L11" s="567"/>
      <c r="M11" s="568"/>
      <c r="N11" s="77">
        <f t="shared" si="2"/>
        <v>0</v>
      </c>
      <c r="O11" s="566"/>
      <c r="P11" s="567"/>
      <c r="Q11" s="568"/>
      <c r="R11" s="77">
        <f t="shared" si="3"/>
        <v>0</v>
      </c>
      <c r="S11" s="566"/>
      <c r="T11" s="567"/>
      <c r="U11" s="568"/>
      <c r="V11" s="77">
        <f t="shared" si="4"/>
        <v>0</v>
      </c>
      <c r="W11" s="48"/>
      <c r="X11" s="6">
        <v>5</v>
      </c>
    </row>
    <row r="12" spans="1:24" ht="27" customHeight="1">
      <c r="A12" s="6">
        <v>6</v>
      </c>
      <c r="B12" s="48"/>
      <c r="C12" s="566"/>
      <c r="D12" s="567"/>
      <c r="E12" s="568"/>
      <c r="F12" s="77">
        <f t="shared" si="0"/>
        <v>0</v>
      </c>
      <c r="G12" s="566"/>
      <c r="H12" s="567"/>
      <c r="I12" s="568"/>
      <c r="J12" s="77">
        <f t="shared" si="1"/>
        <v>0</v>
      </c>
      <c r="K12" s="566"/>
      <c r="L12" s="567"/>
      <c r="M12" s="568"/>
      <c r="N12" s="77">
        <f t="shared" si="2"/>
        <v>0</v>
      </c>
      <c r="O12" s="566"/>
      <c r="P12" s="567"/>
      <c r="Q12" s="568"/>
      <c r="R12" s="77">
        <f t="shared" si="3"/>
        <v>0</v>
      </c>
      <c r="S12" s="566"/>
      <c r="T12" s="567"/>
      <c r="U12" s="568"/>
      <c r="V12" s="77">
        <f t="shared" si="4"/>
        <v>0</v>
      </c>
      <c r="W12" s="48"/>
      <c r="X12" s="6">
        <v>6</v>
      </c>
    </row>
    <row r="13" spans="1:24" ht="27" customHeight="1">
      <c r="A13" s="6">
        <v>7</v>
      </c>
      <c r="B13" s="48"/>
      <c r="C13" s="566"/>
      <c r="D13" s="567"/>
      <c r="E13" s="568"/>
      <c r="F13" s="77">
        <f t="shared" si="0"/>
        <v>0</v>
      </c>
      <c r="G13" s="566"/>
      <c r="H13" s="567"/>
      <c r="I13" s="568"/>
      <c r="J13" s="77">
        <f t="shared" si="1"/>
        <v>0</v>
      </c>
      <c r="K13" s="566"/>
      <c r="L13" s="567"/>
      <c r="M13" s="568"/>
      <c r="N13" s="77">
        <f t="shared" si="2"/>
        <v>0</v>
      </c>
      <c r="O13" s="566"/>
      <c r="P13" s="567"/>
      <c r="Q13" s="568"/>
      <c r="R13" s="77">
        <f t="shared" si="3"/>
        <v>0</v>
      </c>
      <c r="S13" s="566"/>
      <c r="T13" s="567"/>
      <c r="U13" s="568"/>
      <c r="V13" s="77">
        <f t="shared" si="4"/>
        <v>0</v>
      </c>
      <c r="W13" s="48"/>
      <c r="X13" s="6">
        <v>7</v>
      </c>
    </row>
    <row r="14" spans="1:24" ht="27" customHeight="1">
      <c r="A14" s="6">
        <v>8</v>
      </c>
      <c r="B14" s="88"/>
      <c r="C14" s="566">
        <v>1</v>
      </c>
      <c r="D14" s="567"/>
      <c r="E14" s="568"/>
      <c r="F14" s="77">
        <f t="shared" si="0"/>
        <v>1</v>
      </c>
      <c r="G14" s="566"/>
      <c r="H14" s="567"/>
      <c r="I14" s="568"/>
      <c r="J14" s="77">
        <f t="shared" si="1"/>
        <v>0</v>
      </c>
      <c r="K14" s="566"/>
      <c r="L14" s="567"/>
      <c r="M14" s="568"/>
      <c r="N14" s="77">
        <f t="shared" si="2"/>
        <v>0</v>
      </c>
      <c r="O14" s="566"/>
      <c r="P14" s="567"/>
      <c r="Q14" s="568"/>
      <c r="R14" s="77">
        <f t="shared" si="3"/>
        <v>0</v>
      </c>
      <c r="S14" s="566">
        <v>1</v>
      </c>
      <c r="T14" s="567"/>
      <c r="U14" s="568"/>
      <c r="V14" s="77">
        <f t="shared" si="4"/>
        <v>1</v>
      </c>
      <c r="W14" s="88"/>
      <c r="X14" s="6">
        <v>8</v>
      </c>
    </row>
    <row r="15" spans="1:24" ht="27" customHeight="1">
      <c r="A15" s="6">
        <v>9</v>
      </c>
      <c r="B15" s="88"/>
      <c r="C15" s="566"/>
      <c r="D15" s="567"/>
      <c r="E15" s="568"/>
      <c r="F15" s="77">
        <f t="shared" si="0"/>
        <v>0</v>
      </c>
      <c r="G15" s="566">
        <v>1</v>
      </c>
      <c r="H15" s="567"/>
      <c r="I15" s="568"/>
      <c r="J15" s="77">
        <f t="shared" si="1"/>
        <v>1</v>
      </c>
      <c r="K15" s="566"/>
      <c r="L15" s="567"/>
      <c r="M15" s="568"/>
      <c r="N15" s="77">
        <f t="shared" si="2"/>
        <v>0</v>
      </c>
      <c r="O15" s="566"/>
      <c r="P15" s="567"/>
      <c r="Q15" s="568"/>
      <c r="R15" s="77">
        <f t="shared" si="3"/>
        <v>0</v>
      </c>
      <c r="S15" s="566"/>
      <c r="T15" s="567"/>
      <c r="U15" s="568"/>
      <c r="V15" s="77">
        <f t="shared" si="4"/>
        <v>0</v>
      </c>
      <c r="W15" s="88"/>
      <c r="X15" s="6">
        <v>9</v>
      </c>
    </row>
    <row r="16" spans="1:24" ht="27" customHeight="1">
      <c r="A16" s="6">
        <v>10</v>
      </c>
      <c r="B16" s="88"/>
      <c r="C16" s="566"/>
      <c r="D16" s="567"/>
      <c r="E16" s="568"/>
      <c r="F16" s="77">
        <f t="shared" si="0"/>
        <v>0</v>
      </c>
      <c r="G16" s="566"/>
      <c r="H16" s="567"/>
      <c r="I16" s="568"/>
      <c r="J16" s="77">
        <f t="shared" si="1"/>
        <v>0</v>
      </c>
      <c r="K16" s="566"/>
      <c r="L16" s="567"/>
      <c r="M16" s="568"/>
      <c r="N16" s="77">
        <f t="shared" si="2"/>
        <v>0</v>
      </c>
      <c r="O16" s="566"/>
      <c r="P16" s="567"/>
      <c r="Q16" s="568"/>
      <c r="R16" s="77">
        <f t="shared" si="3"/>
        <v>0</v>
      </c>
      <c r="S16" s="566"/>
      <c r="T16" s="567"/>
      <c r="U16" s="568"/>
      <c r="V16" s="77">
        <f t="shared" si="4"/>
        <v>0</v>
      </c>
      <c r="W16" s="88"/>
      <c r="X16" s="6">
        <v>10</v>
      </c>
    </row>
    <row r="17" spans="1:24" ht="27" customHeight="1">
      <c r="A17" s="6">
        <v>11</v>
      </c>
      <c r="B17" s="88"/>
      <c r="C17" s="566"/>
      <c r="D17" s="567"/>
      <c r="E17" s="568"/>
      <c r="F17" s="77">
        <f t="shared" si="0"/>
        <v>0</v>
      </c>
      <c r="G17" s="566"/>
      <c r="H17" s="567"/>
      <c r="I17" s="568"/>
      <c r="J17" s="77">
        <f t="shared" si="1"/>
        <v>0</v>
      </c>
      <c r="K17" s="566"/>
      <c r="L17" s="567"/>
      <c r="M17" s="568"/>
      <c r="N17" s="77">
        <f t="shared" si="2"/>
        <v>0</v>
      </c>
      <c r="O17" s="566"/>
      <c r="P17" s="567"/>
      <c r="Q17" s="568"/>
      <c r="R17" s="77">
        <f t="shared" si="3"/>
        <v>0</v>
      </c>
      <c r="S17" s="566"/>
      <c r="T17" s="567"/>
      <c r="U17" s="568"/>
      <c r="V17" s="77">
        <f t="shared" si="4"/>
        <v>0</v>
      </c>
      <c r="W17" s="88"/>
      <c r="X17" s="6">
        <v>11</v>
      </c>
    </row>
    <row r="18" spans="1:24" ht="27" customHeight="1">
      <c r="A18" s="6">
        <v>12</v>
      </c>
      <c r="B18" s="88"/>
      <c r="C18" s="566"/>
      <c r="D18" s="567"/>
      <c r="E18" s="568"/>
      <c r="F18" s="77">
        <f t="shared" si="0"/>
        <v>0</v>
      </c>
      <c r="G18" s="566">
        <v>1</v>
      </c>
      <c r="H18" s="567"/>
      <c r="I18" s="568"/>
      <c r="J18" s="77">
        <f t="shared" si="1"/>
        <v>1</v>
      </c>
      <c r="K18" s="566"/>
      <c r="L18" s="567"/>
      <c r="M18" s="568"/>
      <c r="N18" s="77">
        <f t="shared" si="2"/>
        <v>0</v>
      </c>
      <c r="O18" s="566"/>
      <c r="P18" s="567"/>
      <c r="Q18" s="568"/>
      <c r="R18" s="77">
        <f t="shared" si="3"/>
        <v>0</v>
      </c>
      <c r="S18" s="566">
        <v>1</v>
      </c>
      <c r="T18" s="567">
        <v>1</v>
      </c>
      <c r="U18" s="568"/>
      <c r="V18" s="77">
        <f t="shared" si="4"/>
        <v>2</v>
      </c>
      <c r="W18" s="88"/>
      <c r="X18" s="6">
        <v>12</v>
      </c>
    </row>
    <row r="19" spans="1:24" ht="27" customHeight="1">
      <c r="A19" s="6">
        <v>13</v>
      </c>
      <c r="B19" s="88"/>
      <c r="C19" s="566"/>
      <c r="D19" s="567"/>
      <c r="E19" s="568"/>
      <c r="F19" s="77">
        <f t="shared" si="0"/>
        <v>0</v>
      </c>
      <c r="G19" s="566"/>
      <c r="H19" s="567"/>
      <c r="I19" s="568"/>
      <c r="J19" s="77">
        <f t="shared" si="1"/>
        <v>0</v>
      </c>
      <c r="K19" s="566"/>
      <c r="L19" s="567"/>
      <c r="M19" s="568"/>
      <c r="N19" s="77">
        <f t="shared" si="2"/>
        <v>0</v>
      </c>
      <c r="O19" s="566"/>
      <c r="P19" s="567"/>
      <c r="Q19" s="568"/>
      <c r="R19" s="77">
        <f t="shared" si="3"/>
        <v>0</v>
      </c>
      <c r="S19" s="566"/>
      <c r="T19" s="567"/>
      <c r="U19" s="568"/>
      <c r="V19" s="77">
        <f t="shared" si="4"/>
        <v>0</v>
      </c>
      <c r="W19" s="88"/>
      <c r="X19" s="6">
        <v>13</v>
      </c>
    </row>
    <row r="20" spans="1:24" ht="27" customHeight="1" thickBot="1">
      <c r="A20" s="7">
        <v>14</v>
      </c>
      <c r="B20" s="88"/>
      <c r="C20" s="569"/>
      <c r="D20" s="570"/>
      <c r="E20" s="571"/>
      <c r="F20" s="83">
        <f t="shared" si="0"/>
        <v>0</v>
      </c>
      <c r="G20" s="569"/>
      <c r="H20" s="570"/>
      <c r="I20" s="571"/>
      <c r="J20" s="83">
        <f t="shared" si="1"/>
        <v>0</v>
      </c>
      <c r="K20" s="569"/>
      <c r="L20" s="570"/>
      <c r="M20" s="571"/>
      <c r="N20" s="83">
        <f t="shared" si="2"/>
        <v>0</v>
      </c>
      <c r="O20" s="569"/>
      <c r="P20" s="570"/>
      <c r="Q20" s="571"/>
      <c r="R20" s="83">
        <f t="shared" si="3"/>
        <v>0</v>
      </c>
      <c r="S20" s="569"/>
      <c r="T20" s="570"/>
      <c r="U20" s="571"/>
      <c r="V20" s="83">
        <f t="shared" si="4"/>
        <v>0</v>
      </c>
      <c r="W20" s="88"/>
      <c r="X20" s="7">
        <v>14</v>
      </c>
    </row>
    <row r="21" spans="1:24" ht="27" customHeight="1" thickTop="1" thickBot="1">
      <c r="A21" s="11" t="s">
        <v>104</v>
      </c>
      <c r="B21" s="90"/>
      <c r="C21" s="89">
        <f>SUM(C7:C20)</f>
        <v>3</v>
      </c>
      <c r="D21" s="89">
        <f t="shared" ref="D21:F21" si="5">SUM(D7:D20)</f>
        <v>0</v>
      </c>
      <c r="E21" s="89">
        <f t="shared" si="5"/>
        <v>0</v>
      </c>
      <c r="F21" s="89">
        <f t="shared" si="5"/>
        <v>3</v>
      </c>
      <c r="G21" s="89">
        <f>SUM(G7:G20)</f>
        <v>4</v>
      </c>
      <c r="H21" s="89">
        <f t="shared" ref="H21:J21" si="6">SUM(H7:H20)</f>
        <v>0</v>
      </c>
      <c r="I21" s="89">
        <f t="shared" si="6"/>
        <v>0</v>
      </c>
      <c r="J21" s="89">
        <f t="shared" si="6"/>
        <v>4</v>
      </c>
      <c r="K21" s="89">
        <f>SUM(K7:K20)</f>
        <v>0</v>
      </c>
      <c r="L21" s="89">
        <f t="shared" ref="L21:N21" si="7">SUM(L7:L20)</f>
        <v>0</v>
      </c>
      <c r="M21" s="89">
        <f t="shared" si="7"/>
        <v>0</v>
      </c>
      <c r="N21" s="89">
        <f t="shared" si="7"/>
        <v>0</v>
      </c>
      <c r="O21" s="89">
        <f>SUM(O7:O20)</f>
        <v>0</v>
      </c>
      <c r="P21" s="89">
        <f t="shared" ref="P21:R21" si="8">SUM(P7:P20)</f>
        <v>0</v>
      </c>
      <c r="Q21" s="89">
        <f t="shared" si="8"/>
        <v>0</v>
      </c>
      <c r="R21" s="89">
        <f t="shared" si="8"/>
        <v>0</v>
      </c>
      <c r="S21" s="89">
        <f>SUM(S7:S20)</f>
        <v>3</v>
      </c>
      <c r="T21" s="89">
        <f t="shared" ref="T21:V21" si="9">SUM(T7:T20)</f>
        <v>2</v>
      </c>
      <c r="U21" s="89">
        <f t="shared" si="9"/>
        <v>0</v>
      </c>
      <c r="V21" s="86">
        <f t="shared" si="9"/>
        <v>5</v>
      </c>
      <c r="W21" s="90"/>
      <c r="X21" s="11" t="s">
        <v>104</v>
      </c>
    </row>
    <row r="22" spans="1:24" ht="27" customHeight="1" thickTop="1" thickBot="1">
      <c r="A22" s="11" t="s">
        <v>506</v>
      </c>
      <c r="B22" s="76"/>
      <c r="C22" s="762">
        <f>SUM(C21:E21)</f>
        <v>3</v>
      </c>
      <c r="D22" s="763"/>
      <c r="E22" s="764"/>
      <c r="F22" s="335">
        <f>C24+C26</f>
        <v>3</v>
      </c>
      <c r="G22" s="762">
        <f>SUM(G21:I21)</f>
        <v>4</v>
      </c>
      <c r="H22" s="763"/>
      <c r="I22" s="764"/>
      <c r="J22" s="335">
        <f>G24+G26</f>
        <v>4</v>
      </c>
      <c r="K22" s="762">
        <f>SUM(K21:M21)</f>
        <v>0</v>
      </c>
      <c r="L22" s="763"/>
      <c r="M22" s="764"/>
      <c r="N22" s="335">
        <f>K24+K26</f>
        <v>0</v>
      </c>
      <c r="O22" s="762">
        <f>SUM(O21:Q21)</f>
        <v>0</v>
      </c>
      <c r="P22" s="763"/>
      <c r="Q22" s="764"/>
      <c r="R22" s="335">
        <f>O24+O26</f>
        <v>0</v>
      </c>
      <c r="S22" s="762">
        <f>SUM(S21:U21)</f>
        <v>5</v>
      </c>
      <c r="T22" s="763"/>
      <c r="U22" s="764"/>
      <c r="V22" s="335">
        <f>S24+S26</f>
        <v>5</v>
      </c>
      <c r="W22" s="76"/>
      <c r="X22" s="11" t="s">
        <v>506</v>
      </c>
    </row>
    <row r="23" spans="1:24" ht="27" customHeight="1" thickTop="1" thickBot="1">
      <c r="A23" s="718" t="s">
        <v>1</v>
      </c>
      <c r="B23" s="719"/>
      <c r="C23" s="719"/>
      <c r="D23" s="719"/>
      <c r="E23" s="719"/>
      <c r="F23" s="719"/>
      <c r="G23" s="719"/>
      <c r="H23" s="719"/>
      <c r="I23" s="719"/>
      <c r="J23" s="719"/>
      <c r="K23" s="719"/>
      <c r="L23" s="719"/>
      <c r="M23" s="719"/>
      <c r="N23" s="719"/>
      <c r="O23" s="719"/>
      <c r="P23" s="719"/>
      <c r="Q23" s="719"/>
      <c r="R23" s="719"/>
      <c r="S23" s="719"/>
      <c r="T23" s="719"/>
      <c r="U23" s="719"/>
      <c r="V23" s="719"/>
      <c r="W23" s="719"/>
      <c r="X23" s="720"/>
    </row>
    <row r="24" spans="1:24" ht="27" customHeight="1" thickTop="1" thickBot="1">
      <c r="A24" s="66" t="s">
        <v>507</v>
      </c>
      <c r="B24" s="64"/>
      <c r="C24" s="689">
        <f>F9+F12</f>
        <v>0</v>
      </c>
      <c r="D24" s="690"/>
      <c r="E24" s="690"/>
      <c r="F24" s="691"/>
      <c r="G24" s="689">
        <f>J9+J12</f>
        <v>0</v>
      </c>
      <c r="H24" s="690"/>
      <c r="I24" s="690"/>
      <c r="J24" s="691"/>
      <c r="K24" s="689">
        <f>N9+N12</f>
        <v>0</v>
      </c>
      <c r="L24" s="690"/>
      <c r="M24" s="690"/>
      <c r="N24" s="691"/>
      <c r="O24" s="689">
        <f>R9+R12</f>
        <v>0</v>
      </c>
      <c r="P24" s="690"/>
      <c r="Q24" s="690"/>
      <c r="R24" s="691"/>
      <c r="S24" s="689">
        <f>V9+V12</f>
        <v>1</v>
      </c>
      <c r="T24" s="690"/>
      <c r="U24" s="690"/>
      <c r="V24" s="691"/>
      <c r="W24" s="64"/>
      <c r="X24" s="66" t="s">
        <v>507</v>
      </c>
    </row>
    <row r="25" spans="1:24" ht="27" customHeight="1" thickTop="1" thickBot="1">
      <c r="A25" s="721" t="s">
        <v>4</v>
      </c>
      <c r="B25" s="722"/>
      <c r="C25" s="722"/>
      <c r="D25" s="722"/>
      <c r="E25" s="722"/>
      <c r="F25" s="722"/>
      <c r="G25" s="722"/>
      <c r="H25" s="722"/>
      <c r="I25" s="722"/>
      <c r="J25" s="722"/>
      <c r="K25" s="722"/>
      <c r="L25" s="722"/>
      <c r="M25" s="722"/>
      <c r="N25" s="722"/>
      <c r="O25" s="722"/>
      <c r="P25" s="722"/>
      <c r="Q25" s="722"/>
      <c r="R25" s="722"/>
      <c r="S25" s="722"/>
      <c r="T25" s="722"/>
      <c r="U25" s="722"/>
      <c r="V25" s="722"/>
      <c r="W25" s="722"/>
      <c r="X25" s="723"/>
    </row>
    <row r="26" spans="1:24" ht="27" customHeight="1" thickTop="1" thickBot="1">
      <c r="A26" s="66" t="s">
        <v>507</v>
      </c>
      <c r="B26" s="64"/>
      <c r="C26" s="689">
        <f>SUM(F7:F8,F10:F11,F13:F20)</f>
        <v>3</v>
      </c>
      <c r="D26" s="690"/>
      <c r="E26" s="690"/>
      <c r="F26" s="691"/>
      <c r="G26" s="689">
        <f>SUM(J7:J8,J10:J11,J13:J20)</f>
        <v>4</v>
      </c>
      <c r="H26" s="690"/>
      <c r="I26" s="690"/>
      <c r="J26" s="691"/>
      <c r="K26" s="689">
        <f>SUM(N7:N8,N10:N11,N13:N20)</f>
        <v>0</v>
      </c>
      <c r="L26" s="690"/>
      <c r="M26" s="690"/>
      <c r="N26" s="691"/>
      <c r="O26" s="689">
        <f>SUM(R7:R8,R10:R11,R13:R20)</f>
        <v>0</v>
      </c>
      <c r="P26" s="690"/>
      <c r="Q26" s="690"/>
      <c r="R26" s="691"/>
      <c r="S26" s="689">
        <f>SUM(V7:V8,V10:V11,V13:V20)</f>
        <v>4</v>
      </c>
      <c r="T26" s="690"/>
      <c r="U26" s="690"/>
      <c r="V26" s="691"/>
      <c r="W26" s="64"/>
      <c r="X26" s="66" t="s">
        <v>507</v>
      </c>
    </row>
    <row r="27" spans="1:24" ht="25.9" customHeight="1" thickTop="1"/>
    <row r="28" spans="1:24" ht="25.9" customHeight="1"/>
    <row r="29" spans="1:24" ht="25.9" customHeight="1"/>
    <row r="30" spans="1:24" ht="25.9" customHeight="1"/>
    <row r="31" spans="1:24" ht="25.9" customHeight="1"/>
    <row r="32" spans="1:24" ht="25.9" customHeight="1"/>
    <row r="33" ht="25.9" customHeight="1"/>
    <row r="34" ht="25.9" customHeight="1"/>
    <row r="35" ht="25.9" customHeight="1"/>
    <row r="36" ht="25.9" customHeight="1"/>
    <row r="37" ht="25.9" customHeight="1"/>
    <row r="38" ht="25.9" customHeight="1"/>
    <row r="39" ht="25.9" customHeight="1"/>
    <row r="40" ht="25.9" customHeight="1"/>
    <row r="41" ht="25.9" customHeight="1"/>
    <row r="42" ht="25.9" customHeight="1"/>
    <row r="43" ht="25.9" customHeight="1"/>
    <row r="44" ht="25.9" customHeight="1"/>
    <row r="45" ht="25.9" customHeight="1"/>
    <row r="46" ht="25.9" customHeight="1"/>
    <row r="47" ht="25.9" customHeight="1"/>
    <row r="48" ht="25.9" customHeight="1"/>
    <row r="49" ht="25.9" customHeight="1"/>
    <row r="50" ht="25.9" customHeight="1"/>
    <row r="51" ht="25.9" customHeight="1"/>
    <row r="52" ht="25.9" customHeight="1"/>
    <row r="53" ht="25.9" customHeight="1"/>
    <row r="54" ht="25.9" customHeight="1"/>
    <row r="55" ht="25.9" customHeight="1"/>
    <row r="56" ht="25.9" customHeight="1"/>
    <row r="57" ht="25.9" customHeight="1"/>
    <row r="58" ht="25.9" customHeight="1"/>
    <row r="59" ht="25.9" customHeight="1"/>
    <row r="60" ht="25.9" customHeight="1"/>
    <row r="61" ht="25.9" customHeight="1"/>
    <row r="62" ht="25.9" customHeight="1"/>
    <row r="63" ht="25.9" customHeight="1"/>
    <row r="64" ht="25.9" customHeight="1"/>
    <row r="65" ht="25.9" customHeight="1"/>
    <row r="66" ht="25.9" customHeight="1"/>
    <row r="67" ht="25.9" customHeight="1"/>
    <row r="68" ht="25.9" customHeight="1"/>
    <row r="69" ht="25.9" customHeight="1"/>
    <row r="70" ht="25.9" customHeight="1"/>
    <row r="71" ht="25.9" customHeight="1"/>
    <row r="72" ht="25.9" customHeight="1"/>
    <row r="73" ht="25.9" customHeight="1"/>
    <row r="74" ht="25.9" customHeight="1"/>
    <row r="75" ht="25.9" customHeight="1"/>
    <row r="76" ht="25.9" customHeight="1"/>
    <row r="77" ht="25.9" customHeight="1"/>
    <row r="78" ht="25.9" customHeight="1"/>
    <row r="79" ht="25.9" customHeight="1"/>
    <row r="80" ht="25.9" customHeight="1"/>
    <row r="81" ht="25.9" customHeight="1"/>
    <row r="82" ht="25.9" customHeight="1"/>
    <row r="83" ht="25.9" customHeight="1"/>
    <row r="84" ht="25.9" customHeight="1"/>
    <row r="85" ht="25.9" customHeight="1"/>
    <row r="86" ht="25.9" customHeight="1"/>
    <row r="87" ht="25.9" customHeight="1"/>
    <row r="88" ht="25.9" customHeight="1"/>
    <row r="89" ht="25.9" customHeight="1"/>
    <row r="90" ht="25.9" customHeight="1"/>
    <row r="91" ht="25.9" customHeight="1"/>
    <row r="92" ht="25.9" customHeight="1"/>
    <row r="93" ht="25.9" customHeight="1"/>
    <row r="94" ht="25.9" customHeight="1"/>
    <row r="95" ht="25.9" customHeight="1"/>
    <row r="96" ht="25.9" customHeight="1"/>
    <row r="97" ht="25.9" customHeight="1"/>
    <row r="98" ht="25.9" customHeight="1"/>
    <row r="99" ht="25.9" customHeight="1"/>
    <row r="100" ht="25.9" customHeight="1"/>
    <row r="101" ht="25.9" customHeight="1"/>
    <row r="102" ht="25.9" customHeight="1"/>
    <row r="103" ht="25.9" customHeight="1"/>
    <row r="104" ht="25.9" customHeight="1"/>
    <row r="105" ht="25.9" customHeight="1"/>
    <row r="106" ht="25.9" customHeight="1"/>
    <row r="107" ht="25.9" customHeight="1"/>
    <row r="108" ht="25.9" customHeight="1"/>
    <row r="109" ht="25.9" customHeight="1"/>
    <row r="110" ht="25.9" customHeight="1"/>
    <row r="111" ht="25.9" customHeight="1"/>
    <row r="112" ht="25.9" customHeight="1"/>
    <row r="113" ht="25.9" customHeight="1"/>
    <row r="114" ht="25.9" customHeight="1"/>
    <row r="115" ht="25.9" customHeight="1"/>
    <row r="116" ht="25.9" customHeight="1"/>
    <row r="117" ht="25.9" customHeight="1"/>
    <row r="118" ht="25.9" customHeight="1"/>
    <row r="119" ht="25.9" customHeight="1"/>
    <row r="120" ht="25.9" customHeight="1"/>
    <row r="121" ht="25.9" customHeight="1"/>
    <row r="122" ht="25.9" customHeight="1"/>
    <row r="123" ht="25.9" customHeight="1"/>
    <row r="124" ht="25.9" customHeight="1"/>
    <row r="125" ht="25.9" customHeight="1"/>
    <row r="126" ht="25.9" customHeight="1"/>
    <row r="127" ht="25.9" customHeight="1"/>
    <row r="128" ht="25.9" customHeight="1"/>
    <row r="129" ht="25.9" customHeight="1"/>
    <row r="130" ht="25.9" customHeight="1"/>
    <row r="131" ht="25.9" customHeight="1"/>
    <row r="132" ht="25.9" customHeight="1"/>
    <row r="133" ht="25.9" customHeight="1"/>
    <row r="134" ht="25.9" customHeight="1"/>
    <row r="135" ht="25.9" customHeight="1"/>
    <row r="136" ht="25.9" customHeight="1"/>
    <row r="137" ht="25.9" customHeight="1"/>
    <row r="138" ht="25.9" customHeight="1"/>
    <row r="139" ht="25.9" customHeight="1"/>
    <row r="140" ht="25.9" customHeight="1"/>
    <row r="141" ht="25.9" customHeight="1"/>
    <row r="142" ht="25.9" customHeight="1"/>
    <row r="143" ht="25.9" customHeight="1"/>
    <row r="144" ht="25.9" customHeight="1"/>
    <row r="145" ht="25.9" customHeight="1"/>
    <row r="146" ht="25.9" customHeight="1"/>
    <row r="147" ht="25.9" customHeight="1"/>
    <row r="148" ht="25.9" customHeight="1"/>
    <row r="149" ht="25.9" customHeight="1"/>
    <row r="150" ht="25.9" customHeight="1"/>
    <row r="151" ht="25.9" customHeight="1"/>
    <row r="152" ht="25.9" customHeight="1"/>
    <row r="153" ht="25.9" customHeight="1"/>
    <row r="154" ht="25.9" customHeight="1"/>
    <row r="155" ht="25.9" customHeight="1"/>
    <row r="156" ht="25.9" customHeight="1"/>
    <row r="157" ht="25.9" customHeight="1"/>
    <row r="158" ht="25.9" customHeight="1"/>
    <row r="159" ht="25.9" customHeight="1"/>
    <row r="160" ht="25.9" customHeight="1"/>
    <row r="161" ht="25.9" customHeight="1"/>
    <row r="162" ht="25.9" customHeight="1"/>
    <row r="163" ht="25.9" customHeight="1"/>
    <row r="164" ht="25.9" customHeight="1"/>
    <row r="165" ht="25.9" customHeight="1"/>
    <row r="166" ht="25.9" customHeight="1"/>
    <row r="167" ht="25.9" customHeight="1"/>
    <row r="168" ht="25.9" customHeight="1"/>
    <row r="169" ht="25.9" customHeight="1"/>
    <row r="170" ht="25.9" customHeight="1"/>
    <row r="171" ht="25.9" customHeight="1"/>
    <row r="172" ht="25.9" customHeight="1"/>
    <row r="173" ht="25.9" customHeight="1"/>
    <row r="174" ht="25.9" customHeight="1"/>
    <row r="175" ht="25.9" customHeight="1"/>
    <row r="176" ht="25.9" customHeight="1"/>
    <row r="177" ht="25.9" customHeight="1"/>
    <row r="178" ht="25.9" customHeight="1"/>
    <row r="179" ht="25.9" customHeight="1"/>
    <row r="180" ht="25.9" customHeight="1"/>
    <row r="181" ht="25.9" customHeight="1"/>
    <row r="182" ht="25.9" customHeight="1"/>
    <row r="183" ht="25.9" customHeight="1"/>
    <row r="184" ht="25.9" customHeight="1"/>
    <row r="185" ht="25.9" customHeight="1"/>
    <row r="186" ht="25.9" customHeight="1"/>
    <row r="187" ht="25.9" customHeight="1"/>
    <row r="188" ht="25.9" customHeight="1"/>
    <row r="189" ht="25.9" customHeight="1"/>
    <row r="190" ht="25.9" customHeight="1"/>
    <row r="191" ht="25.9" customHeight="1"/>
    <row r="192" ht="25.9" customHeight="1"/>
    <row r="193" ht="25.9" customHeight="1"/>
    <row r="194" ht="25.9" customHeight="1"/>
    <row r="195" ht="25.9" customHeight="1"/>
    <row r="196" ht="25.9" customHeight="1"/>
    <row r="197" ht="25.9" customHeight="1"/>
    <row r="198" ht="25.9" customHeight="1"/>
    <row r="199" ht="25.9" customHeight="1"/>
    <row r="200" ht="25.9" customHeight="1"/>
    <row r="201" ht="25.9" customHeight="1"/>
    <row r="202" ht="25.9" customHeight="1"/>
    <row r="203" ht="25.9" customHeight="1"/>
    <row r="204" ht="25.9" customHeight="1"/>
    <row r="205" ht="25.9" customHeight="1"/>
    <row r="206" ht="25.9" customHeight="1"/>
    <row r="207" ht="25.9" customHeight="1"/>
    <row r="208" ht="25.9" customHeight="1"/>
    <row r="209" ht="25.9" customHeight="1"/>
    <row r="210" ht="25.9" customHeight="1"/>
    <row r="211" ht="25.9" customHeight="1"/>
    <row r="212" ht="25.9" customHeight="1"/>
    <row r="213" ht="25.9" customHeight="1"/>
    <row r="214" ht="25.9" customHeight="1"/>
    <row r="215" ht="25.9" customHeight="1"/>
    <row r="216" ht="25.9" customHeight="1"/>
    <row r="217" ht="25.9" customHeight="1"/>
    <row r="218" ht="25.9" customHeight="1"/>
    <row r="219" ht="25.9" customHeight="1"/>
    <row r="220" ht="25.9" customHeight="1"/>
    <row r="221" ht="25.9" customHeight="1"/>
    <row r="222" ht="25.9" customHeight="1"/>
    <row r="223" ht="25.9" customHeight="1"/>
    <row r="224" ht="25.9" customHeight="1"/>
    <row r="225" ht="25.9" customHeight="1"/>
    <row r="226" ht="25.9" customHeight="1"/>
    <row r="227" ht="25.9" customHeight="1"/>
    <row r="228" ht="25.9" customHeight="1"/>
    <row r="229" ht="25.9" customHeight="1"/>
    <row r="230" ht="25.9" customHeight="1"/>
    <row r="231" ht="25.9" customHeight="1"/>
    <row r="232" ht="25.9" customHeight="1"/>
    <row r="233" ht="25.9" customHeight="1"/>
    <row r="234" ht="25.9" customHeight="1"/>
    <row r="235" ht="25.9" customHeight="1"/>
    <row r="236" ht="25.9" customHeight="1"/>
    <row r="237" ht="25.9" customHeight="1"/>
    <row r="238" ht="25.9" customHeight="1"/>
    <row r="239" ht="25.9" customHeight="1"/>
    <row r="240" ht="25.9" customHeight="1"/>
    <row r="241" ht="25.9" customHeight="1"/>
    <row r="242" ht="25.9" customHeight="1"/>
    <row r="243" ht="25.9" customHeight="1"/>
    <row r="244" ht="25.9" customHeight="1"/>
    <row r="245" ht="25.9" customHeight="1"/>
    <row r="246" ht="25.9" customHeight="1"/>
    <row r="247" ht="25.9" customHeight="1"/>
    <row r="248" ht="25.9" customHeight="1"/>
    <row r="249" ht="25.9" customHeight="1"/>
    <row r="250" ht="25.9" customHeight="1"/>
    <row r="251" ht="25.9" customHeight="1"/>
    <row r="252" ht="25.9" customHeight="1"/>
    <row r="253" ht="25.9" customHeight="1"/>
    <row r="254" ht="25.9" customHeight="1"/>
    <row r="255" ht="25.9" customHeight="1"/>
    <row r="256" ht="25.9" customHeight="1"/>
    <row r="257" ht="25.9" customHeight="1"/>
    <row r="258" ht="25.9" customHeight="1"/>
    <row r="259" ht="25.9" customHeight="1"/>
    <row r="260" ht="25.9" customHeight="1"/>
    <row r="261" ht="25.9" customHeight="1"/>
    <row r="262" ht="25.9" customHeight="1"/>
    <row r="263" ht="25.9" customHeight="1"/>
    <row r="264" ht="25.9" customHeight="1"/>
    <row r="265" ht="25.9" customHeight="1"/>
    <row r="266" ht="25.9" customHeight="1"/>
    <row r="267" ht="25.9" customHeight="1"/>
    <row r="268" ht="25.9" customHeight="1"/>
    <row r="269" ht="25.9" customHeight="1"/>
    <row r="270" ht="25.9" customHeight="1"/>
    <row r="271" ht="25.9" customHeight="1"/>
    <row r="272" ht="25.9" customHeight="1"/>
    <row r="273" ht="25.9" customHeight="1"/>
    <row r="274" ht="25.9" customHeight="1"/>
    <row r="275" ht="25.9" customHeight="1"/>
    <row r="276" ht="25.9" customHeight="1"/>
    <row r="277" ht="25.9" customHeight="1"/>
    <row r="278" ht="25.9" customHeight="1"/>
    <row r="279" ht="25.9" customHeight="1"/>
    <row r="280" ht="25.9" customHeight="1"/>
    <row r="281" ht="25.9" customHeight="1"/>
    <row r="282" ht="25.9" customHeight="1"/>
    <row r="283" ht="25.9" customHeight="1"/>
    <row r="284" ht="25.9" customHeight="1"/>
    <row r="285" ht="25.9" customHeight="1"/>
    <row r="286" ht="25.9" customHeight="1"/>
    <row r="287" ht="25.9" customHeight="1"/>
    <row r="288" ht="25.9" customHeight="1"/>
    <row r="289" ht="25.9" customHeight="1"/>
    <row r="290" ht="25.9" customHeight="1"/>
    <row r="291" ht="25.9" customHeight="1"/>
    <row r="292" ht="25.9" customHeight="1"/>
    <row r="293" ht="25.9" customHeight="1"/>
    <row r="294" ht="25.9" customHeight="1"/>
    <row r="295" ht="25.9" customHeight="1"/>
    <row r="296" ht="25.9" customHeight="1"/>
    <row r="297" ht="25.9" customHeight="1"/>
    <row r="298" ht="25.9" customHeight="1"/>
    <row r="299" ht="25.9" customHeight="1"/>
    <row r="300" ht="25.9" customHeight="1"/>
    <row r="301" ht="25.9" customHeight="1"/>
    <row r="302" ht="25.9" customHeight="1"/>
    <row r="303" ht="25.9" customHeight="1"/>
    <row r="304" ht="25.9" customHeight="1"/>
    <row r="305" ht="25.9" customHeight="1"/>
    <row r="306" ht="25.9" customHeight="1"/>
    <row r="307" ht="25.9" customHeight="1"/>
    <row r="308" ht="25.9" customHeight="1"/>
    <row r="309" ht="25.9" customHeight="1"/>
    <row r="310" ht="25.9" customHeight="1"/>
    <row r="311" ht="25.9" customHeight="1"/>
    <row r="312" ht="25.9" customHeight="1"/>
    <row r="313" ht="25.9" customHeight="1"/>
    <row r="314" ht="25.9" customHeight="1"/>
    <row r="315" ht="25.9" customHeight="1"/>
    <row r="316" ht="25.9" customHeight="1"/>
    <row r="317" ht="25.9" customHeight="1"/>
    <row r="318" ht="25.9" customHeight="1"/>
    <row r="319" ht="25.9" customHeight="1"/>
    <row r="320" ht="25.9" customHeight="1"/>
  </sheetData>
  <mergeCells count="52">
    <mergeCell ref="C1:V1"/>
    <mergeCell ref="C3:F3"/>
    <mergeCell ref="G3:J3"/>
    <mergeCell ref="K3:N3"/>
    <mergeCell ref="O3:R3"/>
    <mergeCell ref="S3:V3"/>
    <mergeCell ref="C2:R2"/>
    <mergeCell ref="S2:V2"/>
    <mergeCell ref="X4:X6"/>
    <mergeCell ref="A4:A6"/>
    <mergeCell ref="C4:F4"/>
    <mergeCell ref="G4:J4"/>
    <mergeCell ref="K4:N4"/>
    <mergeCell ref="O4:R4"/>
    <mergeCell ref="G5:G6"/>
    <mergeCell ref="C5:C6"/>
    <mergeCell ref="D5:D6"/>
    <mergeCell ref="E5:E6"/>
    <mergeCell ref="F5:F6"/>
    <mergeCell ref="S4:V4"/>
    <mergeCell ref="L5:L6"/>
    <mergeCell ref="M5:M6"/>
    <mergeCell ref="J5:J6"/>
    <mergeCell ref="K5:K6"/>
    <mergeCell ref="A25:X25"/>
    <mergeCell ref="C26:F26"/>
    <mergeCell ref="G26:J26"/>
    <mergeCell ref="K26:N26"/>
    <mergeCell ref="O26:R26"/>
    <mergeCell ref="S26:V26"/>
    <mergeCell ref="A23:X23"/>
    <mergeCell ref="C24:F24"/>
    <mergeCell ref="G24:J24"/>
    <mergeCell ref="K24:N24"/>
    <mergeCell ref="O24:R24"/>
    <mergeCell ref="S24:V24"/>
    <mergeCell ref="C22:E22"/>
    <mergeCell ref="S22:U22"/>
    <mergeCell ref="T5:T6"/>
    <mergeCell ref="U5:U6"/>
    <mergeCell ref="V5:V6"/>
    <mergeCell ref="G22:I22"/>
    <mergeCell ref="K22:M22"/>
    <mergeCell ref="O22:Q22"/>
    <mergeCell ref="N5:N6"/>
    <mergeCell ref="O5:O6"/>
    <mergeCell ref="P5:P6"/>
    <mergeCell ref="Q5:Q6"/>
    <mergeCell ref="R5:R6"/>
    <mergeCell ref="S5:S6"/>
    <mergeCell ref="H5:H6"/>
    <mergeCell ref="I5:I6"/>
  </mergeCells>
  <printOptions horizontalCentered="1"/>
  <pageMargins left="0.25" right="0.25" top="1.5" bottom="0.5" header="0.3" footer="0.25"/>
  <pageSetup paperSize="5" scale="68" orientation="landscape" horizontalDpi="4294967293" r:id="rId1"/>
  <headerFooter alignWithMargins="0">
    <oddHeader>&amp;C&amp;"Times New Roman,Bold"&amp;24November 4, 2014 State Election
Write-in Counts</oddHeader>
    <oddFooter>&amp;R&amp;F</oddFooter>
  </headerFooter>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pageSetUpPr fitToPage="1"/>
  </sheetPr>
  <dimension ref="A1:BJ321"/>
  <sheetViews>
    <sheetView zoomScale="60" zoomScaleNormal="60" workbookViewId="0">
      <selection activeCell="AC12" sqref="AC12"/>
    </sheetView>
  </sheetViews>
  <sheetFormatPr defaultRowHeight="12.75"/>
  <cols>
    <col min="1" max="1" width="19.7109375" customWidth="1"/>
    <col min="2" max="2" width="1.85546875" customWidth="1"/>
    <col min="3" max="3" width="7.140625" bestFit="1" customWidth="1"/>
    <col min="4" max="4" width="7" bestFit="1" customWidth="1"/>
    <col min="5" max="5" width="7.140625" bestFit="1" customWidth="1"/>
    <col min="6" max="6" width="7" bestFit="1" customWidth="1"/>
    <col min="7" max="7" width="8.7109375" bestFit="1" customWidth="1"/>
    <col min="8" max="8" width="7.140625" bestFit="1" customWidth="1"/>
    <col min="9" max="9" width="7" bestFit="1" customWidth="1"/>
    <col min="10" max="10" width="7.140625" bestFit="1" customWidth="1"/>
    <col min="11" max="11" width="7" bestFit="1" customWidth="1"/>
    <col min="12" max="12" width="8.7109375" bestFit="1" customWidth="1"/>
    <col min="13" max="13" width="7.140625" bestFit="1" customWidth="1"/>
    <col min="14" max="14" width="7" bestFit="1" customWidth="1"/>
    <col min="15" max="15" width="7.140625" bestFit="1" customWidth="1"/>
    <col min="16" max="16" width="7" bestFit="1" customWidth="1"/>
    <col min="17" max="17" width="8.7109375" bestFit="1" customWidth="1"/>
    <col min="18" max="18" width="7.140625" bestFit="1" customWidth="1"/>
    <col min="19" max="19" width="7" bestFit="1" customWidth="1"/>
    <col min="20" max="20" width="7.140625" bestFit="1" customWidth="1"/>
    <col min="21" max="21" width="7" bestFit="1" customWidth="1"/>
    <col min="22" max="22" width="8.7109375" bestFit="1" customWidth="1"/>
    <col min="23" max="23" width="7.140625" bestFit="1" customWidth="1"/>
    <col min="24" max="24" width="7" bestFit="1" customWidth="1"/>
    <col min="25" max="25" width="7.140625" bestFit="1" customWidth="1"/>
    <col min="26" max="26" width="7" bestFit="1" customWidth="1"/>
    <col min="27" max="27" width="8.7109375" bestFit="1" customWidth="1"/>
    <col min="28" max="28" width="7.140625" bestFit="1" customWidth="1"/>
    <col min="29" max="29" width="7" bestFit="1" customWidth="1"/>
    <col min="30" max="30" width="7.140625" bestFit="1" customWidth="1"/>
    <col min="31" max="31" width="7" bestFit="1" customWidth="1"/>
    <col min="32" max="32" width="8.7109375" bestFit="1" customWidth="1"/>
    <col min="33" max="33" width="7.140625" bestFit="1" customWidth="1"/>
    <col min="34" max="34" width="7" bestFit="1" customWidth="1"/>
    <col min="35" max="35" width="7.140625" bestFit="1" customWidth="1"/>
    <col min="36" max="36" width="7" bestFit="1" customWidth="1"/>
    <col min="37" max="37" width="8.7109375" bestFit="1" customWidth="1"/>
    <col min="38" max="38" width="1.85546875" customWidth="1"/>
    <col min="39" max="39" width="19.7109375" customWidth="1"/>
    <col min="40" max="40" width="5.7109375" customWidth="1"/>
    <col min="41" max="51" width="8.7109375" customWidth="1"/>
    <col min="52" max="53" width="11.42578125" customWidth="1"/>
    <col min="54" max="54" width="10.28515625" customWidth="1"/>
    <col min="55" max="59" width="8.7109375" customWidth="1"/>
    <col min="60" max="60" width="11" customWidth="1"/>
    <col min="61" max="61" width="17" customWidth="1"/>
  </cols>
  <sheetData>
    <row r="1" spans="1:62" ht="36.6" customHeight="1" thickBot="1">
      <c r="A1" s="227" t="s">
        <v>448</v>
      </c>
      <c r="B1" s="182"/>
      <c r="C1" s="788" t="s">
        <v>376</v>
      </c>
      <c r="D1" s="789"/>
      <c r="E1" s="789"/>
      <c r="F1" s="789"/>
      <c r="G1" s="789"/>
      <c r="H1" s="789"/>
      <c r="I1" s="789"/>
      <c r="J1" s="789"/>
      <c r="K1" s="789"/>
      <c r="L1" s="789"/>
      <c r="M1" s="789"/>
      <c r="N1" s="789"/>
      <c r="O1" s="789"/>
      <c r="P1" s="789"/>
      <c r="Q1" s="789"/>
      <c r="R1" s="789"/>
      <c r="S1" s="789"/>
      <c r="T1" s="789"/>
      <c r="U1" s="789"/>
      <c r="V1" s="789"/>
      <c r="W1" s="789"/>
      <c r="X1" s="789"/>
      <c r="Y1" s="789"/>
      <c r="Z1" s="789"/>
      <c r="AA1" s="789"/>
      <c r="AB1" s="789"/>
      <c r="AC1" s="789"/>
      <c r="AD1" s="789"/>
      <c r="AE1" s="789"/>
      <c r="AF1" s="789"/>
      <c r="AG1" s="789"/>
      <c r="AH1" s="789"/>
      <c r="AI1" s="789"/>
      <c r="AJ1" s="789"/>
      <c r="AK1" s="790"/>
      <c r="AL1" s="182"/>
      <c r="AM1" s="230" t="s">
        <v>448</v>
      </c>
    </row>
    <row r="2" spans="1:62" ht="36" customHeight="1" thickBot="1">
      <c r="A2" s="468"/>
      <c r="B2" s="182"/>
      <c r="C2" s="701" t="s">
        <v>8</v>
      </c>
      <c r="D2" s="702"/>
      <c r="E2" s="702"/>
      <c r="F2" s="702"/>
      <c r="G2" s="702"/>
      <c r="H2" s="702" t="s">
        <v>413</v>
      </c>
      <c r="I2" s="702"/>
      <c r="J2" s="702"/>
      <c r="K2" s="702"/>
      <c r="L2" s="702"/>
      <c r="M2" s="699" t="s">
        <v>263</v>
      </c>
      <c r="N2" s="699"/>
      <c r="O2" s="699"/>
      <c r="P2" s="699"/>
      <c r="Q2" s="699"/>
      <c r="R2" s="702" t="s">
        <v>412</v>
      </c>
      <c r="S2" s="702"/>
      <c r="T2" s="702"/>
      <c r="U2" s="702"/>
      <c r="V2" s="702"/>
      <c r="W2" s="699" t="s">
        <v>251</v>
      </c>
      <c r="X2" s="699"/>
      <c r="Y2" s="699"/>
      <c r="Z2" s="699"/>
      <c r="AA2" s="699"/>
      <c r="AB2" s="699" t="s">
        <v>263</v>
      </c>
      <c r="AC2" s="699"/>
      <c r="AD2" s="699"/>
      <c r="AE2" s="699"/>
      <c r="AF2" s="699"/>
      <c r="AG2" s="699" t="s">
        <v>377</v>
      </c>
      <c r="AH2" s="699"/>
      <c r="AI2" s="699"/>
      <c r="AJ2" s="699"/>
      <c r="AK2" s="700"/>
      <c r="AL2" s="182"/>
      <c r="AM2" s="229"/>
    </row>
    <row r="3" spans="1:62" s="8" customFormat="1" ht="82.15" customHeight="1" thickTop="1" thickBot="1">
      <c r="A3" s="84" t="s">
        <v>0</v>
      </c>
      <c r="B3" s="182"/>
      <c r="C3" s="696" t="s">
        <v>249</v>
      </c>
      <c r="D3" s="697"/>
      <c r="E3" s="697"/>
      <c r="F3" s="697"/>
      <c r="G3" s="698"/>
      <c r="H3" s="696" t="s">
        <v>249</v>
      </c>
      <c r="I3" s="697"/>
      <c r="J3" s="697"/>
      <c r="K3" s="697"/>
      <c r="L3" s="698"/>
      <c r="M3" s="696" t="s">
        <v>249</v>
      </c>
      <c r="N3" s="697"/>
      <c r="O3" s="697"/>
      <c r="P3" s="697"/>
      <c r="Q3" s="698"/>
      <c r="R3" s="696" t="s">
        <v>250</v>
      </c>
      <c r="S3" s="697"/>
      <c r="T3" s="697"/>
      <c r="U3" s="697"/>
      <c r="V3" s="698"/>
      <c r="W3" s="696" t="s">
        <v>250</v>
      </c>
      <c r="X3" s="697"/>
      <c r="Y3" s="697"/>
      <c r="Z3" s="697"/>
      <c r="AA3" s="698"/>
      <c r="AB3" s="696" t="s">
        <v>250</v>
      </c>
      <c r="AC3" s="697"/>
      <c r="AD3" s="697"/>
      <c r="AE3" s="697"/>
      <c r="AF3" s="698"/>
      <c r="AG3" s="696" t="s">
        <v>262</v>
      </c>
      <c r="AH3" s="697"/>
      <c r="AI3" s="697"/>
      <c r="AJ3" s="697"/>
      <c r="AK3" s="698"/>
      <c r="AL3" s="182"/>
      <c r="AM3" s="84" t="s">
        <v>0</v>
      </c>
      <c r="AN3"/>
      <c r="AO3"/>
      <c r="AP3"/>
      <c r="AQ3"/>
      <c r="AR3"/>
      <c r="AS3"/>
      <c r="AT3"/>
      <c r="AU3"/>
      <c r="AV3"/>
      <c r="AW3"/>
      <c r="AX3"/>
      <c r="AY3"/>
      <c r="AZ3"/>
      <c r="BA3"/>
      <c r="BB3"/>
      <c r="BC3"/>
      <c r="BD3"/>
      <c r="BE3"/>
      <c r="BF3"/>
      <c r="BG3"/>
      <c r="BH3"/>
      <c r="BI3"/>
      <c r="BJ3"/>
    </row>
    <row r="4" spans="1:62" s="8" customFormat="1" ht="44.45" customHeight="1" thickTop="1" thickBot="1">
      <c r="A4" s="181"/>
      <c r="B4" s="182"/>
      <c r="C4" s="696" t="s">
        <v>371</v>
      </c>
      <c r="D4" s="698"/>
      <c r="E4" s="696" t="s">
        <v>372</v>
      </c>
      <c r="F4" s="698"/>
      <c r="G4" s="189" t="s">
        <v>373</v>
      </c>
      <c r="H4" s="696" t="s">
        <v>371</v>
      </c>
      <c r="I4" s="698"/>
      <c r="J4" s="696" t="s">
        <v>372</v>
      </c>
      <c r="K4" s="698"/>
      <c r="L4" s="189" t="s">
        <v>373</v>
      </c>
      <c r="M4" s="696" t="s">
        <v>371</v>
      </c>
      <c r="N4" s="698"/>
      <c r="O4" s="696" t="s">
        <v>372</v>
      </c>
      <c r="P4" s="698"/>
      <c r="Q4" s="189" t="s">
        <v>373</v>
      </c>
      <c r="R4" s="696" t="s">
        <v>371</v>
      </c>
      <c r="S4" s="698"/>
      <c r="T4" s="696" t="s">
        <v>372</v>
      </c>
      <c r="U4" s="698"/>
      <c r="V4" s="189" t="s">
        <v>373</v>
      </c>
      <c r="W4" s="696" t="s">
        <v>371</v>
      </c>
      <c r="X4" s="698"/>
      <c r="Y4" s="696" t="s">
        <v>372</v>
      </c>
      <c r="Z4" s="698"/>
      <c r="AA4" s="189" t="s">
        <v>373</v>
      </c>
      <c r="AB4" s="696" t="s">
        <v>371</v>
      </c>
      <c r="AC4" s="698"/>
      <c r="AD4" s="696" t="s">
        <v>372</v>
      </c>
      <c r="AE4" s="698"/>
      <c r="AF4" s="189" t="s">
        <v>373</v>
      </c>
      <c r="AG4" s="696" t="s">
        <v>371</v>
      </c>
      <c r="AH4" s="698"/>
      <c r="AI4" s="696" t="s">
        <v>372</v>
      </c>
      <c r="AJ4" s="698"/>
      <c r="AK4" s="65" t="s">
        <v>373</v>
      </c>
      <c r="AL4" s="182"/>
      <c r="AM4" s="181"/>
      <c r="AN4"/>
      <c r="AO4"/>
      <c r="AP4"/>
      <c r="AQ4"/>
      <c r="AR4"/>
      <c r="AS4"/>
      <c r="AT4"/>
      <c r="AU4"/>
      <c r="AV4"/>
      <c r="AW4"/>
      <c r="AX4"/>
      <c r="AY4"/>
      <c r="AZ4"/>
      <c r="BA4"/>
      <c r="BB4"/>
      <c r="BC4"/>
      <c r="BD4"/>
      <c r="BE4"/>
      <c r="BF4"/>
      <c r="BG4"/>
      <c r="BH4"/>
      <c r="BI4"/>
      <c r="BJ4"/>
    </row>
    <row r="5" spans="1:62" s="184" customFormat="1" ht="18" customHeight="1" thickTop="1" thickBot="1">
      <c r="A5" s="183"/>
      <c r="B5" s="9"/>
      <c r="C5" s="87" t="s">
        <v>374</v>
      </c>
      <c r="D5" s="180" t="s">
        <v>370</v>
      </c>
      <c r="E5" s="87" t="s">
        <v>374</v>
      </c>
      <c r="F5" s="87" t="s">
        <v>370</v>
      </c>
      <c r="G5" s="13" t="s">
        <v>2</v>
      </c>
      <c r="H5" s="87" t="s">
        <v>374</v>
      </c>
      <c r="I5" s="180" t="s">
        <v>370</v>
      </c>
      <c r="J5" s="87" t="s">
        <v>374</v>
      </c>
      <c r="K5" s="87" t="s">
        <v>370</v>
      </c>
      <c r="L5" s="13" t="s">
        <v>2</v>
      </c>
      <c r="M5" s="87" t="s">
        <v>374</v>
      </c>
      <c r="N5" s="180" t="s">
        <v>370</v>
      </c>
      <c r="O5" s="87" t="s">
        <v>374</v>
      </c>
      <c r="P5" s="87" t="s">
        <v>370</v>
      </c>
      <c r="Q5" s="13" t="s">
        <v>2</v>
      </c>
      <c r="R5" s="87" t="s">
        <v>374</v>
      </c>
      <c r="S5" s="180" t="s">
        <v>370</v>
      </c>
      <c r="T5" s="87" t="s">
        <v>374</v>
      </c>
      <c r="U5" s="87" t="s">
        <v>370</v>
      </c>
      <c r="V5" s="13" t="s">
        <v>2</v>
      </c>
      <c r="W5" s="87" t="s">
        <v>374</v>
      </c>
      <c r="X5" s="180" t="s">
        <v>370</v>
      </c>
      <c r="Y5" s="87" t="s">
        <v>374</v>
      </c>
      <c r="Z5" s="87" t="s">
        <v>370</v>
      </c>
      <c r="AA5" s="13" t="s">
        <v>2</v>
      </c>
      <c r="AB5" s="87" t="s">
        <v>374</v>
      </c>
      <c r="AC5" s="180" t="s">
        <v>370</v>
      </c>
      <c r="AD5" s="87" t="s">
        <v>374</v>
      </c>
      <c r="AE5" s="87" t="s">
        <v>370</v>
      </c>
      <c r="AF5" s="13" t="s">
        <v>2</v>
      </c>
      <c r="AG5" s="87" t="s">
        <v>374</v>
      </c>
      <c r="AH5" s="180" t="s">
        <v>370</v>
      </c>
      <c r="AI5" s="87" t="s">
        <v>374</v>
      </c>
      <c r="AJ5" s="87" t="s">
        <v>370</v>
      </c>
      <c r="AK5" s="87" t="s">
        <v>2</v>
      </c>
      <c r="AL5" s="9"/>
      <c r="AM5" s="183"/>
      <c r="AN5" s="117"/>
      <c r="AO5" s="117"/>
      <c r="AP5" s="117"/>
      <c r="AQ5" s="117"/>
      <c r="AR5" s="117"/>
      <c r="AS5" s="117"/>
      <c r="AT5" s="117"/>
      <c r="AU5" s="117"/>
      <c r="AV5" s="117"/>
      <c r="AW5" s="117"/>
      <c r="AX5" s="117"/>
      <c r="AY5" s="117"/>
      <c r="AZ5" s="117"/>
      <c r="BA5" s="117"/>
      <c r="BB5" s="117"/>
      <c r="BC5" s="117"/>
      <c r="BD5" s="117"/>
      <c r="BE5" s="117"/>
      <c r="BF5" s="117"/>
      <c r="BG5" s="117"/>
      <c r="BH5" s="117"/>
      <c r="BI5" s="117"/>
      <c r="BJ5" s="117"/>
    </row>
    <row r="6" spans="1:62" ht="26.1" customHeight="1" thickTop="1">
      <c r="A6" s="6">
        <v>1</v>
      </c>
      <c r="B6" s="48"/>
      <c r="C6" s="563">
        <v>4</v>
      </c>
      <c r="D6" s="564"/>
      <c r="E6" s="565"/>
      <c r="F6" s="565"/>
      <c r="G6" s="5">
        <f>SUM(C6:F6)</f>
        <v>4</v>
      </c>
      <c r="H6" s="563">
        <v>1</v>
      </c>
      <c r="I6" s="564"/>
      <c r="J6" s="565"/>
      <c r="K6" s="565"/>
      <c r="L6" s="5">
        <f>SUM(H6:K6)</f>
        <v>1</v>
      </c>
      <c r="M6" s="563">
        <v>0</v>
      </c>
      <c r="N6" s="564"/>
      <c r="O6" s="565"/>
      <c r="P6" s="565"/>
      <c r="Q6" s="5">
        <f>SUM(M6:P6)</f>
        <v>0</v>
      </c>
      <c r="R6" s="563">
        <v>20</v>
      </c>
      <c r="S6" s="564"/>
      <c r="T6" s="565">
        <v>1</v>
      </c>
      <c r="U6" s="565"/>
      <c r="V6" s="5">
        <f>SUM(R6:U6)</f>
        <v>21</v>
      </c>
      <c r="W6" s="563">
        <v>2</v>
      </c>
      <c r="X6" s="564">
        <v>2</v>
      </c>
      <c r="Y6" s="565">
        <v>1</v>
      </c>
      <c r="Z6" s="565"/>
      <c r="AA6" s="5">
        <f>SUM(W6:Z6)</f>
        <v>5</v>
      </c>
      <c r="AB6" s="563">
        <v>0</v>
      </c>
      <c r="AC6" s="564"/>
      <c r="AD6" s="565"/>
      <c r="AE6" s="565"/>
      <c r="AF6" s="5">
        <f>SUM(AB6:AE6)</f>
        <v>0</v>
      </c>
      <c r="AG6" s="563">
        <v>0</v>
      </c>
      <c r="AH6" s="564"/>
      <c r="AI6" s="565"/>
      <c r="AJ6" s="565"/>
      <c r="AK6" s="5">
        <f>SUM(AG6:AJ6)</f>
        <v>0</v>
      </c>
      <c r="AL6" s="48"/>
      <c r="AM6" s="6">
        <v>1</v>
      </c>
    </row>
    <row r="7" spans="1:62" s="3" customFormat="1" ht="26.1" customHeight="1">
      <c r="A7" s="6">
        <v>2</v>
      </c>
      <c r="B7" s="48"/>
      <c r="C7" s="566">
        <v>1</v>
      </c>
      <c r="D7" s="567"/>
      <c r="E7" s="568"/>
      <c r="F7" s="568"/>
      <c r="G7" s="77">
        <f t="shared" ref="G7:G19" si="0">SUM(C7:F7)</f>
        <v>1</v>
      </c>
      <c r="H7" s="566">
        <v>0</v>
      </c>
      <c r="I7" s="566"/>
      <c r="J7" s="566"/>
      <c r="K7" s="566"/>
      <c r="L7" s="77">
        <f t="shared" ref="L7:L19" si="1">SUM(H7:K7)</f>
        <v>0</v>
      </c>
      <c r="M7" s="566">
        <v>0</v>
      </c>
      <c r="N7" s="567"/>
      <c r="O7" s="568"/>
      <c r="P7" s="568"/>
      <c r="Q7" s="77">
        <f t="shared" ref="Q7:Q19" si="2">SUM(M7:P7)</f>
        <v>0</v>
      </c>
      <c r="R7" s="566">
        <v>6</v>
      </c>
      <c r="S7" s="567"/>
      <c r="T7" s="568">
        <v>1</v>
      </c>
      <c r="U7" s="568"/>
      <c r="V7" s="77">
        <f t="shared" ref="V7:V19" si="3">SUM(R7:U7)</f>
        <v>7</v>
      </c>
      <c r="W7" s="566">
        <v>0</v>
      </c>
      <c r="X7" s="567"/>
      <c r="Y7" s="568"/>
      <c r="Z7" s="568"/>
      <c r="AA7" s="77">
        <f t="shared" ref="AA7:AA19" si="4">SUM(W7:Z7)</f>
        <v>0</v>
      </c>
      <c r="AB7" s="566">
        <v>0</v>
      </c>
      <c r="AC7" s="567"/>
      <c r="AD7" s="568"/>
      <c r="AE7" s="568"/>
      <c r="AF7" s="77">
        <f t="shared" ref="AF7:AF19" si="5">SUM(AB7:AE7)</f>
        <v>0</v>
      </c>
      <c r="AG7" s="566">
        <v>0</v>
      </c>
      <c r="AH7" s="567"/>
      <c r="AI7" s="568"/>
      <c r="AJ7" s="568"/>
      <c r="AK7" s="77">
        <f t="shared" ref="AK7:AK19" si="6">SUM(AG7:AJ7)</f>
        <v>0</v>
      </c>
      <c r="AL7" s="48"/>
      <c r="AM7" s="6">
        <v>2</v>
      </c>
      <c r="AN7"/>
      <c r="AO7"/>
      <c r="AP7"/>
      <c r="AQ7"/>
      <c r="AR7"/>
      <c r="AS7"/>
      <c r="AT7"/>
      <c r="AU7"/>
      <c r="AV7"/>
      <c r="AW7"/>
      <c r="AX7"/>
      <c r="AY7"/>
      <c r="AZ7"/>
      <c r="BA7"/>
      <c r="BB7"/>
      <c r="BC7"/>
      <c r="BD7"/>
      <c r="BE7"/>
      <c r="BF7"/>
      <c r="BG7"/>
      <c r="BH7"/>
      <c r="BI7"/>
      <c r="BJ7"/>
    </row>
    <row r="8" spans="1:62" ht="26.1" customHeight="1">
      <c r="A8" s="6">
        <v>3</v>
      </c>
      <c r="B8" s="88"/>
      <c r="C8" s="566">
        <v>6</v>
      </c>
      <c r="D8" s="567"/>
      <c r="E8" s="568"/>
      <c r="F8" s="568"/>
      <c r="G8" s="77">
        <f t="shared" si="0"/>
        <v>6</v>
      </c>
      <c r="H8" s="566">
        <v>1</v>
      </c>
      <c r="I8" s="566"/>
      <c r="J8" s="566"/>
      <c r="K8" s="566"/>
      <c r="L8" s="77">
        <f t="shared" si="1"/>
        <v>1</v>
      </c>
      <c r="M8" s="566">
        <v>0</v>
      </c>
      <c r="N8" s="567"/>
      <c r="O8" s="568"/>
      <c r="P8" s="568"/>
      <c r="Q8" s="77">
        <f t="shared" si="2"/>
        <v>0</v>
      </c>
      <c r="R8" s="566">
        <v>2</v>
      </c>
      <c r="S8" s="567"/>
      <c r="T8" s="568"/>
      <c r="U8" s="568"/>
      <c r="V8" s="77">
        <f t="shared" si="3"/>
        <v>2</v>
      </c>
      <c r="W8" s="566">
        <v>0</v>
      </c>
      <c r="X8" s="567"/>
      <c r="Y8" s="568"/>
      <c r="Z8" s="568"/>
      <c r="AA8" s="77">
        <f t="shared" si="4"/>
        <v>0</v>
      </c>
      <c r="AB8" s="566">
        <v>0</v>
      </c>
      <c r="AC8" s="567"/>
      <c r="AD8" s="568"/>
      <c r="AE8" s="568"/>
      <c r="AF8" s="77">
        <f t="shared" si="5"/>
        <v>0</v>
      </c>
      <c r="AG8" s="566">
        <v>0</v>
      </c>
      <c r="AH8" s="567"/>
      <c r="AI8" s="568"/>
      <c r="AJ8" s="568"/>
      <c r="AK8" s="77">
        <f t="shared" si="6"/>
        <v>0</v>
      </c>
      <c r="AL8" s="88"/>
      <c r="AM8" s="6">
        <v>3</v>
      </c>
    </row>
    <row r="9" spans="1:62" ht="26.1" customHeight="1">
      <c r="A9" s="6">
        <v>4</v>
      </c>
      <c r="B9" s="88"/>
      <c r="C9" s="566">
        <v>9</v>
      </c>
      <c r="D9" s="567"/>
      <c r="E9" s="568"/>
      <c r="F9" s="568"/>
      <c r="G9" s="77">
        <f t="shared" si="0"/>
        <v>9</v>
      </c>
      <c r="H9" s="566">
        <v>1</v>
      </c>
      <c r="I9" s="566"/>
      <c r="J9" s="566"/>
      <c r="K9" s="566"/>
      <c r="L9" s="77">
        <f t="shared" si="1"/>
        <v>1</v>
      </c>
      <c r="M9" s="566">
        <v>0</v>
      </c>
      <c r="N9" s="567"/>
      <c r="O9" s="568"/>
      <c r="P9" s="568"/>
      <c r="Q9" s="77">
        <f t="shared" si="2"/>
        <v>0</v>
      </c>
      <c r="R9" s="566">
        <v>7</v>
      </c>
      <c r="S9" s="567"/>
      <c r="T9" s="568"/>
      <c r="U9" s="568"/>
      <c r="V9" s="77">
        <f t="shared" si="3"/>
        <v>7</v>
      </c>
      <c r="W9" s="566">
        <v>0</v>
      </c>
      <c r="X9" s="567"/>
      <c r="Y9" s="568"/>
      <c r="Z9" s="568"/>
      <c r="AA9" s="77">
        <f t="shared" si="4"/>
        <v>0</v>
      </c>
      <c r="AB9" s="566">
        <v>0</v>
      </c>
      <c r="AC9" s="567"/>
      <c r="AD9" s="568"/>
      <c r="AE9" s="568"/>
      <c r="AF9" s="77">
        <f t="shared" si="5"/>
        <v>0</v>
      </c>
      <c r="AG9" s="566">
        <v>0</v>
      </c>
      <c r="AH9" s="567"/>
      <c r="AI9" s="568"/>
      <c r="AJ9" s="568"/>
      <c r="AK9" s="77">
        <f t="shared" si="6"/>
        <v>0</v>
      </c>
      <c r="AL9" s="88"/>
      <c r="AM9" s="6">
        <v>4</v>
      </c>
    </row>
    <row r="10" spans="1:62" ht="26.1" customHeight="1">
      <c r="A10" s="6">
        <v>5</v>
      </c>
      <c r="B10" s="48"/>
      <c r="C10" s="566">
        <v>12</v>
      </c>
      <c r="D10" s="567"/>
      <c r="E10" s="568"/>
      <c r="F10" s="568"/>
      <c r="G10" s="77">
        <f t="shared" si="0"/>
        <v>12</v>
      </c>
      <c r="H10" s="566">
        <v>1</v>
      </c>
      <c r="I10" s="566">
        <v>1</v>
      </c>
      <c r="J10" s="566"/>
      <c r="K10" s="566"/>
      <c r="L10" s="77">
        <f t="shared" si="1"/>
        <v>2</v>
      </c>
      <c r="M10" s="566">
        <v>0</v>
      </c>
      <c r="N10" s="567"/>
      <c r="O10" s="568"/>
      <c r="P10" s="568"/>
      <c r="Q10" s="77">
        <f t="shared" si="2"/>
        <v>0</v>
      </c>
      <c r="R10" s="566">
        <v>28</v>
      </c>
      <c r="S10" s="567"/>
      <c r="T10" s="568"/>
      <c r="U10" s="568"/>
      <c r="V10" s="77">
        <f t="shared" si="3"/>
        <v>28</v>
      </c>
      <c r="W10" s="566">
        <v>1</v>
      </c>
      <c r="X10" s="567"/>
      <c r="Y10" s="568"/>
      <c r="Z10" s="568"/>
      <c r="AA10" s="77">
        <f t="shared" si="4"/>
        <v>1</v>
      </c>
      <c r="AB10" s="566">
        <v>0</v>
      </c>
      <c r="AC10" s="567"/>
      <c r="AD10" s="568"/>
      <c r="AE10" s="568"/>
      <c r="AF10" s="77">
        <f t="shared" si="5"/>
        <v>0</v>
      </c>
      <c r="AG10" s="566">
        <v>2</v>
      </c>
      <c r="AH10" s="567"/>
      <c r="AI10" s="568"/>
      <c r="AJ10" s="568"/>
      <c r="AK10" s="77">
        <f t="shared" si="6"/>
        <v>2</v>
      </c>
      <c r="AL10" s="48"/>
      <c r="AM10" s="6">
        <v>5</v>
      </c>
    </row>
    <row r="11" spans="1:62" ht="26.1" customHeight="1">
      <c r="A11" s="6">
        <v>6</v>
      </c>
      <c r="B11" s="48"/>
      <c r="C11" s="566">
        <v>3</v>
      </c>
      <c r="D11" s="567"/>
      <c r="E11" s="568"/>
      <c r="F11" s="568"/>
      <c r="G11" s="77">
        <f t="shared" si="0"/>
        <v>3</v>
      </c>
      <c r="H11" s="566">
        <v>0</v>
      </c>
      <c r="I11" s="566"/>
      <c r="J11" s="566"/>
      <c r="K11" s="566"/>
      <c r="L11" s="77">
        <f t="shared" si="1"/>
        <v>0</v>
      </c>
      <c r="M11" s="566">
        <v>0</v>
      </c>
      <c r="N11" s="567"/>
      <c r="O11" s="568"/>
      <c r="P11" s="568"/>
      <c r="Q11" s="77">
        <f t="shared" si="2"/>
        <v>0</v>
      </c>
      <c r="R11" s="566">
        <v>1</v>
      </c>
      <c r="S11" s="567"/>
      <c r="T11" s="568"/>
      <c r="U11" s="568"/>
      <c r="V11" s="77">
        <f t="shared" si="3"/>
        <v>1</v>
      </c>
      <c r="W11" s="566">
        <v>0</v>
      </c>
      <c r="X11" s="567"/>
      <c r="Y11" s="568"/>
      <c r="Z11" s="568"/>
      <c r="AA11" s="77">
        <f t="shared" si="4"/>
        <v>0</v>
      </c>
      <c r="AB11" s="566">
        <v>0</v>
      </c>
      <c r="AC11" s="567"/>
      <c r="AD11" s="568"/>
      <c r="AE11" s="568"/>
      <c r="AF11" s="77">
        <f t="shared" si="5"/>
        <v>0</v>
      </c>
      <c r="AG11" s="566">
        <v>0</v>
      </c>
      <c r="AH11" s="567"/>
      <c r="AI11" s="568"/>
      <c r="AJ11" s="568"/>
      <c r="AK11" s="77">
        <f t="shared" si="6"/>
        <v>0</v>
      </c>
      <c r="AL11" s="48"/>
      <c r="AM11" s="6">
        <v>6</v>
      </c>
    </row>
    <row r="12" spans="1:62" ht="26.1" customHeight="1">
      <c r="A12" s="6">
        <v>7</v>
      </c>
      <c r="B12" s="48"/>
      <c r="C12" s="566">
        <v>3</v>
      </c>
      <c r="D12" s="567"/>
      <c r="E12" s="568"/>
      <c r="F12" s="568"/>
      <c r="G12" s="77">
        <f t="shared" si="0"/>
        <v>3</v>
      </c>
      <c r="H12" s="566">
        <v>0</v>
      </c>
      <c r="I12" s="566"/>
      <c r="J12" s="566"/>
      <c r="K12" s="566"/>
      <c r="L12" s="77">
        <f t="shared" si="1"/>
        <v>0</v>
      </c>
      <c r="M12" s="566">
        <v>0</v>
      </c>
      <c r="N12" s="567"/>
      <c r="O12" s="568"/>
      <c r="P12" s="568"/>
      <c r="Q12" s="77">
        <f t="shared" si="2"/>
        <v>0</v>
      </c>
      <c r="R12" s="566">
        <v>0</v>
      </c>
      <c r="S12" s="567"/>
      <c r="T12" s="568"/>
      <c r="U12" s="568"/>
      <c r="V12" s="77">
        <f t="shared" si="3"/>
        <v>0</v>
      </c>
      <c r="W12" s="566">
        <v>1</v>
      </c>
      <c r="X12" s="567"/>
      <c r="Y12" s="568"/>
      <c r="Z12" s="568"/>
      <c r="AA12" s="77">
        <f t="shared" si="4"/>
        <v>1</v>
      </c>
      <c r="AB12" s="566">
        <v>0</v>
      </c>
      <c r="AC12" s="567"/>
      <c r="AD12" s="568"/>
      <c r="AE12" s="568"/>
      <c r="AF12" s="77">
        <f t="shared" si="5"/>
        <v>0</v>
      </c>
      <c r="AG12" s="566">
        <v>0</v>
      </c>
      <c r="AH12" s="567"/>
      <c r="AI12" s="568"/>
      <c r="AJ12" s="568"/>
      <c r="AK12" s="77">
        <f t="shared" si="6"/>
        <v>0</v>
      </c>
      <c r="AL12" s="48"/>
      <c r="AM12" s="6">
        <v>7</v>
      </c>
    </row>
    <row r="13" spans="1:62" ht="26.1" customHeight="1">
      <c r="A13" s="6">
        <v>8</v>
      </c>
      <c r="B13" s="88"/>
      <c r="C13" s="566">
        <v>1</v>
      </c>
      <c r="D13" s="567"/>
      <c r="E13" s="568"/>
      <c r="F13" s="568"/>
      <c r="G13" s="77">
        <f t="shared" si="0"/>
        <v>1</v>
      </c>
      <c r="H13" s="566">
        <v>0</v>
      </c>
      <c r="I13" s="566"/>
      <c r="J13" s="566"/>
      <c r="K13" s="566"/>
      <c r="L13" s="77">
        <f t="shared" si="1"/>
        <v>0</v>
      </c>
      <c r="M13" s="566">
        <v>0</v>
      </c>
      <c r="N13" s="567"/>
      <c r="O13" s="568"/>
      <c r="P13" s="568"/>
      <c r="Q13" s="77">
        <f t="shared" si="2"/>
        <v>0</v>
      </c>
      <c r="R13" s="566">
        <v>4</v>
      </c>
      <c r="S13" s="567"/>
      <c r="T13" s="568"/>
      <c r="U13" s="568"/>
      <c r="V13" s="77">
        <f t="shared" si="3"/>
        <v>4</v>
      </c>
      <c r="W13" s="566">
        <v>1</v>
      </c>
      <c r="X13" s="567"/>
      <c r="Y13" s="568"/>
      <c r="Z13" s="568"/>
      <c r="AA13" s="77">
        <f t="shared" si="4"/>
        <v>1</v>
      </c>
      <c r="AB13" s="566">
        <v>0</v>
      </c>
      <c r="AC13" s="567"/>
      <c r="AD13" s="568"/>
      <c r="AE13" s="568"/>
      <c r="AF13" s="77">
        <f t="shared" si="5"/>
        <v>0</v>
      </c>
      <c r="AG13" s="566">
        <v>0</v>
      </c>
      <c r="AH13" s="567"/>
      <c r="AI13" s="568"/>
      <c r="AJ13" s="568"/>
      <c r="AK13" s="77">
        <f t="shared" si="6"/>
        <v>0</v>
      </c>
      <c r="AL13" s="88"/>
      <c r="AM13" s="6">
        <v>8</v>
      </c>
    </row>
    <row r="14" spans="1:62" ht="26.1" customHeight="1">
      <c r="A14" s="6">
        <v>9</v>
      </c>
      <c r="B14" s="88"/>
      <c r="C14" s="566">
        <v>4</v>
      </c>
      <c r="D14" s="567"/>
      <c r="E14" s="568"/>
      <c r="F14" s="568"/>
      <c r="G14" s="77">
        <f t="shared" si="0"/>
        <v>4</v>
      </c>
      <c r="H14" s="566">
        <v>0</v>
      </c>
      <c r="I14" s="566"/>
      <c r="J14" s="566"/>
      <c r="K14" s="566"/>
      <c r="L14" s="77">
        <f t="shared" si="1"/>
        <v>0</v>
      </c>
      <c r="M14" s="566">
        <v>0</v>
      </c>
      <c r="N14" s="567"/>
      <c r="O14" s="568"/>
      <c r="P14" s="568"/>
      <c r="Q14" s="77">
        <f t="shared" si="2"/>
        <v>0</v>
      </c>
      <c r="R14" s="566">
        <v>3</v>
      </c>
      <c r="S14" s="567"/>
      <c r="T14" s="568"/>
      <c r="U14" s="568"/>
      <c r="V14" s="77">
        <f t="shared" si="3"/>
        <v>3</v>
      </c>
      <c r="W14" s="566">
        <v>0</v>
      </c>
      <c r="X14" s="567"/>
      <c r="Y14" s="568"/>
      <c r="Z14" s="568"/>
      <c r="AA14" s="77">
        <f t="shared" si="4"/>
        <v>0</v>
      </c>
      <c r="AB14" s="566">
        <v>0</v>
      </c>
      <c r="AC14" s="567"/>
      <c r="AD14" s="568"/>
      <c r="AE14" s="568"/>
      <c r="AF14" s="77">
        <f t="shared" si="5"/>
        <v>0</v>
      </c>
      <c r="AG14" s="566">
        <v>0</v>
      </c>
      <c r="AH14" s="567"/>
      <c r="AI14" s="568"/>
      <c r="AJ14" s="568"/>
      <c r="AK14" s="77">
        <f t="shared" si="6"/>
        <v>0</v>
      </c>
      <c r="AL14" s="88"/>
      <c r="AM14" s="6">
        <v>9</v>
      </c>
    </row>
    <row r="15" spans="1:62" ht="26.1" customHeight="1">
      <c r="A15" s="6">
        <v>10</v>
      </c>
      <c r="B15" s="88"/>
      <c r="C15" s="566">
        <v>4</v>
      </c>
      <c r="D15" s="567"/>
      <c r="E15" s="568"/>
      <c r="F15" s="568"/>
      <c r="G15" s="77">
        <f t="shared" si="0"/>
        <v>4</v>
      </c>
      <c r="H15" s="566">
        <v>0</v>
      </c>
      <c r="I15" s="566"/>
      <c r="J15" s="566"/>
      <c r="K15" s="566"/>
      <c r="L15" s="77">
        <f t="shared" si="1"/>
        <v>0</v>
      </c>
      <c r="M15" s="566">
        <v>0</v>
      </c>
      <c r="N15" s="567"/>
      <c r="O15" s="568"/>
      <c r="P15" s="568"/>
      <c r="Q15" s="77">
        <f t="shared" si="2"/>
        <v>0</v>
      </c>
      <c r="R15" s="566">
        <v>8</v>
      </c>
      <c r="S15" s="567"/>
      <c r="T15" s="568">
        <v>1</v>
      </c>
      <c r="U15" s="568"/>
      <c r="V15" s="77">
        <f t="shared" si="3"/>
        <v>9</v>
      </c>
      <c r="W15" s="566">
        <v>1</v>
      </c>
      <c r="X15" s="567"/>
      <c r="Y15" s="568"/>
      <c r="Z15" s="568"/>
      <c r="AA15" s="77">
        <f t="shared" si="4"/>
        <v>1</v>
      </c>
      <c r="AB15" s="566">
        <v>0</v>
      </c>
      <c r="AC15" s="567"/>
      <c r="AD15" s="568"/>
      <c r="AE15" s="568"/>
      <c r="AF15" s="77">
        <f t="shared" si="5"/>
        <v>0</v>
      </c>
      <c r="AG15" s="566">
        <v>0</v>
      </c>
      <c r="AH15" s="567"/>
      <c r="AI15" s="568"/>
      <c r="AJ15" s="568"/>
      <c r="AK15" s="77">
        <f t="shared" si="6"/>
        <v>0</v>
      </c>
      <c r="AL15" s="88"/>
      <c r="AM15" s="6">
        <v>10</v>
      </c>
    </row>
    <row r="16" spans="1:62" ht="26.1" customHeight="1">
      <c r="A16" s="6">
        <v>11</v>
      </c>
      <c r="B16" s="88"/>
      <c r="C16" s="566">
        <v>15</v>
      </c>
      <c r="D16" s="567"/>
      <c r="E16" s="568"/>
      <c r="F16" s="568"/>
      <c r="G16" s="77">
        <f t="shared" si="0"/>
        <v>15</v>
      </c>
      <c r="H16" s="566">
        <v>1</v>
      </c>
      <c r="I16" s="566"/>
      <c r="J16" s="566"/>
      <c r="K16" s="566"/>
      <c r="L16" s="77">
        <f t="shared" si="1"/>
        <v>1</v>
      </c>
      <c r="M16" s="566">
        <v>0</v>
      </c>
      <c r="N16" s="567"/>
      <c r="O16" s="568"/>
      <c r="P16" s="568"/>
      <c r="Q16" s="77">
        <f t="shared" si="2"/>
        <v>0</v>
      </c>
      <c r="R16" s="566">
        <v>7</v>
      </c>
      <c r="S16" s="567"/>
      <c r="T16" s="568"/>
      <c r="U16" s="568"/>
      <c r="V16" s="77">
        <f t="shared" si="3"/>
        <v>7</v>
      </c>
      <c r="W16" s="566">
        <v>0</v>
      </c>
      <c r="X16" s="567"/>
      <c r="Y16" s="568"/>
      <c r="Z16" s="568"/>
      <c r="AA16" s="77">
        <f t="shared" si="4"/>
        <v>0</v>
      </c>
      <c r="AB16" s="566">
        <v>0</v>
      </c>
      <c r="AC16" s="567"/>
      <c r="AD16" s="568"/>
      <c r="AE16" s="568"/>
      <c r="AF16" s="77">
        <f t="shared" si="5"/>
        <v>0</v>
      </c>
      <c r="AG16" s="566">
        <v>0</v>
      </c>
      <c r="AH16" s="567"/>
      <c r="AI16" s="568"/>
      <c r="AJ16" s="568"/>
      <c r="AK16" s="77">
        <f t="shared" si="6"/>
        <v>0</v>
      </c>
      <c r="AL16" s="88"/>
      <c r="AM16" s="6">
        <v>11</v>
      </c>
    </row>
    <row r="17" spans="1:39" ht="26.1" customHeight="1">
      <c r="A17" s="6">
        <v>12</v>
      </c>
      <c r="B17" s="88"/>
      <c r="C17" s="566">
        <v>7</v>
      </c>
      <c r="D17" s="567"/>
      <c r="E17" s="568"/>
      <c r="F17" s="568"/>
      <c r="G17" s="77">
        <f t="shared" si="0"/>
        <v>7</v>
      </c>
      <c r="H17" s="566">
        <v>1</v>
      </c>
      <c r="I17" s="566"/>
      <c r="J17" s="566"/>
      <c r="K17" s="566"/>
      <c r="L17" s="77">
        <f t="shared" si="1"/>
        <v>1</v>
      </c>
      <c r="M17" s="566">
        <v>0</v>
      </c>
      <c r="N17" s="567"/>
      <c r="O17" s="568"/>
      <c r="P17" s="568"/>
      <c r="Q17" s="77">
        <f t="shared" si="2"/>
        <v>0</v>
      </c>
      <c r="R17" s="566">
        <v>17</v>
      </c>
      <c r="S17" s="567"/>
      <c r="T17" s="568">
        <v>1</v>
      </c>
      <c r="U17" s="568"/>
      <c r="V17" s="77">
        <f t="shared" si="3"/>
        <v>18</v>
      </c>
      <c r="W17" s="566">
        <v>2</v>
      </c>
      <c r="X17" s="567"/>
      <c r="Y17" s="568"/>
      <c r="Z17" s="568"/>
      <c r="AA17" s="77">
        <f t="shared" si="4"/>
        <v>2</v>
      </c>
      <c r="AB17" s="566">
        <v>0</v>
      </c>
      <c r="AC17" s="567"/>
      <c r="AD17" s="568"/>
      <c r="AE17" s="568"/>
      <c r="AF17" s="77">
        <f t="shared" si="5"/>
        <v>0</v>
      </c>
      <c r="AG17" s="566">
        <v>0</v>
      </c>
      <c r="AH17" s="567"/>
      <c r="AI17" s="568"/>
      <c r="AJ17" s="568"/>
      <c r="AK17" s="77">
        <f t="shared" si="6"/>
        <v>0</v>
      </c>
      <c r="AL17" s="88"/>
      <c r="AM17" s="6">
        <v>12</v>
      </c>
    </row>
    <row r="18" spans="1:39" ht="26.1" customHeight="1">
      <c r="A18" s="6">
        <v>13</v>
      </c>
      <c r="B18" s="88"/>
      <c r="C18" s="566">
        <v>3</v>
      </c>
      <c r="D18" s="567"/>
      <c r="E18" s="568"/>
      <c r="F18" s="568"/>
      <c r="G18" s="77">
        <f t="shared" si="0"/>
        <v>3</v>
      </c>
      <c r="H18" s="566">
        <v>0</v>
      </c>
      <c r="I18" s="566"/>
      <c r="J18" s="566"/>
      <c r="K18" s="566"/>
      <c r="L18" s="77">
        <f t="shared" si="1"/>
        <v>0</v>
      </c>
      <c r="M18" s="566">
        <v>0</v>
      </c>
      <c r="N18" s="567"/>
      <c r="O18" s="568"/>
      <c r="P18" s="568"/>
      <c r="Q18" s="77">
        <f t="shared" si="2"/>
        <v>0</v>
      </c>
      <c r="R18" s="566">
        <v>6</v>
      </c>
      <c r="S18" s="567"/>
      <c r="T18" s="568">
        <v>1</v>
      </c>
      <c r="U18" s="568"/>
      <c r="V18" s="77">
        <f t="shared" si="3"/>
        <v>7</v>
      </c>
      <c r="W18" s="566">
        <v>0</v>
      </c>
      <c r="X18" s="567"/>
      <c r="Y18" s="568"/>
      <c r="Z18" s="568"/>
      <c r="AA18" s="77">
        <f t="shared" si="4"/>
        <v>0</v>
      </c>
      <c r="AB18" s="566">
        <v>0</v>
      </c>
      <c r="AC18" s="567"/>
      <c r="AD18" s="568"/>
      <c r="AE18" s="568"/>
      <c r="AF18" s="77">
        <f t="shared" si="5"/>
        <v>0</v>
      </c>
      <c r="AG18" s="566">
        <v>0</v>
      </c>
      <c r="AH18" s="567"/>
      <c r="AI18" s="568"/>
      <c r="AJ18" s="568"/>
      <c r="AK18" s="77">
        <f t="shared" si="6"/>
        <v>0</v>
      </c>
      <c r="AL18" s="88"/>
      <c r="AM18" s="6">
        <v>13</v>
      </c>
    </row>
    <row r="19" spans="1:39" ht="26.1" customHeight="1" thickBot="1">
      <c r="A19" s="7">
        <v>14</v>
      </c>
      <c r="B19" s="88"/>
      <c r="C19" s="569">
        <v>17</v>
      </c>
      <c r="D19" s="570"/>
      <c r="E19" s="571"/>
      <c r="F19" s="571"/>
      <c r="G19" s="83">
        <f t="shared" si="0"/>
        <v>17</v>
      </c>
      <c r="H19" s="566">
        <v>1</v>
      </c>
      <c r="I19" s="566"/>
      <c r="J19" s="566"/>
      <c r="K19" s="566"/>
      <c r="L19" s="83">
        <f t="shared" si="1"/>
        <v>1</v>
      </c>
      <c r="M19" s="569">
        <v>0</v>
      </c>
      <c r="N19" s="570"/>
      <c r="O19" s="571"/>
      <c r="P19" s="571"/>
      <c r="Q19" s="83">
        <f t="shared" si="2"/>
        <v>0</v>
      </c>
      <c r="R19" s="569">
        <v>168</v>
      </c>
      <c r="S19" s="570">
        <v>1</v>
      </c>
      <c r="T19" s="571">
        <v>1</v>
      </c>
      <c r="U19" s="571"/>
      <c r="V19" s="83">
        <f t="shared" si="3"/>
        <v>170</v>
      </c>
      <c r="W19" s="569">
        <v>10</v>
      </c>
      <c r="X19" s="570"/>
      <c r="Y19" s="571"/>
      <c r="Z19" s="571"/>
      <c r="AA19" s="83">
        <f t="shared" si="4"/>
        <v>10</v>
      </c>
      <c r="AB19" s="569">
        <v>0</v>
      </c>
      <c r="AC19" s="570"/>
      <c r="AD19" s="571"/>
      <c r="AE19" s="571"/>
      <c r="AF19" s="83">
        <f t="shared" si="5"/>
        <v>0</v>
      </c>
      <c r="AG19" s="569">
        <v>1</v>
      </c>
      <c r="AH19" s="570"/>
      <c r="AI19" s="571"/>
      <c r="AJ19" s="571"/>
      <c r="AK19" s="83">
        <f t="shared" si="6"/>
        <v>1</v>
      </c>
      <c r="AL19" s="88"/>
      <c r="AM19" s="7">
        <v>14</v>
      </c>
    </row>
    <row r="20" spans="1:39" ht="40.9" customHeight="1" thickTop="1" thickBot="1">
      <c r="A20" s="11" t="s">
        <v>430</v>
      </c>
      <c r="B20" s="90"/>
      <c r="C20" s="89">
        <f>SUM(C6:C19)</f>
        <v>89</v>
      </c>
      <c r="D20" s="89">
        <f t="shared" ref="D20:G20" si="7">SUM(D6:D19)</f>
        <v>0</v>
      </c>
      <c r="E20" s="89">
        <f t="shared" si="7"/>
        <v>0</v>
      </c>
      <c r="F20" s="89">
        <f t="shared" si="7"/>
        <v>0</v>
      </c>
      <c r="G20" s="89">
        <f t="shared" si="7"/>
        <v>89</v>
      </c>
      <c r="H20" s="89">
        <f>SUM(H6:H19)</f>
        <v>7</v>
      </c>
      <c r="I20" s="89">
        <f t="shared" ref="I20:L20" si="8">SUM(I6:I19)</f>
        <v>1</v>
      </c>
      <c r="J20" s="89">
        <f t="shared" si="8"/>
        <v>0</v>
      </c>
      <c r="K20" s="89">
        <f t="shared" si="8"/>
        <v>0</v>
      </c>
      <c r="L20" s="89">
        <f t="shared" si="8"/>
        <v>8</v>
      </c>
      <c r="M20" s="89">
        <f>SUM(M6:M19)</f>
        <v>0</v>
      </c>
      <c r="N20" s="89">
        <f t="shared" ref="N20:Q20" si="9">SUM(N6:N19)</f>
        <v>0</v>
      </c>
      <c r="O20" s="89">
        <f t="shared" si="9"/>
        <v>0</v>
      </c>
      <c r="P20" s="89">
        <f t="shared" si="9"/>
        <v>0</v>
      </c>
      <c r="Q20" s="89">
        <f t="shared" si="9"/>
        <v>0</v>
      </c>
      <c r="R20" s="89">
        <f>SUM(R6:R19)</f>
        <v>277</v>
      </c>
      <c r="S20" s="89">
        <f t="shared" ref="S20:V20" si="10">SUM(S6:S19)</f>
        <v>1</v>
      </c>
      <c r="T20" s="89">
        <f t="shared" si="10"/>
        <v>6</v>
      </c>
      <c r="U20" s="89">
        <f t="shared" si="10"/>
        <v>0</v>
      </c>
      <c r="V20" s="89">
        <f t="shared" si="10"/>
        <v>284</v>
      </c>
      <c r="W20" s="89">
        <f>SUM(W6:W19)</f>
        <v>18</v>
      </c>
      <c r="X20" s="89">
        <f t="shared" ref="X20:AA20" si="11">SUM(X6:X19)</f>
        <v>2</v>
      </c>
      <c r="Y20" s="89">
        <f t="shared" si="11"/>
        <v>1</v>
      </c>
      <c r="Z20" s="89">
        <f t="shared" si="11"/>
        <v>0</v>
      </c>
      <c r="AA20" s="89">
        <f t="shared" si="11"/>
        <v>21</v>
      </c>
      <c r="AB20" s="89">
        <f>SUM(AB6:AB19)</f>
        <v>0</v>
      </c>
      <c r="AC20" s="89">
        <f t="shared" ref="AC20:AF20" si="12">SUM(AC6:AC19)</f>
        <v>0</v>
      </c>
      <c r="AD20" s="89">
        <f t="shared" si="12"/>
        <v>0</v>
      </c>
      <c r="AE20" s="89">
        <f t="shared" si="12"/>
        <v>0</v>
      </c>
      <c r="AF20" s="89">
        <f t="shared" si="12"/>
        <v>0</v>
      </c>
      <c r="AG20" s="89">
        <f>SUM(AG6:AG19)</f>
        <v>3</v>
      </c>
      <c r="AH20" s="89">
        <f t="shared" ref="AH20:AK20" si="13">SUM(AH6:AH19)</f>
        <v>0</v>
      </c>
      <c r="AI20" s="89">
        <f t="shared" si="13"/>
        <v>0</v>
      </c>
      <c r="AJ20" s="89">
        <f t="shared" si="13"/>
        <v>0</v>
      </c>
      <c r="AK20" s="86">
        <f t="shared" si="13"/>
        <v>3</v>
      </c>
      <c r="AL20" s="90"/>
      <c r="AM20" s="11" t="str">
        <f>A20</f>
        <v>EDR
Totals</v>
      </c>
    </row>
    <row r="21" spans="1:39" ht="30" customHeight="1" thickTop="1" thickBot="1">
      <c r="A21" s="11" t="s">
        <v>431</v>
      </c>
      <c r="B21" s="76"/>
      <c r="C21" s="692">
        <f>SUM(C20:F20)</f>
        <v>89</v>
      </c>
      <c r="D21" s="693"/>
      <c r="E21" s="693"/>
      <c r="F21" s="694"/>
      <c r="G21" s="188">
        <f>C23+C25</f>
        <v>89</v>
      </c>
      <c r="H21" s="692">
        <f>SUM(H20:K20)</f>
        <v>8</v>
      </c>
      <c r="I21" s="693"/>
      <c r="J21" s="693"/>
      <c r="K21" s="694"/>
      <c r="L21" s="188">
        <f>H23+H25</f>
        <v>8</v>
      </c>
      <c r="M21" s="692">
        <f>SUM(M20:P20)</f>
        <v>0</v>
      </c>
      <c r="N21" s="693"/>
      <c r="O21" s="693"/>
      <c r="P21" s="694"/>
      <c r="Q21" s="188">
        <f>M23+M25</f>
        <v>0</v>
      </c>
      <c r="R21" s="692">
        <f>SUM(R20:U20)</f>
        <v>284</v>
      </c>
      <c r="S21" s="693"/>
      <c r="T21" s="693"/>
      <c r="U21" s="694"/>
      <c r="V21" s="188">
        <f>R23+R25</f>
        <v>284</v>
      </c>
      <c r="W21" s="692">
        <f>SUM(W20:Z20)</f>
        <v>21</v>
      </c>
      <c r="X21" s="693"/>
      <c r="Y21" s="693"/>
      <c r="Z21" s="694"/>
      <c r="AA21" s="188">
        <f>W23+W25</f>
        <v>21</v>
      </c>
      <c r="AB21" s="692">
        <f>SUM(AB20:AE20)</f>
        <v>0</v>
      </c>
      <c r="AC21" s="693"/>
      <c r="AD21" s="693"/>
      <c r="AE21" s="694"/>
      <c r="AF21" s="188">
        <f>AB23+AB25</f>
        <v>0</v>
      </c>
      <c r="AG21" s="692">
        <f>SUM(AG20:AJ20)</f>
        <v>3</v>
      </c>
      <c r="AH21" s="693"/>
      <c r="AI21" s="693"/>
      <c r="AJ21" s="694"/>
      <c r="AK21" s="188">
        <f>AG23+AG25</f>
        <v>3</v>
      </c>
      <c r="AL21" s="76"/>
      <c r="AM21" s="11" t="str">
        <f>A21</f>
        <v>EDR Grand Total</v>
      </c>
    </row>
    <row r="22" spans="1:39" ht="29.25" customHeight="1" thickTop="1" thickBot="1">
      <c r="A22" s="703" t="s">
        <v>1</v>
      </c>
      <c r="B22" s="704"/>
      <c r="C22" s="704"/>
      <c r="D22" s="704"/>
      <c r="E22" s="704"/>
      <c r="F22" s="704"/>
      <c r="G22" s="704"/>
      <c r="H22" s="704"/>
      <c r="I22" s="704"/>
      <c r="J22" s="704"/>
      <c r="K22" s="704"/>
      <c r="L22" s="704"/>
      <c r="M22" s="704"/>
      <c r="N22" s="704"/>
      <c r="O22" s="704"/>
      <c r="P22" s="704"/>
      <c r="Q22" s="704"/>
      <c r="R22" s="704"/>
      <c r="S22" s="704"/>
      <c r="T22" s="704"/>
      <c r="U22" s="704"/>
      <c r="V22" s="704"/>
      <c r="W22" s="704"/>
      <c r="X22" s="704"/>
      <c r="Y22" s="704"/>
      <c r="Z22" s="704"/>
      <c r="AA22" s="704"/>
      <c r="AB22" s="704"/>
      <c r="AC22" s="704"/>
      <c r="AD22" s="704"/>
      <c r="AE22" s="704"/>
      <c r="AF22" s="704"/>
      <c r="AG22" s="704"/>
      <c r="AH22" s="704"/>
      <c r="AI22" s="704"/>
      <c r="AJ22" s="704"/>
      <c r="AK22" s="704"/>
      <c r="AL22" s="704"/>
      <c r="AM22" s="704"/>
    </row>
    <row r="23" spans="1:39" ht="40.5" customHeight="1" thickTop="1" thickBot="1">
      <c r="A23" s="66" t="s">
        <v>429</v>
      </c>
      <c r="B23" s="64"/>
      <c r="C23" s="689">
        <f>G8+G11</f>
        <v>9</v>
      </c>
      <c r="D23" s="690"/>
      <c r="E23" s="690"/>
      <c r="F23" s="690"/>
      <c r="G23" s="691"/>
      <c r="H23" s="689">
        <f>L8+L11</f>
        <v>1</v>
      </c>
      <c r="I23" s="690"/>
      <c r="J23" s="690"/>
      <c r="K23" s="690"/>
      <c r="L23" s="691"/>
      <c r="M23" s="689">
        <f>Q8+Q11</f>
        <v>0</v>
      </c>
      <c r="N23" s="690"/>
      <c r="O23" s="690"/>
      <c r="P23" s="690"/>
      <c r="Q23" s="691"/>
      <c r="R23" s="689">
        <f>V8+V11</f>
        <v>3</v>
      </c>
      <c r="S23" s="690"/>
      <c r="T23" s="690"/>
      <c r="U23" s="690"/>
      <c r="V23" s="691"/>
      <c r="W23" s="689">
        <f>AA8+AA11</f>
        <v>0</v>
      </c>
      <c r="X23" s="690"/>
      <c r="Y23" s="690"/>
      <c r="Z23" s="690"/>
      <c r="AA23" s="691"/>
      <c r="AB23" s="689">
        <f>AF8+AF11</f>
        <v>0</v>
      </c>
      <c r="AC23" s="690"/>
      <c r="AD23" s="690"/>
      <c r="AE23" s="690"/>
      <c r="AF23" s="691"/>
      <c r="AG23" s="689">
        <f>AK8+AK11</f>
        <v>0</v>
      </c>
      <c r="AH23" s="690"/>
      <c r="AI23" s="690"/>
      <c r="AJ23" s="690"/>
      <c r="AK23" s="691"/>
      <c r="AL23" s="64"/>
      <c r="AM23" s="66" t="str">
        <f>A23</f>
        <v>EDR Total</v>
      </c>
    </row>
    <row r="24" spans="1:39" ht="30" customHeight="1" thickTop="1" thickBot="1">
      <c r="A24" s="703" t="s">
        <v>4</v>
      </c>
      <c r="B24" s="704"/>
      <c r="C24" s="704"/>
      <c r="D24" s="704"/>
      <c r="E24" s="704"/>
      <c r="F24" s="704"/>
      <c r="G24" s="704"/>
      <c r="H24" s="704"/>
      <c r="I24" s="704"/>
      <c r="J24" s="704"/>
      <c r="K24" s="704"/>
      <c r="L24" s="704"/>
      <c r="M24" s="704"/>
      <c r="N24" s="704"/>
      <c r="O24" s="704"/>
      <c r="P24" s="704"/>
      <c r="Q24" s="704"/>
      <c r="R24" s="704"/>
      <c r="S24" s="704"/>
      <c r="T24" s="704"/>
      <c r="U24" s="704"/>
      <c r="V24" s="704"/>
      <c r="W24" s="704"/>
      <c r="X24" s="704"/>
      <c r="Y24" s="704"/>
      <c r="Z24" s="704"/>
      <c r="AA24" s="704"/>
      <c r="AB24" s="704"/>
      <c r="AC24" s="704"/>
      <c r="AD24" s="704"/>
      <c r="AE24" s="704"/>
      <c r="AF24" s="704"/>
      <c r="AG24" s="704"/>
      <c r="AH24" s="704"/>
      <c r="AI24" s="704"/>
      <c r="AJ24" s="704"/>
      <c r="AK24" s="704"/>
      <c r="AL24" s="704"/>
      <c r="AM24" s="704"/>
    </row>
    <row r="25" spans="1:39" ht="39.75" customHeight="1" thickTop="1" thickBot="1">
      <c r="A25" s="66" t="s">
        <v>429</v>
      </c>
      <c r="B25" s="64"/>
      <c r="C25" s="688">
        <f>SUM(G6:G7,G9:G10,G12:G19)</f>
        <v>80</v>
      </c>
      <c r="D25" s="688"/>
      <c r="E25" s="688"/>
      <c r="F25" s="688"/>
      <c r="G25" s="688"/>
      <c r="H25" s="688">
        <f>SUM(L6:L7,L9:L10,L12:L19)</f>
        <v>7</v>
      </c>
      <c r="I25" s="688"/>
      <c r="J25" s="688"/>
      <c r="K25" s="688"/>
      <c r="L25" s="688"/>
      <c r="M25" s="688">
        <f>SUM(Q6:Q7,Q9:Q10,Q12:Q19)</f>
        <v>0</v>
      </c>
      <c r="N25" s="688"/>
      <c r="O25" s="688"/>
      <c r="P25" s="688"/>
      <c r="Q25" s="688"/>
      <c r="R25" s="688">
        <f>SUM(V6:V7,V9:V10,V12:V19)</f>
        <v>281</v>
      </c>
      <c r="S25" s="688"/>
      <c r="T25" s="688"/>
      <c r="U25" s="688"/>
      <c r="V25" s="688"/>
      <c r="W25" s="688">
        <f>SUM(AA6:AA7,AA9:AA10,AA12:AA19)</f>
        <v>21</v>
      </c>
      <c r="X25" s="688"/>
      <c r="Y25" s="688"/>
      <c r="Z25" s="688"/>
      <c r="AA25" s="688"/>
      <c r="AB25" s="688">
        <f>SUM(AF6:AF7,AF9:AF10,AF12:AF19)</f>
        <v>0</v>
      </c>
      <c r="AC25" s="688"/>
      <c r="AD25" s="688"/>
      <c r="AE25" s="688"/>
      <c r="AF25" s="688"/>
      <c r="AG25" s="688">
        <f>SUM(AK6:AK7,AK9:AK10,AK12:AK19)</f>
        <v>3</v>
      </c>
      <c r="AH25" s="688"/>
      <c r="AI25" s="688"/>
      <c r="AJ25" s="688"/>
      <c r="AK25" s="688"/>
      <c r="AL25" s="64"/>
      <c r="AM25" s="66" t="str">
        <f>A25</f>
        <v>EDR Total</v>
      </c>
    </row>
    <row r="26" spans="1:39" ht="25.9" customHeight="1" thickTop="1"/>
    <row r="27" spans="1:39" ht="25.9" customHeight="1"/>
    <row r="28" spans="1:39" ht="25.9" customHeight="1"/>
    <row r="29" spans="1:39" ht="25.9" customHeight="1"/>
    <row r="30" spans="1:39" ht="25.9" customHeight="1"/>
    <row r="31" spans="1:39" ht="25.9" customHeight="1"/>
    <row r="32" spans="1:39" ht="25.9" customHeight="1"/>
    <row r="33" ht="25.9" customHeight="1"/>
    <row r="34" ht="25.9" customHeight="1"/>
    <row r="35" ht="25.9" customHeight="1"/>
    <row r="36" ht="25.9" customHeight="1"/>
    <row r="37" ht="25.9" customHeight="1"/>
    <row r="38" ht="25.9" customHeight="1"/>
    <row r="39" ht="25.9" customHeight="1"/>
    <row r="40" ht="25.9" customHeight="1"/>
    <row r="41" ht="25.9" customHeight="1"/>
    <row r="42" ht="25.9" customHeight="1"/>
    <row r="43" ht="25.9" customHeight="1"/>
    <row r="44" ht="25.9" customHeight="1"/>
    <row r="45" ht="25.9" customHeight="1"/>
    <row r="46" ht="25.9" customHeight="1"/>
    <row r="47" ht="25.9" customHeight="1"/>
    <row r="48" ht="25.9" customHeight="1"/>
    <row r="49" ht="25.9" customHeight="1"/>
    <row r="50" ht="25.9" customHeight="1"/>
    <row r="51" ht="25.9" customHeight="1"/>
    <row r="52" ht="25.9" customHeight="1"/>
    <row r="53" ht="25.9" customHeight="1"/>
    <row r="54" ht="25.9" customHeight="1"/>
    <row r="55" ht="25.9" customHeight="1"/>
    <row r="56" ht="25.9" customHeight="1"/>
    <row r="57" ht="25.9" customHeight="1"/>
    <row r="58" ht="25.9" customHeight="1"/>
    <row r="59" ht="25.9" customHeight="1"/>
    <row r="60" ht="25.9" customHeight="1"/>
    <row r="61" ht="25.9" customHeight="1"/>
    <row r="62" ht="25.9" customHeight="1"/>
    <row r="63" ht="25.9" customHeight="1"/>
    <row r="64" ht="25.9" customHeight="1"/>
    <row r="65" ht="25.9" customHeight="1"/>
    <row r="66" ht="25.9" customHeight="1"/>
    <row r="67" ht="25.9" customHeight="1"/>
    <row r="68" ht="25.9" customHeight="1"/>
    <row r="69" ht="25.9" customHeight="1"/>
    <row r="70" ht="25.9" customHeight="1"/>
    <row r="71" ht="25.9" customHeight="1"/>
    <row r="72" ht="25.9" customHeight="1"/>
    <row r="73" ht="25.9" customHeight="1"/>
    <row r="74" ht="25.9" customHeight="1"/>
    <row r="75" ht="25.9" customHeight="1"/>
    <row r="76" ht="25.9" customHeight="1"/>
    <row r="77" ht="25.9" customHeight="1"/>
    <row r="78" ht="25.9" customHeight="1"/>
    <row r="79" ht="25.9" customHeight="1"/>
    <row r="80" ht="25.9" customHeight="1"/>
    <row r="81" ht="25.9" customHeight="1"/>
    <row r="82" ht="25.9" customHeight="1"/>
    <row r="83" ht="25.9" customHeight="1"/>
    <row r="84" ht="25.9" customHeight="1"/>
    <row r="85" ht="25.9" customHeight="1"/>
    <row r="86" ht="25.9" customHeight="1"/>
    <row r="87" ht="25.9" customHeight="1"/>
    <row r="88" ht="25.9" customHeight="1"/>
    <row r="89" ht="25.9" customHeight="1"/>
    <row r="90" ht="25.9" customHeight="1"/>
    <row r="91" ht="25.9" customHeight="1"/>
    <row r="92" ht="25.9" customHeight="1"/>
    <row r="93" ht="25.9" customHeight="1"/>
    <row r="94" ht="25.9" customHeight="1"/>
    <row r="95" ht="25.9" customHeight="1"/>
    <row r="96" ht="25.9" customHeight="1"/>
    <row r="97" ht="25.9" customHeight="1"/>
    <row r="98" ht="25.9" customHeight="1"/>
    <row r="99" ht="25.9" customHeight="1"/>
    <row r="100" ht="25.9" customHeight="1"/>
    <row r="101" ht="25.9" customHeight="1"/>
    <row r="102" ht="25.9" customHeight="1"/>
    <row r="103" ht="25.9" customHeight="1"/>
    <row r="104" ht="25.9" customHeight="1"/>
    <row r="105" ht="25.9" customHeight="1"/>
    <row r="106" ht="25.9" customHeight="1"/>
    <row r="107" ht="25.9" customHeight="1"/>
    <row r="108" ht="25.9" customHeight="1"/>
    <row r="109" ht="25.9" customHeight="1"/>
    <row r="110" ht="25.9" customHeight="1"/>
    <row r="111" ht="25.9" customHeight="1"/>
    <row r="112" ht="25.9" customHeight="1"/>
    <row r="113" ht="25.9" customHeight="1"/>
    <row r="114" ht="25.9" customHeight="1"/>
    <row r="115" ht="25.9" customHeight="1"/>
    <row r="116" ht="25.9" customHeight="1"/>
    <row r="117" ht="25.9" customHeight="1"/>
    <row r="118" ht="25.9" customHeight="1"/>
    <row r="119" ht="25.9" customHeight="1"/>
    <row r="120" ht="25.9" customHeight="1"/>
    <row r="121" ht="25.9" customHeight="1"/>
    <row r="122" ht="25.9" customHeight="1"/>
    <row r="123" ht="25.9" customHeight="1"/>
    <row r="124" ht="25.9" customHeight="1"/>
    <row r="125" ht="25.9" customHeight="1"/>
    <row r="126" ht="25.9" customHeight="1"/>
    <row r="127" ht="25.9" customHeight="1"/>
    <row r="128" ht="25.9" customHeight="1"/>
    <row r="129" ht="25.9" customHeight="1"/>
    <row r="130" ht="25.9" customHeight="1"/>
    <row r="131" ht="25.9" customHeight="1"/>
    <row r="132" ht="25.9" customHeight="1"/>
    <row r="133" ht="25.9" customHeight="1"/>
    <row r="134" ht="25.9" customHeight="1"/>
    <row r="135" ht="25.9" customHeight="1"/>
    <row r="136" ht="25.9" customHeight="1"/>
    <row r="137" ht="25.9" customHeight="1"/>
    <row r="138" ht="25.9" customHeight="1"/>
    <row r="139" ht="25.9" customHeight="1"/>
    <row r="140" ht="25.9" customHeight="1"/>
    <row r="141" ht="25.9" customHeight="1"/>
    <row r="142" ht="25.9" customHeight="1"/>
    <row r="143" ht="25.9" customHeight="1"/>
    <row r="144" ht="25.9" customHeight="1"/>
    <row r="145" ht="25.9" customHeight="1"/>
    <row r="146" ht="25.9" customHeight="1"/>
    <row r="147" ht="25.9" customHeight="1"/>
    <row r="148" ht="25.9" customHeight="1"/>
    <row r="149" ht="25.9" customHeight="1"/>
    <row r="150" ht="25.9" customHeight="1"/>
    <row r="151" ht="25.9" customHeight="1"/>
    <row r="152" ht="25.9" customHeight="1"/>
    <row r="153" ht="25.9" customHeight="1"/>
    <row r="154" ht="25.9" customHeight="1"/>
    <row r="155" ht="25.9" customHeight="1"/>
    <row r="156" ht="25.9" customHeight="1"/>
    <row r="157" ht="25.9" customHeight="1"/>
    <row r="158" ht="25.9" customHeight="1"/>
    <row r="159" ht="25.9" customHeight="1"/>
    <row r="160" ht="25.9" customHeight="1"/>
    <row r="161" ht="25.9" customHeight="1"/>
    <row r="162" ht="25.9" customHeight="1"/>
    <row r="163" ht="25.9" customHeight="1"/>
    <row r="164" ht="25.9" customHeight="1"/>
    <row r="165" ht="25.9" customHeight="1"/>
    <row r="166" ht="25.9" customHeight="1"/>
    <row r="167" ht="25.9" customHeight="1"/>
    <row r="168" ht="25.9" customHeight="1"/>
    <row r="169" ht="25.9" customHeight="1"/>
    <row r="170" ht="25.9" customHeight="1"/>
    <row r="171" ht="25.9" customHeight="1"/>
    <row r="172" ht="25.9" customHeight="1"/>
    <row r="173" ht="25.9" customHeight="1"/>
    <row r="174" ht="25.9" customHeight="1"/>
    <row r="175" ht="25.9" customHeight="1"/>
    <row r="176" ht="25.9" customHeight="1"/>
    <row r="177" ht="25.9" customHeight="1"/>
    <row r="178" ht="25.9" customHeight="1"/>
    <row r="179" ht="25.9" customHeight="1"/>
    <row r="180" ht="25.9" customHeight="1"/>
    <row r="181" ht="25.9" customHeight="1"/>
    <row r="182" ht="25.9" customHeight="1"/>
    <row r="183" ht="25.9" customHeight="1"/>
    <row r="184" ht="25.9" customHeight="1"/>
    <row r="185" ht="25.9" customHeight="1"/>
    <row r="186" ht="25.9" customHeight="1"/>
    <row r="187" ht="25.9" customHeight="1"/>
    <row r="188" ht="25.9" customHeight="1"/>
    <row r="189" ht="25.9" customHeight="1"/>
    <row r="190" ht="25.9" customHeight="1"/>
    <row r="191" ht="25.9" customHeight="1"/>
    <row r="192" ht="25.9" customHeight="1"/>
    <row r="193" ht="25.9" customHeight="1"/>
    <row r="194" ht="25.9" customHeight="1"/>
    <row r="195" ht="25.9" customHeight="1"/>
    <row r="196" ht="25.9" customHeight="1"/>
    <row r="197" ht="25.9" customHeight="1"/>
    <row r="198" ht="25.9" customHeight="1"/>
    <row r="199" ht="25.9" customHeight="1"/>
    <row r="200" ht="25.9" customHeight="1"/>
    <row r="201" ht="25.9" customHeight="1"/>
    <row r="202" ht="25.9" customHeight="1"/>
    <row r="203" ht="25.9" customHeight="1"/>
    <row r="204" ht="25.9" customHeight="1"/>
    <row r="205" ht="25.9" customHeight="1"/>
    <row r="206" ht="25.9" customHeight="1"/>
    <row r="207" ht="25.9" customHeight="1"/>
    <row r="208" ht="25.9" customHeight="1"/>
    <row r="209" ht="25.9" customHeight="1"/>
    <row r="210" ht="25.9" customHeight="1"/>
    <row r="211" ht="25.9" customHeight="1"/>
    <row r="212" ht="25.9" customHeight="1"/>
    <row r="213" ht="25.9" customHeight="1"/>
    <row r="214" ht="25.9" customHeight="1"/>
    <row r="215" ht="25.9" customHeight="1"/>
    <row r="216" ht="25.9" customHeight="1"/>
    <row r="217" ht="25.9" customHeight="1"/>
    <row r="218" ht="25.9" customHeight="1"/>
    <row r="219" ht="25.9" customHeight="1"/>
    <row r="220" ht="25.9" customHeight="1"/>
    <row r="221" ht="25.9" customHeight="1"/>
    <row r="222" ht="25.9" customHeight="1"/>
    <row r="223" ht="25.9" customHeight="1"/>
    <row r="224" ht="25.9" customHeight="1"/>
    <row r="225" ht="25.9" customHeight="1"/>
    <row r="226" ht="25.9" customHeight="1"/>
    <row r="227" ht="25.9" customHeight="1"/>
    <row r="228" ht="25.9" customHeight="1"/>
    <row r="229" ht="25.9" customHeight="1"/>
    <row r="230" ht="25.9" customHeight="1"/>
    <row r="231" ht="25.9" customHeight="1"/>
    <row r="232" ht="25.9" customHeight="1"/>
    <row r="233" ht="25.9" customHeight="1"/>
    <row r="234" ht="25.9" customHeight="1"/>
    <row r="235" ht="25.9" customHeight="1"/>
    <row r="236" ht="25.9" customHeight="1"/>
    <row r="237" ht="25.9" customHeight="1"/>
    <row r="238" ht="25.9" customHeight="1"/>
    <row r="239" ht="25.9" customHeight="1"/>
    <row r="240" ht="25.9" customHeight="1"/>
    <row r="241" ht="25.9" customHeight="1"/>
    <row r="242" ht="25.9" customHeight="1"/>
    <row r="243" ht="25.9" customHeight="1"/>
    <row r="244" ht="25.9" customHeight="1"/>
    <row r="245" ht="25.9" customHeight="1"/>
    <row r="246" ht="25.9" customHeight="1"/>
    <row r="247" ht="25.9" customHeight="1"/>
    <row r="248" ht="25.9" customHeight="1"/>
    <row r="249" ht="25.9" customHeight="1"/>
    <row r="250" ht="25.9" customHeight="1"/>
    <row r="251" ht="25.9" customHeight="1"/>
    <row r="252" ht="25.9" customHeight="1"/>
    <row r="253" ht="25.9" customHeight="1"/>
    <row r="254" ht="25.9" customHeight="1"/>
    <row r="255" ht="25.9" customHeight="1"/>
    <row r="256" ht="25.9" customHeight="1"/>
    <row r="257" ht="25.9" customHeight="1"/>
    <row r="258" ht="25.9" customHeight="1"/>
    <row r="259" ht="25.9" customHeight="1"/>
    <row r="260" ht="25.9" customHeight="1"/>
    <row r="261" ht="25.9" customHeight="1"/>
    <row r="262" ht="25.9" customHeight="1"/>
    <row r="263" ht="25.9" customHeight="1"/>
    <row r="264" ht="25.9" customHeight="1"/>
    <row r="265" ht="25.9" customHeight="1"/>
    <row r="266" ht="25.9" customHeight="1"/>
    <row r="267" ht="25.9" customHeight="1"/>
    <row r="268" ht="25.9" customHeight="1"/>
    <row r="269" ht="25.9" customHeight="1"/>
    <row r="270" ht="25.9" customHeight="1"/>
    <row r="271" ht="25.9" customHeight="1"/>
    <row r="272" ht="25.9" customHeight="1"/>
    <row r="273" ht="25.9" customHeight="1"/>
    <row r="274" ht="25.9" customHeight="1"/>
    <row r="275" ht="25.9" customHeight="1"/>
    <row r="276" ht="25.9" customHeight="1"/>
    <row r="277" ht="25.9" customHeight="1"/>
    <row r="278" ht="25.9" customHeight="1"/>
    <row r="279" ht="25.9" customHeight="1"/>
    <row r="280" ht="25.9" customHeight="1"/>
    <row r="281" ht="25.9" customHeight="1"/>
    <row r="282" ht="25.9" customHeight="1"/>
    <row r="283" ht="25.9" customHeight="1"/>
    <row r="284" ht="25.9" customHeight="1"/>
    <row r="285" ht="25.9" customHeight="1"/>
    <row r="286" ht="25.9" customHeight="1"/>
    <row r="287" ht="25.9" customHeight="1"/>
    <row r="288" ht="25.9" customHeight="1"/>
    <row r="289" ht="25.9" customHeight="1"/>
    <row r="290" ht="25.9" customHeight="1"/>
    <row r="291" ht="25.9" customHeight="1"/>
    <row r="292" ht="25.9" customHeight="1"/>
    <row r="293" ht="25.9" customHeight="1"/>
    <row r="294" ht="25.9" customHeight="1"/>
    <row r="295" ht="25.9" customHeight="1"/>
    <row r="296" ht="25.9" customHeight="1"/>
    <row r="297" ht="25.9" customHeight="1"/>
    <row r="298" ht="25.9" customHeight="1"/>
    <row r="299" ht="25.9" customHeight="1"/>
    <row r="300" ht="25.9" customHeight="1"/>
    <row r="301" ht="25.9" customHeight="1"/>
    <row r="302" ht="25.9" customHeight="1"/>
    <row r="303" ht="25.9" customHeight="1"/>
    <row r="304" ht="25.9" customHeight="1"/>
    <row r="305" ht="25.9" customHeight="1"/>
    <row r="306" ht="25.9" customHeight="1"/>
    <row r="307" ht="25.9" customHeight="1"/>
    <row r="308" ht="25.9" customHeight="1"/>
    <row r="309" ht="25.9" customHeight="1"/>
    <row r="310" ht="25.9" customHeight="1"/>
    <row r="311" ht="25.9" customHeight="1"/>
    <row r="312" ht="25.9" customHeight="1"/>
    <row r="313" ht="25.9" customHeight="1"/>
    <row r="314" ht="25.9" customHeight="1"/>
    <row r="315" ht="25.9" customHeight="1"/>
    <row r="316" ht="25.9" customHeight="1"/>
    <row r="317" ht="25.9" customHeight="1"/>
    <row r="318" ht="25.9" customHeight="1"/>
    <row r="319" ht="25.9" customHeight="1"/>
    <row r="320" ht="25.9" customHeight="1"/>
    <row r="321" ht="25.9" customHeight="1"/>
  </sheetData>
  <mergeCells count="52">
    <mergeCell ref="C1:AK1"/>
    <mergeCell ref="C2:G2"/>
    <mergeCell ref="H2:L2"/>
    <mergeCell ref="M2:Q2"/>
    <mergeCell ref="R2:V2"/>
    <mergeCell ref="W2:AA2"/>
    <mergeCell ref="AB2:AF2"/>
    <mergeCell ref="AG2:AK2"/>
    <mergeCell ref="AG3:AK3"/>
    <mergeCell ref="C4:D4"/>
    <mergeCell ref="E4:F4"/>
    <mergeCell ref="H4:I4"/>
    <mergeCell ref="J4:K4"/>
    <mergeCell ref="M4:N4"/>
    <mergeCell ref="O4:P4"/>
    <mergeCell ref="R4:S4"/>
    <mergeCell ref="T4:U4"/>
    <mergeCell ref="W4:X4"/>
    <mergeCell ref="C3:G3"/>
    <mergeCell ref="H3:L3"/>
    <mergeCell ref="M3:Q3"/>
    <mergeCell ref="R3:V3"/>
    <mergeCell ref="W3:AA3"/>
    <mergeCell ref="AB3:AF3"/>
    <mergeCell ref="Y4:Z4"/>
    <mergeCell ref="AB4:AC4"/>
    <mergeCell ref="AD4:AE4"/>
    <mergeCell ref="AG4:AH4"/>
    <mergeCell ref="AI4:AJ4"/>
    <mergeCell ref="AB21:AE21"/>
    <mergeCell ref="AG21:AJ21"/>
    <mergeCell ref="A22:AM22"/>
    <mergeCell ref="C23:G23"/>
    <mergeCell ref="H23:L23"/>
    <mergeCell ref="M23:Q23"/>
    <mergeCell ref="R23:V23"/>
    <mergeCell ref="W23:AA23"/>
    <mergeCell ref="AB23:AF23"/>
    <mergeCell ref="AG23:AK23"/>
    <mergeCell ref="C21:F21"/>
    <mergeCell ref="H21:K21"/>
    <mergeCell ref="M21:P21"/>
    <mergeCell ref="R21:U21"/>
    <mergeCell ref="W21:Z21"/>
    <mergeCell ref="A24:AM24"/>
    <mergeCell ref="C25:G25"/>
    <mergeCell ref="H25:L25"/>
    <mergeCell ref="M25:Q25"/>
    <mergeCell ref="R25:V25"/>
    <mergeCell ref="W25:AA25"/>
    <mergeCell ref="AB25:AF25"/>
    <mergeCell ref="AG25:AK25"/>
  </mergeCells>
  <printOptions horizontalCentered="1"/>
  <pageMargins left="0.5" right="0.5" top="1.25" bottom="0.5" header="0.3" footer="0.25"/>
  <pageSetup paperSize="5" scale="56" orientation="landscape" r:id="rId1"/>
  <headerFooter alignWithMargins="0">
    <oddHeader>&amp;C&amp;"Times New Roman,Bold"&amp;24November 4, 2014 State Election
Election Day Registration (EDR) Counts</oddHeader>
    <oddFooter>&amp;R&amp;F</oddFooter>
  </headerFooter>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pageSetUpPr fitToPage="1"/>
  </sheetPr>
  <dimension ref="A1:AX319"/>
  <sheetViews>
    <sheetView zoomScale="60" zoomScaleNormal="60" workbookViewId="0">
      <selection activeCell="AT15" sqref="AT15"/>
    </sheetView>
  </sheetViews>
  <sheetFormatPr defaultRowHeight="12.75"/>
  <cols>
    <col min="1" max="1" width="19.7109375" customWidth="1"/>
    <col min="2" max="2" width="1.85546875" customWidth="1"/>
    <col min="3" max="3" width="7.28515625" bestFit="1" customWidth="1"/>
    <col min="4" max="4" width="6.7109375" bestFit="1" customWidth="1"/>
    <col min="5" max="5" width="7.28515625" bestFit="1" customWidth="1"/>
    <col min="6" max="6" width="6.7109375" bestFit="1" customWidth="1"/>
    <col min="7" max="7" width="8.7109375" bestFit="1" customWidth="1"/>
    <col min="8" max="8" width="7.28515625" bestFit="1" customWidth="1"/>
    <col min="9" max="9" width="6.7109375" bestFit="1" customWidth="1"/>
    <col min="10" max="10" width="7.28515625" bestFit="1" customWidth="1"/>
    <col min="11" max="11" width="6.7109375" bestFit="1" customWidth="1"/>
    <col min="12" max="12" width="8.7109375" bestFit="1" customWidth="1"/>
    <col min="13" max="13" width="7.28515625" bestFit="1" customWidth="1"/>
    <col min="14" max="14" width="6.7109375" bestFit="1" customWidth="1"/>
    <col min="15" max="15" width="7.28515625" bestFit="1" customWidth="1"/>
    <col min="16" max="16" width="6.7109375" bestFit="1" customWidth="1"/>
    <col min="17" max="17" width="8.7109375" bestFit="1" customWidth="1"/>
    <col min="18" max="18" width="7.28515625" bestFit="1" customWidth="1"/>
    <col min="19" max="19" width="6.7109375" bestFit="1" customWidth="1"/>
    <col min="20" max="20" width="7.28515625" bestFit="1" customWidth="1"/>
    <col min="21" max="21" width="6.7109375" bestFit="1" customWidth="1"/>
    <col min="22" max="22" width="8.7109375" bestFit="1" customWidth="1"/>
    <col min="23" max="23" width="7.28515625" bestFit="1" customWidth="1"/>
    <col min="24" max="24" width="6.7109375" bestFit="1" customWidth="1"/>
    <col min="25" max="25" width="7.28515625" bestFit="1" customWidth="1"/>
    <col min="26" max="26" width="6.7109375" bestFit="1" customWidth="1"/>
    <col min="27" max="27" width="8.7109375" bestFit="1" customWidth="1"/>
    <col min="28" max="28" width="1.85546875" customWidth="1"/>
    <col min="29" max="29" width="7.28515625" bestFit="1" customWidth="1"/>
    <col min="30" max="30" width="6.7109375" bestFit="1" customWidth="1"/>
    <col min="31" max="31" width="7.28515625" bestFit="1" customWidth="1"/>
    <col min="32" max="32" width="6.7109375" bestFit="1" customWidth="1"/>
    <col min="33" max="33" width="8.7109375" bestFit="1" customWidth="1"/>
    <col min="34" max="34" width="7.28515625" bestFit="1" customWidth="1"/>
    <col min="35" max="35" width="6.7109375" bestFit="1" customWidth="1"/>
    <col min="36" max="36" width="7.28515625" bestFit="1" customWidth="1"/>
    <col min="37" max="37" width="6.7109375" bestFit="1" customWidth="1"/>
    <col min="38" max="38" width="8.7109375" bestFit="1" customWidth="1"/>
    <col min="39" max="39" width="7.28515625" bestFit="1" customWidth="1"/>
    <col min="40" max="40" width="6.7109375" bestFit="1" customWidth="1"/>
    <col min="41" max="41" width="7.28515625" bestFit="1" customWidth="1"/>
    <col min="42" max="42" width="6.7109375" bestFit="1" customWidth="1"/>
    <col min="43" max="43" width="8.7109375" bestFit="1" customWidth="1"/>
    <col min="44" max="44" width="7.28515625" bestFit="1" customWidth="1"/>
    <col min="45" max="45" width="6.7109375" bestFit="1" customWidth="1"/>
    <col min="46" max="46" width="7.28515625" bestFit="1" customWidth="1"/>
    <col min="47" max="47" width="6.7109375" bestFit="1" customWidth="1"/>
    <col min="48" max="48" width="8.7109375" customWidth="1"/>
    <col min="49" max="49" width="1.85546875" customWidth="1"/>
    <col min="50" max="50" width="19.7109375" customWidth="1"/>
    <col min="51" max="51" width="8.7109375" customWidth="1"/>
    <col min="52" max="53" width="11.42578125" customWidth="1"/>
    <col min="54" max="54" width="10.28515625" customWidth="1"/>
    <col min="55" max="59" width="8.7109375" customWidth="1"/>
    <col min="60" max="60" width="11" customWidth="1"/>
    <col min="61" max="61" width="17" customWidth="1"/>
  </cols>
  <sheetData>
    <row r="1" spans="1:50" s="193" customFormat="1" ht="35.450000000000003" customHeight="1" thickBot="1">
      <c r="A1" s="235" t="s">
        <v>448</v>
      </c>
      <c r="B1" s="182"/>
      <c r="C1" s="791" t="s">
        <v>421</v>
      </c>
      <c r="D1" s="791"/>
      <c r="E1" s="791"/>
      <c r="F1" s="791"/>
      <c r="G1" s="791"/>
      <c r="H1" s="791"/>
      <c r="I1" s="791"/>
      <c r="J1" s="791"/>
      <c r="K1" s="791"/>
      <c r="L1" s="791"/>
      <c r="M1" s="791"/>
      <c r="N1" s="791"/>
      <c r="O1" s="791"/>
      <c r="P1" s="791"/>
      <c r="Q1" s="791"/>
      <c r="R1" s="791"/>
      <c r="S1" s="791"/>
      <c r="T1" s="791"/>
      <c r="U1" s="791"/>
      <c r="V1" s="791"/>
      <c r="W1" s="791"/>
      <c r="X1" s="791"/>
      <c r="Y1" s="791"/>
      <c r="Z1" s="791"/>
      <c r="AA1" s="791"/>
      <c r="AB1" s="88"/>
      <c r="AC1" s="791" t="s">
        <v>418</v>
      </c>
      <c r="AD1" s="791"/>
      <c r="AE1" s="791"/>
      <c r="AF1" s="791"/>
      <c r="AG1" s="791"/>
      <c r="AH1" s="791"/>
      <c r="AI1" s="791"/>
      <c r="AJ1" s="791"/>
      <c r="AK1" s="791"/>
      <c r="AL1" s="791"/>
      <c r="AM1" s="791"/>
      <c r="AN1" s="791"/>
      <c r="AO1" s="791"/>
      <c r="AP1" s="791"/>
      <c r="AQ1" s="791"/>
      <c r="AR1" s="791"/>
      <c r="AS1" s="791"/>
      <c r="AT1" s="791"/>
      <c r="AU1" s="791"/>
      <c r="AV1" s="791"/>
      <c r="AW1" s="88"/>
      <c r="AX1" s="236" t="s">
        <v>448</v>
      </c>
    </row>
    <row r="2" spans="1:50" ht="25.9" customHeight="1" thickBot="1">
      <c r="A2" s="237"/>
      <c r="B2" s="182"/>
      <c r="C2" s="715" t="s">
        <v>264</v>
      </c>
      <c r="D2" s="713"/>
      <c r="E2" s="713"/>
      <c r="F2" s="713"/>
      <c r="G2" s="713"/>
      <c r="H2" s="713" t="s">
        <v>267</v>
      </c>
      <c r="I2" s="713"/>
      <c r="J2" s="713"/>
      <c r="K2" s="713"/>
      <c r="L2" s="713"/>
      <c r="M2" s="713" t="s">
        <v>378</v>
      </c>
      <c r="N2" s="713"/>
      <c r="O2" s="713"/>
      <c r="P2" s="713"/>
      <c r="Q2" s="713"/>
      <c r="R2" s="713" t="s">
        <v>263</v>
      </c>
      <c r="S2" s="713"/>
      <c r="T2" s="713"/>
      <c r="U2" s="713"/>
      <c r="V2" s="713"/>
      <c r="W2" s="713" t="s">
        <v>440</v>
      </c>
      <c r="X2" s="713"/>
      <c r="Y2" s="713"/>
      <c r="Z2" s="713"/>
      <c r="AA2" s="714"/>
      <c r="AB2" s="88"/>
      <c r="AC2" s="715" t="s">
        <v>264</v>
      </c>
      <c r="AD2" s="713"/>
      <c r="AE2" s="713"/>
      <c r="AF2" s="713"/>
      <c r="AG2" s="713"/>
      <c r="AH2" s="713" t="s">
        <v>267</v>
      </c>
      <c r="AI2" s="713"/>
      <c r="AJ2" s="713"/>
      <c r="AK2" s="713"/>
      <c r="AL2" s="713"/>
      <c r="AM2" s="713" t="s">
        <v>378</v>
      </c>
      <c r="AN2" s="713"/>
      <c r="AO2" s="713"/>
      <c r="AP2" s="713"/>
      <c r="AQ2" s="713"/>
      <c r="AR2" s="713" t="s">
        <v>263</v>
      </c>
      <c r="AS2" s="713"/>
      <c r="AT2" s="713"/>
      <c r="AU2" s="713"/>
      <c r="AV2" s="714"/>
      <c r="AW2" s="88"/>
      <c r="AX2" s="238"/>
    </row>
    <row r="3" spans="1:50" ht="38.25" customHeight="1" thickBot="1">
      <c r="A3" s="716" t="s">
        <v>0</v>
      </c>
      <c r="B3" s="182"/>
      <c r="C3" s="709" t="s">
        <v>309</v>
      </c>
      <c r="D3" s="710"/>
      <c r="E3" s="710"/>
      <c r="F3" s="710"/>
      <c r="G3" s="711"/>
      <c r="H3" s="709" t="s">
        <v>310</v>
      </c>
      <c r="I3" s="710"/>
      <c r="J3" s="710"/>
      <c r="K3" s="710"/>
      <c r="L3" s="711"/>
      <c r="M3" s="709" t="s">
        <v>310</v>
      </c>
      <c r="N3" s="710"/>
      <c r="O3" s="710"/>
      <c r="P3" s="710"/>
      <c r="Q3" s="711"/>
      <c r="R3" s="709" t="s">
        <v>310</v>
      </c>
      <c r="S3" s="710"/>
      <c r="T3" s="710"/>
      <c r="U3" s="710"/>
      <c r="V3" s="711"/>
      <c r="W3" s="709" t="s">
        <v>311</v>
      </c>
      <c r="X3" s="710"/>
      <c r="Y3" s="710"/>
      <c r="Z3" s="710"/>
      <c r="AA3" s="711"/>
      <c r="AB3" s="182"/>
      <c r="AC3" s="709" t="s">
        <v>265</v>
      </c>
      <c r="AD3" s="710"/>
      <c r="AE3" s="710"/>
      <c r="AF3" s="710"/>
      <c r="AG3" s="711"/>
      <c r="AH3" s="709" t="s">
        <v>266</v>
      </c>
      <c r="AI3" s="710"/>
      <c r="AJ3" s="710"/>
      <c r="AK3" s="710"/>
      <c r="AL3" s="711"/>
      <c r="AM3" s="709" t="s">
        <v>266</v>
      </c>
      <c r="AN3" s="710"/>
      <c r="AO3" s="710"/>
      <c r="AP3" s="710"/>
      <c r="AQ3" s="711"/>
      <c r="AR3" s="709" t="s">
        <v>266</v>
      </c>
      <c r="AS3" s="710"/>
      <c r="AT3" s="710"/>
      <c r="AU3" s="710"/>
      <c r="AV3" s="711"/>
      <c r="AW3" s="9"/>
      <c r="AX3" s="716" t="s">
        <v>0</v>
      </c>
    </row>
    <row r="4" spans="1:50" ht="38.25" customHeight="1" thickTop="1" thickBot="1">
      <c r="A4" s="716"/>
      <c r="B4" s="182"/>
      <c r="C4" s="696" t="s">
        <v>371</v>
      </c>
      <c r="D4" s="698"/>
      <c r="E4" s="696" t="s">
        <v>372</v>
      </c>
      <c r="F4" s="698"/>
      <c r="G4" s="194" t="s">
        <v>373</v>
      </c>
      <c r="H4" s="696" t="s">
        <v>371</v>
      </c>
      <c r="I4" s="698"/>
      <c r="J4" s="696" t="s">
        <v>372</v>
      </c>
      <c r="K4" s="698"/>
      <c r="L4" s="194" t="s">
        <v>373</v>
      </c>
      <c r="M4" s="696" t="s">
        <v>371</v>
      </c>
      <c r="N4" s="698"/>
      <c r="O4" s="696" t="s">
        <v>372</v>
      </c>
      <c r="P4" s="698"/>
      <c r="Q4" s="194" t="s">
        <v>373</v>
      </c>
      <c r="R4" s="696" t="s">
        <v>371</v>
      </c>
      <c r="S4" s="698"/>
      <c r="T4" s="696" t="s">
        <v>372</v>
      </c>
      <c r="U4" s="698"/>
      <c r="V4" s="207" t="s">
        <v>373</v>
      </c>
      <c r="W4" s="696" t="s">
        <v>371</v>
      </c>
      <c r="X4" s="698"/>
      <c r="Y4" s="696" t="s">
        <v>372</v>
      </c>
      <c r="Z4" s="698"/>
      <c r="AA4" s="194" t="s">
        <v>373</v>
      </c>
      <c r="AB4" s="182"/>
      <c r="AC4" s="696" t="s">
        <v>371</v>
      </c>
      <c r="AD4" s="698"/>
      <c r="AE4" s="696" t="s">
        <v>372</v>
      </c>
      <c r="AF4" s="698"/>
      <c r="AG4" s="194" t="s">
        <v>373</v>
      </c>
      <c r="AH4" s="696" t="s">
        <v>371</v>
      </c>
      <c r="AI4" s="698"/>
      <c r="AJ4" s="696" t="s">
        <v>372</v>
      </c>
      <c r="AK4" s="698"/>
      <c r="AL4" s="194" t="s">
        <v>373</v>
      </c>
      <c r="AM4" s="696" t="s">
        <v>371</v>
      </c>
      <c r="AN4" s="698"/>
      <c r="AO4" s="696" t="s">
        <v>372</v>
      </c>
      <c r="AP4" s="698"/>
      <c r="AQ4" s="194" t="s">
        <v>373</v>
      </c>
      <c r="AR4" s="696" t="s">
        <v>371</v>
      </c>
      <c r="AS4" s="698"/>
      <c r="AT4" s="696" t="s">
        <v>372</v>
      </c>
      <c r="AU4" s="698"/>
      <c r="AV4" s="194" t="s">
        <v>373</v>
      </c>
      <c r="AW4" s="9"/>
      <c r="AX4" s="716"/>
    </row>
    <row r="5" spans="1:50" ht="17.45" customHeight="1" thickTop="1" thickBot="1">
      <c r="A5" s="717"/>
      <c r="B5" s="9"/>
      <c r="C5" s="87" t="s">
        <v>374</v>
      </c>
      <c r="D5" s="180" t="s">
        <v>370</v>
      </c>
      <c r="E5" s="87" t="s">
        <v>374</v>
      </c>
      <c r="F5" s="87" t="s">
        <v>370</v>
      </c>
      <c r="G5" s="13" t="s">
        <v>2</v>
      </c>
      <c r="H5" s="87" t="s">
        <v>374</v>
      </c>
      <c r="I5" s="180" t="s">
        <v>370</v>
      </c>
      <c r="J5" s="87" t="s">
        <v>374</v>
      </c>
      <c r="K5" s="87" t="s">
        <v>370</v>
      </c>
      <c r="L5" s="13" t="s">
        <v>2</v>
      </c>
      <c r="M5" s="87" t="s">
        <v>374</v>
      </c>
      <c r="N5" s="180" t="s">
        <v>370</v>
      </c>
      <c r="O5" s="87" t="s">
        <v>374</v>
      </c>
      <c r="P5" s="87" t="s">
        <v>370</v>
      </c>
      <c r="Q5" s="13" t="s">
        <v>2</v>
      </c>
      <c r="R5" s="87" t="s">
        <v>374</v>
      </c>
      <c r="S5" s="180" t="s">
        <v>370</v>
      </c>
      <c r="T5" s="87" t="s">
        <v>374</v>
      </c>
      <c r="U5" s="87" t="s">
        <v>370</v>
      </c>
      <c r="V5" s="13" t="s">
        <v>2</v>
      </c>
      <c r="W5" s="87" t="s">
        <v>374</v>
      </c>
      <c r="X5" s="180" t="s">
        <v>370</v>
      </c>
      <c r="Y5" s="87" t="s">
        <v>374</v>
      </c>
      <c r="Z5" s="87" t="s">
        <v>370</v>
      </c>
      <c r="AA5" s="13" t="s">
        <v>2</v>
      </c>
      <c r="AB5" s="9"/>
      <c r="AC5" s="87" t="s">
        <v>374</v>
      </c>
      <c r="AD5" s="180" t="s">
        <v>370</v>
      </c>
      <c r="AE5" s="87" t="s">
        <v>374</v>
      </c>
      <c r="AF5" s="87" t="s">
        <v>370</v>
      </c>
      <c r="AG5" s="13" t="s">
        <v>2</v>
      </c>
      <c r="AH5" s="87" t="s">
        <v>374</v>
      </c>
      <c r="AI5" s="180" t="s">
        <v>370</v>
      </c>
      <c r="AJ5" s="87" t="s">
        <v>374</v>
      </c>
      <c r="AK5" s="87" t="s">
        <v>370</v>
      </c>
      <c r="AL5" s="13" t="s">
        <v>2</v>
      </c>
      <c r="AM5" s="87" t="s">
        <v>374</v>
      </c>
      <c r="AN5" s="180" t="s">
        <v>370</v>
      </c>
      <c r="AO5" s="87" t="s">
        <v>374</v>
      </c>
      <c r="AP5" s="87" t="s">
        <v>370</v>
      </c>
      <c r="AQ5" s="13" t="s">
        <v>2</v>
      </c>
      <c r="AR5" s="87" t="s">
        <v>374</v>
      </c>
      <c r="AS5" s="180" t="s">
        <v>370</v>
      </c>
      <c r="AT5" s="87" t="s">
        <v>374</v>
      </c>
      <c r="AU5" s="87" t="s">
        <v>370</v>
      </c>
      <c r="AV5" s="13" t="s">
        <v>2</v>
      </c>
      <c r="AW5" s="9"/>
      <c r="AX5" s="717"/>
    </row>
    <row r="6" spans="1:50" ht="27" customHeight="1" thickTop="1">
      <c r="A6" s="77">
        <v>1</v>
      </c>
      <c r="B6" s="48"/>
      <c r="C6" s="225"/>
      <c r="D6" s="217"/>
      <c r="E6" s="226"/>
      <c r="F6" s="226"/>
      <c r="G6" s="5">
        <f>SUM(C6:F6)</f>
        <v>0</v>
      </c>
      <c r="H6" s="225"/>
      <c r="I6" s="217"/>
      <c r="J6" s="226"/>
      <c r="K6" s="226"/>
      <c r="L6" s="5">
        <f>SUM(H6:K6)</f>
        <v>0</v>
      </c>
      <c r="M6" s="225"/>
      <c r="N6" s="217"/>
      <c r="O6" s="226"/>
      <c r="P6" s="226"/>
      <c r="Q6" s="5">
        <f>SUM(M6:P6)</f>
        <v>0</v>
      </c>
      <c r="R6" s="225"/>
      <c r="S6" s="217"/>
      <c r="T6" s="226"/>
      <c r="U6" s="226"/>
      <c r="V6" s="5">
        <f>SUM(R6:U6)</f>
        <v>0</v>
      </c>
      <c r="W6" s="225"/>
      <c r="X6" s="217"/>
      <c r="Y6" s="226"/>
      <c r="Z6" s="226"/>
      <c r="AA6" s="5">
        <f>SUM(W6:Z6)</f>
        <v>0</v>
      </c>
      <c r="AB6" s="48"/>
      <c r="AC6" s="563">
        <v>4</v>
      </c>
      <c r="AD6" s="564"/>
      <c r="AE6" s="565"/>
      <c r="AF6" s="565"/>
      <c r="AG6" s="5">
        <f>SUM(AC6:AF6)</f>
        <v>4</v>
      </c>
      <c r="AH6" s="563">
        <v>17</v>
      </c>
      <c r="AI6" s="564"/>
      <c r="AJ6" s="565">
        <v>1</v>
      </c>
      <c r="AK6" s="565"/>
      <c r="AL6" s="5">
        <f>SUM(AH6:AK6)</f>
        <v>18</v>
      </c>
      <c r="AM6" s="563">
        <v>6</v>
      </c>
      <c r="AN6" s="564">
        <v>1</v>
      </c>
      <c r="AO6" s="565"/>
      <c r="AP6" s="565"/>
      <c r="AQ6" s="5">
        <f>SUM(AM6:AP6)</f>
        <v>7</v>
      </c>
      <c r="AR6" s="563">
        <v>0</v>
      </c>
      <c r="AS6" s="564"/>
      <c r="AT6" s="565"/>
      <c r="AU6" s="565"/>
      <c r="AV6" s="5">
        <f>SUM(AR6:AU6)</f>
        <v>0</v>
      </c>
      <c r="AW6" s="48"/>
      <c r="AX6" s="77">
        <v>1</v>
      </c>
    </row>
    <row r="7" spans="1:50" ht="27" customHeight="1">
      <c r="A7" s="6">
        <v>2</v>
      </c>
      <c r="B7" s="48"/>
      <c r="C7" s="216"/>
      <c r="D7" s="214"/>
      <c r="E7" s="222"/>
      <c r="F7" s="222"/>
      <c r="G7" s="77">
        <f t="shared" ref="G7:G19" si="0">SUM(C7:F7)</f>
        <v>0</v>
      </c>
      <c r="H7" s="216"/>
      <c r="I7" s="214"/>
      <c r="J7" s="222"/>
      <c r="K7" s="222"/>
      <c r="L7" s="77">
        <f t="shared" ref="L7:L19" si="1">SUM(H7:K7)</f>
        <v>0</v>
      </c>
      <c r="M7" s="216"/>
      <c r="N7" s="214"/>
      <c r="O7" s="222"/>
      <c r="P7" s="222"/>
      <c r="Q7" s="77">
        <f t="shared" ref="Q7:Q19" si="2">SUM(M7:P7)</f>
        <v>0</v>
      </c>
      <c r="R7" s="216"/>
      <c r="S7" s="214"/>
      <c r="T7" s="222"/>
      <c r="U7" s="222"/>
      <c r="V7" s="77">
        <f t="shared" ref="V7:V19" si="3">SUM(R7:U7)</f>
        <v>0</v>
      </c>
      <c r="W7" s="216"/>
      <c r="X7" s="214"/>
      <c r="Y7" s="222"/>
      <c r="Z7" s="222"/>
      <c r="AA7" s="77">
        <f t="shared" ref="AA7:AA19" si="4">SUM(W7:Z7)</f>
        <v>0</v>
      </c>
      <c r="AB7" s="48"/>
      <c r="AC7" s="566">
        <v>0</v>
      </c>
      <c r="AD7" s="567"/>
      <c r="AE7" s="568"/>
      <c r="AF7" s="568"/>
      <c r="AG7" s="77">
        <f t="shared" ref="AG7:AG19" si="5">SUM(AC7:AF7)</f>
        <v>0</v>
      </c>
      <c r="AH7" s="566">
        <v>7</v>
      </c>
      <c r="AI7" s="567">
        <v>1</v>
      </c>
      <c r="AJ7" s="568"/>
      <c r="AK7" s="568"/>
      <c r="AL7" s="77">
        <f t="shared" ref="AL7:AL19" si="6">SUM(AH7:AK7)</f>
        <v>8</v>
      </c>
      <c r="AM7" s="566">
        <v>0</v>
      </c>
      <c r="AN7" s="567"/>
      <c r="AO7" s="568"/>
      <c r="AP7" s="568"/>
      <c r="AQ7" s="77">
        <f t="shared" ref="AQ7:AQ19" si="7">SUM(AM7:AP7)</f>
        <v>0</v>
      </c>
      <c r="AR7" s="566">
        <v>0</v>
      </c>
      <c r="AS7" s="567"/>
      <c r="AT7" s="568"/>
      <c r="AU7" s="568"/>
      <c r="AV7" s="77">
        <f t="shared" ref="AV7:AV19" si="8">SUM(AR7:AU7)</f>
        <v>0</v>
      </c>
      <c r="AW7" s="48"/>
      <c r="AX7" s="6">
        <v>2</v>
      </c>
    </row>
    <row r="8" spans="1:50" ht="27" customHeight="1">
      <c r="A8" s="6">
        <v>3</v>
      </c>
      <c r="B8" s="88"/>
      <c r="C8" s="566">
        <v>6</v>
      </c>
      <c r="D8" s="567"/>
      <c r="E8" s="568"/>
      <c r="F8" s="568"/>
      <c r="G8" s="77">
        <f t="shared" si="0"/>
        <v>6</v>
      </c>
      <c r="H8" s="566">
        <v>2</v>
      </c>
      <c r="I8" s="567"/>
      <c r="J8" s="568"/>
      <c r="K8" s="568"/>
      <c r="L8" s="77">
        <f t="shared" si="1"/>
        <v>2</v>
      </c>
      <c r="M8" s="566">
        <v>0</v>
      </c>
      <c r="N8" s="567"/>
      <c r="O8" s="568"/>
      <c r="P8" s="568"/>
      <c r="Q8" s="77">
        <f t="shared" si="2"/>
        <v>0</v>
      </c>
      <c r="R8" s="566">
        <v>0</v>
      </c>
      <c r="S8" s="567"/>
      <c r="T8" s="568"/>
      <c r="U8" s="568"/>
      <c r="V8" s="77">
        <f t="shared" si="3"/>
        <v>0</v>
      </c>
      <c r="W8" s="566">
        <v>0</v>
      </c>
      <c r="X8" s="567"/>
      <c r="Y8" s="568"/>
      <c r="Z8" s="568"/>
      <c r="AA8" s="77">
        <f t="shared" si="4"/>
        <v>0</v>
      </c>
      <c r="AB8" s="88"/>
      <c r="AC8" s="216"/>
      <c r="AD8" s="214"/>
      <c r="AE8" s="222"/>
      <c r="AF8" s="222"/>
      <c r="AG8" s="77">
        <f t="shared" si="5"/>
        <v>0</v>
      </c>
      <c r="AH8" s="216"/>
      <c r="AI8" s="214"/>
      <c r="AJ8" s="222"/>
      <c r="AK8" s="222"/>
      <c r="AL8" s="77">
        <f t="shared" si="6"/>
        <v>0</v>
      </c>
      <c r="AM8" s="216"/>
      <c r="AN8" s="214"/>
      <c r="AO8" s="222"/>
      <c r="AP8" s="222"/>
      <c r="AQ8" s="77">
        <f t="shared" si="7"/>
        <v>0</v>
      </c>
      <c r="AR8" s="216"/>
      <c r="AS8" s="214"/>
      <c r="AT8" s="222"/>
      <c r="AU8" s="222"/>
      <c r="AV8" s="77">
        <f t="shared" si="8"/>
        <v>0</v>
      </c>
      <c r="AW8" s="88"/>
      <c r="AX8" s="6">
        <v>3</v>
      </c>
    </row>
    <row r="9" spans="1:50" ht="27" customHeight="1">
      <c r="A9" s="6">
        <v>4</v>
      </c>
      <c r="B9" s="88"/>
      <c r="C9" s="225"/>
      <c r="D9" s="217"/>
      <c r="E9" s="226"/>
      <c r="F9" s="226"/>
      <c r="G9" s="77">
        <f t="shared" si="0"/>
        <v>0</v>
      </c>
      <c r="H9" s="225"/>
      <c r="I9" s="217"/>
      <c r="J9" s="226"/>
      <c r="K9" s="226"/>
      <c r="L9" s="77">
        <f t="shared" si="1"/>
        <v>0</v>
      </c>
      <c r="M9" s="225"/>
      <c r="N9" s="217"/>
      <c r="O9" s="226"/>
      <c r="P9" s="226"/>
      <c r="Q9" s="77">
        <f t="shared" si="2"/>
        <v>0</v>
      </c>
      <c r="R9" s="225"/>
      <c r="S9" s="217"/>
      <c r="T9" s="226"/>
      <c r="U9" s="226"/>
      <c r="V9" s="77">
        <f t="shared" si="3"/>
        <v>0</v>
      </c>
      <c r="W9" s="225"/>
      <c r="X9" s="217"/>
      <c r="Y9" s="226"/>
      <c r="Z9" s="226"/>
      <c r="AA9" s="77">
        <f t="shared" si="4"/>
        <v>0</v>
      </c>
      <c r="AB9" s="88"/>
      <c r="AC9" s="566">
        <v>5</v>
      </c>
      <c r="AD9" s="567"/>
      <c r="AE9" s="568"/>
      <c r="AF9" s="568"/>
      <c r="AG9" s="77">
        <f t="shared" si="5"/>
        <v>5</v>
      </c>
      <c r="AH9" s="566">
        <v>9</v>
      </c>
      <c r="AI9" s="567"/>
      <c r="AJ9" s="568"/>
      <c r="AK9" s="568"/>
      <c r="AL9" s="77">
        <f t="shared" si="6"/>
        <v>9</v>
      </c>
      <c r="AM9" s="566">
        <v>0</v>
      </c>
      <c r="AN9" s="567"/>
      <c r="AO9" s="568"/>
      <c r="AP9" s="568"/>
      <c r="AQ9" s="77">
        <f t="shared" si="7"/>
        <v>0</v>
      </c>
      <c r="AR9" s="566">
        <v>0</v>
      </c>
      <c r="AS9" s="567"/>
      <c r="AT9" s="568"/>
      <c r="AU9" s="568"/>
      <c r="AV9" s="77">
        <f t="shared" si="8"/>
        <v>0</v>
      </c>
      <c r="AW9" s="88"/>
      <c r="AX9" s="6">
        <v>4</v>
      </c>
    </row>
    <row r="10" spans="1:50" ht="27" customHeight="1">
      <c r="A10" s="6">
        <v>5</v>
      </c>
      <c r="B10" s="48"/>
      <c r="C10" s="216"/>
      <c r="D10" s="214"/>
      <c r="E10" s="222"/>
      <c r="F10" s="222"/>
      <c r="G10" s="77">
        <f t="shared" si="0"/>
        <v>0</v>
      </c>
      <c r="H10" s="216"/>
      <c r="I10" s="214"/>
      <c r="J10" s="222"/>
      <c r="K10" s="222"/>
      <c r="L10" s="77">
        <f t="shared" si="1"/>
        <v>0</v>
      </c>
      <c r="M10" s="216"/>
      <c r="N10" s="214"/>
      <c r="O10" s="222"/>
      <c r="P10" s="222"/>
      <c r="Q10" s="77">
        <f t="shared" si="2"/>
        <v>0</v>
      </c>
      <c r="R10" s="216"/>
      <c r="S10" s="214"/>
      <c r="T10" s="222"/>
      <c r="U10" s="222"/>
      <c r="V10" s="77">
        <f t="shared" si="3"/>
        <v>0</v>
      </c>
      <c r="W10" s="216"/>
      <c r="X10" s="214"/>
      <c r="Y10" s="222"/>
      <c r="Z10" s="222"/>
      <c r="AA10" s="77">
        <f t="shared" si="4"/>
        <v>0</v>
      </c>
      <c r="AB10" s="48"/>
      <c r="AC10" s="566">
        <v>15</v>
      </c>
      <c r="AD10" s="567"/>
      <c r="AE10" s="568"/>
      <c r="AF10" s="568"/>
      <c r="AG10" s="77">
        <f t="shared" si="5"/>
        <v>15</v>
      </c>
      <c r="AH10" s="566">
        <v>27</v>
      </c>
      <c r="AI10" s="567"/>
      <c r="AJ10" s="568"/>
      <c r="AK10" s="568"/>
      <c r="AL10" s="77">
        <f t="shared" si="6"/>
        <v>27</v>
      </c>
      <c r="AM10" s="566">
        <v>2</v>
      </c>
      <c r="AN10" s="567">
        <v>1</v>
      </c>
      <c r="AO10" s="568"/>
      <c r="AP10" s="568"/>
      <c r="AQ10" s="77">
        <f t="shared" si="7"/>
        <v>3</v>
      </c>
      <c r="AR10" s="566">
        <v>0</v>
      </c>
      <c r="AS10" s="567"/>
      <c r="AT10" s="568"/>
      <c r="AU10" s="568"/>
      <c r="AV10" s="77">
        <f t="shared" si="8"/>
        <v>0</v>
      </c>
      <c r="AW10" s="48"/>
      <c r="AX10" s="6">
        <v>5</v>
      </c>
    </row>
    <row r="11" spans="1:50" ht="27" customHeight="1">
      <c r="A11" s="6">
        <v>6</v>
      </c>
      <c r="B11" s="48"/>
      <c r="C11" s="566">
        <v>3</v>
      </c>
      <c r="D11" s="567"/>
      <c r="E11" s="568"/>
      <c r="F11" s="568"/>
      <c r="G11" s="77">
        <f t="shared" si="0"/>
        <v>3</v>
      </c>
      <c r="H11" s="566">
        <v>1</v>
      </c>
      <c r="I11" s="567"/>
      <c r="J11" s="568"/>
      <c r="K11" s="568"/>
      <c r="L11" s="77">
        <f t="shared" si="1"/>
        <v>1</v>
      </c>
      <c r="M11" s="566">
        <v>0</v>
      </c>
      <c r="N11" s="567"/>
      <c r="O11" s="568"/>
      <c r="P11" s="568"/>
      <c r="Q11" s="77">
        <f t="shared" si="2"/>
        <v>0</v>
      </c>
      <c r="R11" s="566">
        <v>0</v>
      </c>
      <c r="S11" s="567"/>
      <c r="T11" s="568"/>
      <c r="U11" s="568"/>
      <c r="V11" s="77">
        <f t="shared" si="3"/>
        <v>0</v>
      </c>
      <c r="W11" s="566">
        <v>0</v>
      </c>
      <c r="X11" s="567"/>
      <c r="Y11" s="568"/>
      <c r="Z11" s="568"/>
      <c r="AA11" s="77">
        <f t="shared" si="4"/>
        <v>0</v>
      </c>
      <c r="AB11" s="48"/>
      <c r="AC11" s="216"/>
      <c r="AD11" s="214"/>
      <c r="AE11" s="222"/>
      <c r="AF11" s="222"/>
      <c r="AG11" s="77">
        <f t="shared" si="5"/>
        <v>0</v>
      </c>
      <c r="AH11" s="216"/>
      <c r="AI11" s="214"/>
      <c r="AJ11" s="222"/>
      <c r="AK11" s="222"/>
      <c r="AL11" s="77">
        <f t="shared" si="6"/>
        <v>0</v>
      </c>
      <c r="AM11" s="216"/>
      <c r="AN11" s="214"/>
      <c r="AO11" s="222"/>
      <c r="AP11" s="222"/>
      <c r="AQ11" s="77">
        <f t="shared" si="7"/>
        <v>0</v>
      </c>
      <c r="AR11" s="216"/>
      <c r="AS11" s="214"/>
      <c r="AT11" s="222"/>
      <c r="AU11" s="222"/>
      <c r="AV11" s="77">
        <f t="shared" si="8"/>
        <v>0</v>
      </c>
      <c r="AW11" s="48"/>
      <c r="AX11" s="6">
        <v>6</v>
      </c>
    </row>
    <row r="12" spans="1:50" ht="27" customHeight="1">
      <c r="A12" s="6">
        <v>7</v>
      </c>
      <c r="B12" s="48"/>
      <c r="C12" s="225"/>
      <c r="D12" s="217"/>
      <c r="E12" s="226"/>
      <c r="F12" s="226"/>
      <c r="G12" s="77">
        <f t="shared" si="0"/>
        <v>0</v>
      </c>
      <c r="H12" s="225"/>
      <c r="I12" s="217"/>
      <c r="J12" s="226"/>
      <c r="K12" s="226"/>
      <c r="L12" s="77">
        <f t="shared" si="1"/>
        <v>0</v>
      </c>
      <c r="M12" s="225"/>
      <c r="N12" s="217"/>
      <c r="O12" s="226"/>
      <c r="P12" s="226"/>
      <c r="Q12" s="77">
        <f t="shared" si="2"/>
        <v>0</v>
      </c>
      <c r="R12" s="225"/>
      <c r="S12" s="217"/>
      <c r="T12" s="226"/>
      <c r="U12" s="226"/>
      <c r="V12" s="77">
        <f t="shared" si="3"/>
        <v>0</v>
      </c>
      <c r="W12" s="225"/>
      <c r="X12" s="217"/>
      <c r="Y12" s="226"/>
      <c r="Z12" s="226"/>
      <c r="AA12" s="77">
        <f t="shared" si="4"/>
        <v>0</v>
      </c>
      <c r="AB12" s="48"/>
      <c r="AC12" s="566">
        <v>3</v>
      </c>
      <c r="AD12" s="567"/>
      <c r="AE12" s="568"/>
      <c r="AF12" s="568"/>
      <c r="AG12" s="77">
        <f t="shared" si="5"/>
        <v>3</v>
      </c>
      <c r="AH12" s="566">
        <v>0</v>
      </c>
      <c r="AI12" s="567"/>
      <c r="AJ12" s="568"/>
      <c r="AK12" s="568"/>
      <c r="AL12" s="77">
        <f t="shared" si="6"/>
        <v>0</v>
      </c>
      <c r="AM12" s="566">
        <v>1</v>
      </c>
      <c r="AN12" s="567"/>
      <c r="AO12" s="568"/>
      <c r="AP12" s="568"/>
      <c r="AQ12" s="77">
        <f t="shared" si="7"/>
        <v>1</v>
      </c>
      <c r="AR12" s="566">
        <v>0</v>
      </c>
      <c r="AS12" s="567"/>
      <c r="AT12" s="568"/>
      <c r="AU12" s="568"/>
      <c r="AV12" s="77">
        <f t="shared" si="8"/>
        <v>0</v>
      </c>
      <c r="AW12" s="48"/>
      <c r="AX12" s="6">
        <v>7</v>
      </c>
    </row>
    <row r="13" spans="1:50" ht="27" customHeight="1">
      <c r="A13" s="6">
        <v>8</v>
      </c>
      <c r="B13" s="88"/>
      <c r="C13" s="216"/>
      <c r="D13" s="214"/>
      <c r="E13" s="222"/>
      <c r="F13" s="222"/>
      <c r="G13" s="77">
        <f t="shared" si="0"/>
        <v>0</v>
      </c>
      <c r="H13" s="216"/>
      <c r="I13" s="214"/>
      <c r="J13" s="222"/>
      <c r="K13" s="222"/>
      <c r="L13" s="77">
        <f t="shared" si="1"/>
        <v>0</v>
      </c>
      <c r="M13" s="216"/>
      <c r="N13" s="214"/>
      <c r="O13" s="222"/>
      <c r="P13" s="222"/>
      <c r="Q13" s="77">
        <f t="shared" si="2"/>
        <v>0</v>
      </c>
      <c r="R13" s="216"/>
      <c r="S13" s="214"/>
      <c r="T13" s="222"/>
      <c r="U13" s="222"/>
      <c r="V13" s="77">
        <f t="shared" si="3"/>
        <v>0</v>
      </c>
      <c r="W13" s="216"/>
      <c r="X13" s="214"/>
      <c r="Y13" s="222"/>
      <c r="Z13" s="222"/>
      <c r="AA13" s="77">
        <f t="shared" si="4"/>
        <v>0</v>
      </c>
      <c r="AB13" s="88"/>
      <c r="AC13" s="566">
        <v>0</v>
      </c>
      <c r="AD13" s="567"/>
      <c r="AE13" s="568"/>
      <c r="AF13" s="568"/>
      <c r="AG13" s="77">
        <f t="shared" si="5"/>
        <v>0</v>
      </c>
      <c r="AH13" s="566">
        <v>5</v>
      </c>
      <c r="AI13" s="567"/>
      <c r="AJ13" s="568"/>
      <c r="AK13" s="568"/>
      <c r="AL13" s="77">
        <f t="shared" si="6"/>
        <v>5</v>
      </c>
      <c r="AM13" s="566">
        <v>1</v>
      </c>
      <c r="AN13" s="567"/>
      <c r="AO13" s="568"/>
      <c r="AP13" s="568"/>
      <c r="AQ13" s="77">
        <f t="shared" si="7"/>
        <v>1</v>
      </c>
      <c r="AR13" s="566">
        <v>0</v>
      </c>
      <c r="AS13" s="567"/>
      <c r="AT13" s="568"/>
      <c r="AU13" s="568"/>
      <c r="AV13" s="77">
        <f t="shared" si="8"/>
        <v>0</v>
      </c>
      <c r="AW13" s="88"/>
      <c r="AX13" s="6">
        <v>8</v>
      </c>
    </row>
    <row r="14" spans="1:50" ht="27" customHeight="1">
      <c r="A14" s="6">
        <v>9</v>
      </c>
      <c r="B14" s="88"/>
      <c r="C14" s="225"/>
      <c r="D14" s="217"/>
      <c r="E14" s="226"/>
      <c r="F14" s="226"/>
      <c r="G14" s="77">
        <f t="shared" si="0"/>
        <v>0</v>
      </c>
      <c r="H14" s="225"/>
      <c r="I14" s="217"/>
      <c r="J14" s="226"/>
      <c r="K14" s="226"/>
      <c r="L14" s="77">
        <f t="shared" si="1"/>
        <v>0</v>
      </c>
      <c r="M14" s="225"/>
      <c r="N14" s="217"/>
      <c r="O14" s="226"/>
      <c r="P14" s="226"/>
      <c r="Q14" s="77">
        <f t="shared" si="2"/>
        <v>0</v>
      </c>
      <c r="R14" s="225"/>
      <c r="S14" s="217"/>
      <c r="T14" s="226"/>
      <c r="U14" s="226"/>
      <c r="V14" s="77">
        <f t="shared" si="3"/>
        <v>0</v>
      </c>
      <c r="W14" s="225"/>
      <c r="X14" s="217"/>
      <c r="Y14" s="226"/>
      <c r="Z14" s="226"/>
      <c r="AA14" s="77">
        <f t="shared" si="4"/>
        <v>0</v>
      </c>
      <c r="AB14" s="88"/>
      <c r="AC14" s="566">
        <v>3</v>
      </c>
      <c r="AD14" s="567"/>
      <c r="AE14" s="568"/>
      <c r="AF14" s="568"/>
      <c r="AG14" s="77">
        <f t="shared" si="5"/>
        <v>3</v>
      </c>
      <c r="AH14" s="566">
        <v>4</v>
      </c>
      <c r="AI14" s="567"/>
      <c r="AJ14" s="568"/>
      <c r="AK14" s="568"/>
      <c r="AL14" s="77">
        <f t="shared" si="6"/>
        <v>4</v>
      </c>
      <c r="AM14" s="566">
        <v>0</v>
      </c>
      <c r="AN14" s="567"/>
      <c r="AO14" s="568"/>
      <c r="AP14" s="568"/>
      <c r="AQ14" s="77">
        <f t="shared" si="7"/>
        <v>0</v>
      </c>
      <c r="AR14" s="566">
        <v>0</v>
      </c>
      <c r="AS14" s="567"/>
      <c r="AT14" s="568"/>
      <c r="AU14" s="568"/>
      <c r="AV14" s="77">
        <f t="shared" si="8"/>
        <v>0</v>
      </c>
      <c r="AW14" s="88"/>
      <c r="AX14" s="6">
        <v>9</v>
      </c>
    </row>
    <row r="15" spans="1:50" ht="27" customHeight="1">
      <c r="A15" s="6">
        <v>10</v>
      </c>
      <c r="B15" s="88"/>
      <c r="C15" s="216"/>
      <c r="D15" s="214"/>
      <c r="E15" s="222"/>
      <c r="F15" s="222"/>
      <c r="G15" s="77">
        <f t="shared" si="0"/>
        <v>0</v>
      </c>
      <c r="H15" s="216"/>
      <c r="I15" s="214"/>
      <c r="J15" s="222"/>
      <c r="K15" s="222"/>
      <c r="L15" s="77">
        <f t="shared" si="1"/>
        <v>0</v>
      </c>
      <c r="M15" s="216"/>
      <c r="N15" s="214"/>
      <c r="O15" s="222"/>
      <c r="P15" s="222"/>
      <c r="Q15" s="77">
        <f t="shared" si="2"/>
        <v>0</v>
      </c>
      <c r="R15" s="216"/>
      <c r="S15" s="214"/>
      <c r="T15" s="222"/>
      <c r="U15" s="222"/>
      <c r="V15" s="77">
        <f t="shared" si="3"/>
        <v>0</v>
      </c>
      <c r="W15" s="216"/>
      <c r="X15" s="214"/>
      <c r="Y15" s="222"/>
      <c r="Z15" s="222"/>
      <c r="AA15" s="77">
        <f t="shared" si="4"/>
        <v>0</v>
      </c>
      <c r="AB15" s="88"/>
      <c r="AC15" s="566">
        <v>5</v>
      </c>
      <c r="AD15" s="567"/>
      <c r="AE15" s="568"/>
      <c r="AF15" s="568"/>
      <c r="AG15" s="77">
        <f t="shared" si="5"/>
        <v>5</v>
      </c>
      <c r="AH15" s="566">
        <v>8</v>
      </c>
      <c r="AI15" s="567"/>
      <c r="AJ15" s="568"/>
      <c r="AK15" s="568"/>
      <c r="AL15" s="77">
        <f t="shared" si="6"/>
        <v>8</v>
      </c>
      <c r="AM15" s="566">
        <v>1</v>
      </c>
      <c r="AN15" s="567"/>
      <c r="AO15" s="568"/>
      <c r="AP15" s="568"/>
      <c r="AQ15" s="77">
        <f t="shared" si="7"/>
        <v>1</v>
      </c>
      <c r="AR15" s="566">
        <v>0</v>
      </c>
      <c r="AS15" s="567"/>
      <c r="AT15" s="568"/>
      <c r="AU15" s="568"/>
      <c r="AV15" s="77">
        <f t="shared" si="8"/>
        <v>0</v>
      </c>
      <c r="AW15" s="88"/>
      <c r="AX15" s="6">
        <v>10</v>
      </c>
    </row>
    <row r="16" spans="1:50" ht="27" customHeight="1">
      <c r="A16" s="6">
        <v>11</v>
      </c>
      <c r="B16" s="88"/>
      <c r="C16" s="225"/>
      <c r="D16" s="217"/>
      <c r="E16" s="226"/>
      <c r="F16" s="226"/>
      <c r="G16" s="77">
        <f t="shared" si="0"/>
        <v>0</v>
      </c>
      <c r="H16" s="225"/>
      <c r="I16" s="217"/>
      <c r="J16" s="226"/>
      <c r="K16" s="226"/>
      <c r="L16" s="77">
        <f t="shared" si="1"/>
        <v>0</v>
      </c>
      <c r="M16" s="225"/>
      <c r="N16" s="217"/>
      <c r="O16" s="226"/>
      <c r="P16" s="226"/>
      <c r="Q16" s="77">
        <f t="shared" si="2"/>
        <v>0</v>
      </c>
      <c r="R16" s="225"/>
      <c r="S16" s="217"/>
      <c r="T16" s="226"/>
      <c r="U16" s="226"/>
      <c r="V16" s="77">
        <f t="shared" si="3"/>
        <v>0</v>
      </c>
      <c r="W16" s="225"/>
      <c r="X16" s="217"/>
      <c r="Y16" s="226"/>
      <c r="Z16" s="226"/>
      <c r="AA16" s="77">
        <f t="shared" si="4"/>
        <v>0</v>
      </c>
      <c r="AB16" s="88"/>
      <c r="AC16" s="566">
        <v>13</v>
      </c>
      <c r="AD16" s="567"/>
      <c r="AE16" s="568"/>
      <c r="AF16" s="568"/>
      <c r="AG16" s="77">
        <f t="shared" si="5"/>
        <v>13</v>
      </c>
      <c r="AH16" s="566">
        <v>9</v>
      </c>
      <c r="AI16" s="567"/>
      <c r="AJ16" s="568"/>
      <c r="AK16" s="568"/>
      <c r="AL16" s="77">
        <f t="shared" si="6"/>
        <v>9</v>
      </c>
      <c r="AM16" s="566">
        <v>1</v>
      </c>
      <c r="AN16" s="567"/>
      <c r="AO16" s="568"/>
      <c r="AP16" s="568"/>
      <c r="AQ16" s="77">
        <f t="shared" si="7"/>
        <v>1</v>
      </c>
      <c r="AR16" s="566">
        <v>0</v>
      </c>
      <c r="AS16" s="567"/>
      <c r="AT16" s="568"/>
      <c r="AU16" s="568"/>
      <c r="AV16" s="77">
        <f t="shared" si="8"/>
        <v>0</v>
      </c>
      <c r="AW16" s="88"/>
      <c r="AX16" s="6">
        <v>11</v>
      </c>
    </row>
    <row r="17" spans="1:50" ht="27" customHeight="1">
      <c r="A17" s="6">
        <v>12</v>
      </c>
      <c r="B17" s="88"/>
      <c r="C17" s="216"/>
      <c r="D17" s="214"/>
      <c r="E17" s="222"/>
      <c r="F17" s="222"/>
      <c r="G17" s="77">
        <f t="shared" si="0"/>
        <v>0</v>
      </c>
      <c r="H17" s="216"/>
      <c r="I17" s="214"/>
      <c r="J17" s="222"/>
      <c r="K17" s="222"/>
      <c r="L17" s="77">
        <f t="shared" si="1"/>
        <v>0</v>
      </c>
      <c r="M17" s="216"/>
      <c r="N17" s="214"/>
      <c r="O17" s="222"/>
      <c r="P17" s="222"/>
      <c r="Q17" s="77">
        <f t="shared" si="2"/>
        <v>0</v>
      </c>
      <c r="R17" s="216"/>
      <c r="S17" s="214"/>
      <c r="T17" s="222"/>
      <c r="U17" s="222"/>
      <c r="V17" s="77">
        <f t="shared" si="3"/>
        <v>0</v>
      </c>
      <c r="W17" s="216"/>
      <c r="X17" s="214"/>
      <c r="Y17" s="222"/>
      <c r="Z17" s="222"/>
      <c r="AA17" s="77">
        <f t="shared" si="4"/>
        <v>0</v>
      </c>
      <c r="AB17" s="88"/>
      <c r="AC17" s="566">
        <v>7</v>
      </c>
      <c r="AD17" s="567"/>
      <c r="AE17" s="568"/>
      <c r="AF17" s="568"/>
      <c r="AG17" s="77">
        <f t="shared" si="5"/>
        <v>7</v>
      </c>
      <c r="AH17" s="566">
        <v>15</v>
      </c>
      <c r="AI17" s="567"/>
      <c r="AJ17" s="568">
        <v>1</v>
      </c>
      <c r="AK17" s="568"/>
      <c r="AL17" s="77">
        <f t="shared" si="6"/>
        <v>16</v>
      </c>
      <c r="AM17" s="566">
        <v>3</v>
      </c>
      <c r="AN17" s="567"/>
      <c r="AO17" s="568"/>
      <c r="AP17" s="568"/>
      <c r="AQ17" s="77">
        <f t="shared" si="7"/>
        <v>3</v>
      </c>
      <c r="AR17" s="566">
        <v>0</v>
      </c>
      <c r="AS17" s="567"/>
      <c r="AT17" s="568"/>
      <c r="AU17" s="568"/>
      <c r="AV17" s="77">
        <f t="shared" si="8"/>
        <v>0</v>
      </c>
      <c r="AW17" s="88"/>
      <c r="AX17" s="6">
        <v>12</v>
      </c>
    </row>
    <row r="18" spans="1:50" ht="27" customHeight="1">
      <c r="A18" s="6">
        <v>13</v>
      </c>
      <c r="B18" s="88"/>
      <c r="C18" s="225"/>
      <c r="D18" s="217"/>
      <c r="E18" s="226"/>
      <c r="F18" s="226"/>
      <c r="G18" s="77">
        <f t="shared" si="0"/>
        <v>0</v>
      </c>
      <c r="H18" s="225"/>
      <c r="I18" s="217"/>
      <c r="J18" s="226"/>
      <c r="K18" s="226"/>
      <c r="L18" s="77">
        <f t="shared" si="1"/>
        <v>0</v>
      </c>
      <c r="M18" s="225"/>
      <c r="N18" s="217"/>
      <c r="O18" s="226"/>
      <c r="P18" s="226"/>
      <c r="Q18" s="77">
        <f t="shared" si="2"/>
        <v>0</v>
      </c>
      <c r="R18" s="225"/>
      <c r="S18" s="217"/>
      <c r="T18" s="226"/>
      <c r="U18" s="226"/>
      <c r="V18" s="77">
        <f t="shared" si="3"/>
        <v>0</v>
      </c>
      <c r="W18" s="225"/>
      <c r="X18" s="217"/>
      <c r="Y18" s="226"/>
      <c r="Z18" s="226"/>
      <c r="AA18" s="77">
        <f t="shared" si="4"/>
        <v>0</v>
      </c>
      <c r="AB18" s="88"/>
      <c r="AC18" s="566">
        <v>2</v>
      </c>
      <c r="AD18" s="567"/>
      <c r="AE18" s="568"/>
      <c r="AF18" s="568"/>
      <c r="AG18" s="77">
        <f t="shared" si="5"/>
        <v>2</v>
      </c>
      <c r="AH18" s="566">
        <v>8</v>
      </c>
      <c r="AI18" s="567"/>
      <c r="AJ18" s="568"/>
      <c r="AK18" s="568"/>
      <c r="AL18" s="77">
        <f t="shared" si="6"/>
        <v>8</v>
      </c>
      <c r="AM18" s="566">
        <v>0</v>
      </c>
      <c r="AN18" s="567"/>
      <c r="AO18" s="568"/>
      <c r="AP18" s="568"/>
      <c r="AQ18" s="77">
        <f t="shared" si="7"/>
        <v>0</v>
      </c>
      <c r="AR18" s="566">
        <v>0</v>
      </c>
      <c r="AS18" s="567"/>
      <c r="AT18" s="568"/>
      <c r="AU18" s="568"/>
      <c r="AV18" s="77">
        <f t="shared" si="8"/>
        <v>0</v>
      </c>
      <c r="AW18" s="88"/>
      <c r="AX18" s="6">
        <v>13</v>
      </c>
    </row>
    <row r="19" spans="1:50" ht="27" customHeight="1" thickBot="1">
      <c r="A19" s="7">
        <v>14</v>
      </c>
      <c r="B19" s="88"/>
      <c r="C19" s="216"/>
      <c r="D19" s="214"/>
      <c r="E19" s="222"/>
      <c r="F19" s="222"/>
      <c r="G19" s="83">
        <f t="shared" si="0"/>
        <v>0</v>
      </c>
      <c r="H19" s="216"/>
      <c r="I19" s="214"/>
      <c r="J19" s="222"/>
      <c r="K19" s="222"/>
      <c r="L19" s="83">
        <f t="shared" si="1"/>
        <v>0</v>
      </c>
      <c r="M19" s="216"/>
      <c r="N19" s="214"/>
      <c r="O19" s="222"/>
      <c r="P19" s="222"/>
      <c r="Q19" s="83">
        <f t="shared" si="2"/>
        <v>0</v>
      </c>
      <c r="R19" s="216"/>
      <c r="S19" s="214"/>
      <c r="T19" s="222"/>
      <c r="U19" s="222"/>
      <c r="V19" s="83">
        <f t="shared" si="3"/>
        <v>0</v>
      </c>
      <c r="W19" s="216"/>
      <c r="X19" s="214"/>
      <c r="Y19" s="222"/>
      <c r="Z19" s="222"/>
      <c r="AA19" s="83">
        <f t="shared" si="4"/>
        <v>0</v>
      </c>
      <c r="AB19" s="88"/>
      <c r="AC19" s="569">
        <v>17</v>
      </c>
      <c r="AD19" s="570"/>
      <c r="AE19" s="571"/>
      <c r="AF19" s="571"/>
      <c r="AG19" s="83">
        <f t="shared" si="5"/>
        <v>17</v>
      </c>
      <c r="AH19" s="569">
        <v>164</v>
      </c>
      <c r="AI19" s="570">
        <v>1</v>
      </c>
      <c r="AJ19" s="571"/>
      <c r="AK19" s="571"/>
      <c r="AL19" s="83">
        <f t="shared" si="6"/>
        <v>165</v>
      </c>
      <c r="AM19" s="569">
        <v>9</v>
      </c>
      <c r="AN19" s="570"/>
      <c r="AO19" s="571"/>
      <c r="AP19" s="571"/>
      <c r="AQ19" s="83">
        <f t="shared" si="7"/>
        <v>9</v>
      </c>
      <c r="AR19" s="569">
        <v>0</v>
      </c>
      <c r="AS19" s="570"/>
      <c r="AT19" s="571"/>
      <c r="AU19" s="571"/>
      <c r="AV19" s="83">
        <f t="shared" si="8"/>
        <v>0</v>
      </c>
      <c r="AW19" s="88"/>
      <c r="AX19" s="7">
        <v>14</v>
      </c>
    </row>
    <row r="20" spans="1:50" ht="27" customHeight="1" thickTop="1" thickBot="1">
      <c r="A20" s="11" t="s">
        <v>430</v>
      </c>
      <c r="B20" s="90"/>
      <c r="C20" s="89">
        <f>SUM(C6:C19)</f>
        <v>9</v>
      </c>
      <c r="D20" s="89">
        <f t="shared" ref="D20:G20" si="9">SUM(D6:D19)</f>
        <v>0</v>
      </c>
      <c r="E20" s="89">
        <f t="shared" si="9"/>
        <v>0</v>
      </c>
      <c r="F20" s="89">
        <f t="shared" si="9"/>
        <v>0</v>
      </c>
      <c r="G20" s="89">
        <f t="shared" si="9"/>
        <v>9</v>
      </c>
      <c r="H20" s="89">
        <f>SUM(H6:H19)</f>
        <v>3</v>
      </c>
      <c r="I20" s="89">
        <f t="shared" ref="I20:L20" si="10">SUM(I6:I19)</f>
        <v>0</v>
      </c>
      <c r="J20" s="89">
        <f t="shared" si="10"/>
        <v>0</v>
      </c>
      <c r="K20" s="89">
        <f t="shared" si="10"/>
        <v>0</v>
      </c>
      <c r="L20" s="89">
        <f t="shared" si="10"/>
        <v>3</v>
      </c>
      <c r="M20" s="89">
        <f>SUM(M6:M19)</f>
        <v>0</v>
      </c>
      <c r="N20" s="89">
        <f t="shared" ref="N20:Q20" si="11">SUM(N6:N19)</f>
        <v>0</v>
      </c>
      <c r="O20" s="89">
        <f t="shared" si="11"/>
        <v>0</v>
      </c>
      <c r="P20" s="89">
        <f t="shared" si="11"/>
        <v>0</v>
      </c>
      <c r="Q20" s="89">
        <f t="shared" si="11"/>
        <v>0</v>
      </c>
      <c r="R20" s="89">
        <f>SUM(R6:R19)</f>
        <v>0</v>
      </c>
      <c r="S20" s="89">
        <f t="shared" ref="S20:V20" si="12">SUM(S6:S19)</f>
        <v>0</v>
      </c>
      <c r="T20" s="89">
        <f t="shared" si="12"/>
        <v>0</v>
      </c>
      <c r="U20" s="89">
        <f t="shared" si="12"/>
        <v>0</v>
      </c>
      <c r="V20" s="89">
        <f t="shared" si="12"/>
        <v>0</v>
      </c>
      <c r="W20" s="89">
        <f>SUM(W6:W19)</f>
        <v>0</v>
      </c>
      <c r="X20" s="89">
        <f t="shared" ref="X20:AA20" si="13">SUM(X6:X19)</f>
        <v>0</v>
      </c>
      <c r="Y20" s="89">
        <f t="shared" si="13"/>
        <v>0</v>
      </c>
      <c r="Z20" s="89">
        <f t="shared" si="13"/>
        <v>0</v>
      </c>
      <c r="AA20" s="86">
        <f t="shared" si="13"/>
        <v>0</v>
      </c>
      <c r="AB20" s="90"/>
      <c r="AC20" s="89">
        <f>SUM(AC6:AC19)</f>
        <v>74</v>
      </c>
      <c r="AD20" s="89">
        <f t="shared" ref="AD20:AG20" si="14">SUM(AD6:AD19)</f>
        <v>0</v>
      </c>
      <c r="AE20" s="89">
        <f t="shared" si="14"/>
        <v>0</v>
      </c>
      <c r="AF20" s="89">
        <f t="shared" si="14"/>
        <v>0</v>
      </c>
      <c r="AG20" s="89">
        <f t="shared" si="14"/>
        <v>74</v>
      </c>
      <c r="AH20" s="89">
        <f>SUM(AH6:AH19)</f>
        <v>273</v>
      </c>
      <c r="AI20" s="89">
        <f t="shared" ref="AI20:AL20" si="15">SUM(AI6:AI19)</f>
        <v>2</v>
      </c>
      <c r="AJ20" s="89">
        <f t="shared" si="15"/>
        <v>2</v>
      </c>
      <c r="AK20" s="89">
        <f t="shared" si="15"/>
        <v>0</v>
      </c>
      <c r="AL20" s="89">
        <f t="shared" si="15"/>
        <v>277</v>
      </c>
      <c r="AM20" s="89">
        <f>SUM(AM6:AM19)</f>
        <v>24</v>
      </c>
      <c r="AN20" s="89">
        <f t="shared" ref="AN20:AQ20" si="16">SUM(AN6:AN19)</f>
        <v>2</v>
      </c>
      <c r="AO20" s="89">
        <f t="shared" si="16"/>
        <v>0</v>
      </c>
      <c r="AP20" s="89">
        <f t="shared" si="16"/>
        <v>0</v>
      </c>
      <c r="AQ20" s="89">
        <f t="shared" si="16"/>
        <v>26</v>
      </c>
      <c r="AR20" s="89">
        <f>SUM(AR6:AR19)</f>
        <v>0</v>
      </c>
      <c r="AS20" s="89">
        <f t="shared" ref="AS20:AV20" si="17">SUM(AS6:AS19)</f>
        <v>0</v>
      </c>
      <c r="AT20" s="89">
        <f t="shared" si="17"/>
        <v>0</v>
      </c>
      <c r="AU20" s="89">
        <f t="shared" si="17"/>
        <v>0</v>
      </c>
      <c r="AV20" s="86">
        <f t="shared" si="17"/>
        <v>0</v>
      </c>
      <c r="AW20" s="90"/>
      <c r="AX20" s="11" t="s">
        <v>430</v>
      </c>
    </row>
    <row r="21" spans="1:50" ht="27" customHeight="1" thickTop="1" thickBot="1">
      <c r="A21" s="11" t="s">
        <v>431</v>
      </c>
      <c r="B21" s="76"/>
      <c r="C21" s="692">
        <f>SUM(C20:F20)</f>
        <v>9</v>
      </c>
      <c r="D21" s="693"/>
      <c r="E21" s="693"/>
      <c r="F21" s="694"/>
      <c r="G21" s="195">
        <f>C23+C25</f>
        <v>9</v>
      </c>
      <c r="H21" s="692">
        <f>SUM(H20:K20)</f>
        <v>3</v>
      </c>
      <c r="I21" s="693"/>
      <c r="J21" s="693"/>
      <c r="K21" s="694"/>
      <c r="L21" s="195">
        <f>H23+H25</f>
        <v>3</v>
      </c>
      <c r="M21" s="692">
        <f>SUM(M20:P20)</f>
        <v>0</v>
      </c>
      <c r="N21" s="693"/>
      <c r="O21" s="693"/>
      <c r="P21" s="694"/>
      <c r="Q21" s="195">
        <f>M23+M25</f>
        <v>0</v>
      </c>
      <c r="R21" s="692">
        <f>SUM(R20:U20)</f>
        <v>0</v>
      </c>
      <c r="S21" s="693"/>
      <c r="T21" s="693"/>
      <c r="U21" s="694"/>
      <c r="V21" s="208">
        <f>R23+R25</f>
        <v>0</v>
      </c>
      <c r="W21" s="692">
        <f>SUM(W20:Z20)</f>
        <v>0</v>
      </c>
      <c r="X21" s="693"/>
      <c r="Y21" s="693"/>
      <c r="Z21" s="694"/>
      <c r="AA21" s="195">
        <f>W23+W25</f>
        <v>0</v>
      </c>
      <c r="AB21" s="76"/>
      <c r="AC21" s="692">
        <f>SUM(AC20:AF20)</f>
        <v>74</v>
      </c>
      <c r="AD21" s="693"/>
      <c r="AE21" s="693"/>
      <c r="AF21" s="694"/>
      <c r="AG21" s="195">
        <f>AC23+AC25</f>
        <v>74</v>
      </c>
      <c r="AH21" s="692">
        <f>SUM(AH20:AK20)</f>
        <v>277</v>
      </c>
      <c r="AI21" s="693"/>
      <c r="AJ21" s="693"/>
      <c r="AK21" s="694"/>
      <c r="AL21" s="195">
        <f>AH23+AH25</f>
        <v>277</v>
      </c>
      <c r="AM21" s="692">
        <f>SUM(AM20:AP20)</f>
        <v>26</v>
      </c>
      <c r="AN21" s="693"/>
      <c r="AO21" s="693"/>
      <c r="AP21" s="694"/>
      <c r="AQ21" s="195">
        <f>AM23+AM25</f>
        <v>26</v>
      </c>
      <c r="AR21" s="692">
        <f>SUM(AR20:AU20)</f>
        <v>0</v>
      </c>
      <c r="AS21" s="693"/>
      <c r="AT21" s="693"/>
      <c r="AU21" s="694"/>
      <c r="AV21" s="195">
        <f>AR23+AR25</f>
        <v>0</v>
      </c>
      <c r="AW21" s="76"/>
      <c r="AX21" s="11" t="s">
        <v>431</v>
      </c>
    </row>
    <row r="22" spans="1:50" ht="27" customHeight="1" thickTop="1" thickBot="1">
      <c r="A22" s="718" t="s">
        <v>1</v>
      </c>
      <c r="B22" s="719"/>
      <c r="C22" s="719"/>
      <c r="D22" s="719"/>
      <c r="E22" s="719"/>
      <c r="F22" s="719"/>
      <c r="G22" s="719"/>
      <c r="H22" s="719"/>
      <c r="I22" s="719"/>
      <c r="J22" s="719"/>
      <c r="K22" s="719"/>
      <c r="L22" s="719"/>
      <c r="M22" s="719"/>
      <c r="N22" s="719"/>
      <c r="O22" s="719"/>
      <c r="P22" s="719"/>
      <c r="Q22" s="719"/>
      <c r="R22" s="719"/>
      <c r="S22" s="719"/>
      <c r="T22" s="719"/>
      <c r="U22" s="719"/>
      <c r="V22" s="719"/>
      <c r="W22" s="719"/>
      <c r="X22" s="719"/>
      <c r="Y22" s="719"/>
      <c r="Z22" s="719"/>
      <c r="AA22" s="719"/>
      <c r="AB22" s="719"/>
      <c r="AC22" s="719"/>
      <c r="AD22" s="719"/>
      <c r="AE22" s="719"/>
      <c r="AF22" s="719"/>
      <c r="AG22" s="719"/>
      <c r="AH22" s="719"/>
      <c r="AI22" s="719"/>
      <c r="AJ22" s="719"/>
      <c r="AK22" s="719"/>
      <c r="AL22" s="719"/>
      <c r="AM22" s="719"/>
      <c r="AN22" s="719"/>
      <c r="AO22" s="719"/>
      <c r="AP22" s="719"/>
      <c r="AQ22" s="719"/>
      <c r="AR22" s="719"/>
      <c r="AS22" s="719"/>
      <c r="AT22" s="719"/>
      <c r="AU22" s="719"/>
      <c r="AV22" s="719"/>
      <c r="AW22" s="719"/>
      <c r="AX22" s="719"/>
    </row>
    <row r="23" spans="1:50" ht="27" customHeight="1" thickTop="1" thickBot="1">
      <c r="A23" s="66" t="s">
        <v>429</v>
      </c>
      <c r="B23" s="64"/>
      <c r="C23" s="689">
        <f>G8+G11</f>
        <v>9</v>
      </c>
      <c r="D23" s="690"/>
      <c r="E23" s="690"/>
      <c r="F23" s="690"/>
      <c r="G23" s="691"/>
      <c r="H23" s="689">
        <f>L8+L11</f>
        <v>3</v>
      </c>
      <c r="I23" s="690"/>
      <c r="J23" s="690"/>
      <c r="K23" s="690"/>
      <c r="L23" s="691"/>
      <c r="M23" s="689">
        <f>Q8+Q11</f>
        <v>0</v>
      </c>
      <c r="N23" s="690"/>
      <c r="O23" s="690"/>
      <c r="P23" s="690"/>
      <c r="Q23" s="691"/>
      <c r="R23" s="689">
        <f>V8+V11</f>
        <v>0</v>
      </c>
      <c r="S23" s="690"/>
      <c r="T23" s="690"/>
      <c r="U23" s="690"/>
      <c r="V23" s="691"/>
      <c r="W23" s="689">
        <f>AA8+AA11</f>
        <v>0</v>
      </c>
      <c r="X23" s="690"/>
      <c r="Y23" s="690"/>
      <c r="Z23" s="690"/>
      <c r="AA23" s="691"/>
      <c r="AB23" s="64"/>
      <c r="AC23" s="706">
        <f>AG8+AG11</f>
        <v>0</v>
      </c>
      <c r="AD23" s="707"/>
      <c r="AE23" s="707"/>
      <c r="AF23" s="707"/>
      <c r="AG23" s="708"/>
      <c r="AH23" s="706">
        <f>AL8+AL11</f>
        <v>0</v>
      </c>
      <c r="AI23" s="707"/>
      <c r="AJ23" s="707"/>
      <c r="AK23" s="707"/>
      <c r="AL23" s="708"/>
      <c r="AM23" s="706">
        <f>AQ8+AQ11</f>
        <v>0</v>
      </c>
      <c r="AN23" s="707"/>
      <c r="AO23" s="707"/>
      <c r="AP23" s="707"/>
      <c r="AQ23" s="708"/>
      <c r="AR23" s="706">
        <f>AV8+AV11</f>
        <v>0</v>
      </c>
      <c r="AS23" s="707"/>
      <c r="AT23" s="707"/>
      <c r="AU23" s="707"/>
      <c r="AV23" s="708"/>
      <c r="AW23" s="64"/>
      <c r="AX23" s="66" t="s">
        <v>429</v>
      </c>
    </row>
    <row r="24" spans="1:50" ht="27" customHeight="1" thickTop="1" thickBot="1">
      <c r="A24" s="721" t="s">
        <v>4</v>
      </c>
      <c r="B24" s="722"/>
      <c r="C24" s="722"/>
      <c r="D24" s="722"/>
      <c r="E24" s="722"/>
      <c r="F24" s="722"/>
      <c r="G24" s="722"/>
      <c r="H24" s="722"/>
      <c r="I24" s="722"/>
      <c r="J24" s="722"/>
      <c r="K24" s="722"/>
      <c r="L24" s="722"/>
      <c r="M24" s="722"/>
      <c r="N24" s="722"/>
      <c r="O24" s="722"/>
      <c r="P24" s="722"/>
      <c r="Q24" s="722"/>
      <c r="R24" s="722"/>
      <c r="S24" s="722"/>
      <c r="T24" s="722"/>
      <c r="U24" s="722"/>
      <c r="V24" s="722"/>
      <c r="W24" s="722"/>
      <c r="X24" s="722"/>
      <c r="Y24" s="722"/>
      <c r="Z24" s="722"/>
      <c r="AA24" s="722"/>
      <c r="AB24" s="722"/>
      <c r="AC24" s="722"/>
      <c r="AD24" s="722"/>
      <c r="AE24" s="722"/>
      <c r="AF24" s="722"/>
      <c r="AG24" s="722"/>
      <c r="AH24" s="722"/>
      <c r="AI24" s="722"/>
      <c r="AJ24" s="722"/>
      <c r="AK24" s="722"/>
      <c r="AL24" s="722"/>
      <c r="AM24" s="722"/>
      <c r="AN24" s="722"/>
      <c r="AO24" s="722"/>
      <c r="AP24" s="722"/>
      <c r="AQ24" s="722"/>
      <c r="AR24" s="722"/>
      <c r="AS24" s="722"/>
      <c r="AT24" s="722"/>
      <c r="AU24" s="722"/>
      <c r="AV24" s="722"/>
      <c r="AW24" s="722"/>
      <c r="AX24" s="722"/>
    </row>
    <row r="25" spans="1:50" ht="27" customHeight="1" thickTop="1" thickBot="1">
      <c r="A25" s="66" t="s">
        <v>429</v>
      </c>
      <c r="B25" s="64"/>
      <c r="C25" s="712">
        <f>SUM(G6:G7,G9:G10,G12:G19)</f>
        <v>0</v>
      </c>
      <c r="D25" s="712"/>
      <c r="E25" s="712"/>
      <c r="F25" s="712"/>
      <c r="G25" s="712"/>
      <c r="H25" s="712">
        <f>SUM(L6:L7,L9:L10,L12:L19)</f>
        <v>0</v>
      </c>
      <c r="I25" s="712"/>
      <c r="J25" s="712"/>
      <c r="K25" s="712"/>
      <c r="L25" s="712"/>
      <c r="M25" s="712">
        <f>SUM(Q6:Q7,Q9:Q10,Q12:Q19)</f>
        <v>0</v>
      </c>
      <c r="N25" s="712"/>
      <c r="O25" s="712"/>
      <c r="P25" s="712"/>
      <c r="Q25" s="712"/>
      <c r="R25" s="712">
        <f>SUM(V6:V7,V9:V10,V12:V19)</f>
        <v>0</v>
      </c>
      <c r="S25" s="712"/>
      <c r="T25" s="712"/>
      <c r="U25" s="712"/>
      <c r="V25" s="712"/>
      <c r="W25" s="712">
        <f>SUM(AA6:AA7,AA9:AA10,AA12:AA19)</f>
        <v>0</v>
      </c>
      <c r="X25" s="712"/>
      <c r="Y25" s="712"/>
      <c r="Z25" s="712"/>
      <c r="AA25" s="712"/>
      <c r="AB25" s="64"/>
      <c r="AC25" s="688">
        <f>SUM(AG6:AG7,AG9:AG10,AG12:AG19)</f>
        <v>74</v>
      </c>
      <c r="AD25" s="688"/>
      <c r="AE25" s="688"/>
      <c r="AF25" s="688"/>
      <c r="AG25" s="688"/>
      <c r="AH25" s="688">
        <f>SUM(AL6:AL7,AL9:AL10,AL12:AL19)</f>
        <v>277</v>
      </c>
      <c r="AI25" s="688"/>
      <c r="AJ25" s="688"/>
      <c r="AK25" s="688"/>
      <c r="AL25" s="688"/>
      <c r="AM25" s="688">
        <f>SUM(AQ6:AQ7,AQ9:AQ10,AQ12:AQ19)</f>
        <v>26</v>
      </c>
      <c r="AN25" s="688"/>
      <c r="AO25" s="688"/>
      <c r="AP25" s="688"/>
      <c r="AQ25" s="688"/>
      <c r="AR25" s="688">
        <f>SUM(AV6:AV7,AV9:AV10,AV12:AV19)</f>
        <v>0</v>
      </c>
      <c r="AS25" s="688"/>
      <c r="AT25" s="688"/>
      <c r="AU25" s="688"/>
      <c r="AV25" s="688"/>
      <c r="AW25" s="64"/>
      <c r="AX25" s="66" t="s">
        <v>429</v>
      </c>
    </row>
    <row r="26" spans="1:50" ht="25.9" customHeight="1" thickTop="1"/>
    <row r="27" spans="1:50" ht="25.9" customHeight="1"/>
    <row r="28" spans="1:50" ht="25.9" customHeight="1"/>
    <row r="29" spans="1:50" ht="25.9" customHeight="1"/>
    <row r="30" spans="1:50" ht="25.9" customHeight="1"/>
    <row r="31" spans="1:50" ht="25.9" customHeight="1"/>
    <row r="32" spans="1:50" ht="25.9" customHeight="1"/>
    <row r="33" ht="25.9" customHeight="1"/>
    <row r="34" ht="25.9" customHeight="1"/>
    <row r="35" ht="25.9" customHeight="1"/>
    <row r="36" ht="25.9" customHeight="1"/>
    <row r="37" ht="25.9" customHeight="1"/>
    <row r="38" ht="25.9" customHeight="1"/>
    <row r="39" ht="25.9" customHeight="1"/>
    <row r="40" ht="25.9" customHeight="1"/>
    <row r="41" ht="25.9" customHeight="1"/>
    <row r="42" ht="25.9" customHeight="1"/>
    <row r="43" ht="25.9" customHeight="1"/>
    <row r="44" ht="25.9" customHeight="1"/>
    <row r="45" ht="25.9" customHeight="1"/>
    <row r="46" ht="25.9" customHeight="1"/>
    <row r="47" ht="25.9" customHeight="1"/>
    <row r="48" ht="25.9" customHeight="1"/>
    <row r="49" ht="25.9" customHeight="1"/>
    <row r="50" ht="25.9" customHeight="1"/>
    <row r="51" ht="25.9" customHeight="1"/>
    <row r="52" ht="25.9" customHeight="1"/>
    <row r="53" ht="25.9" customHeight="1"/>
    <row r="54" ht="25.9" customHeight="1"/>
    <row r="55" ht="25.9" customHeight="1"/>
    <row r="56" ht="25.9" customHeight="1"/>
    <row r="57" ht="25.9" customHeight="1"/>
    <row r="58" ht="25.9" customHeight="1"/>
    <row r="59" ht="25.9" customHeight="1"/>
    <row r="60" ht="25.9" customHeight="1"/>
    <row r="61" ht="25.9" customHeight="1"/>
    <row r="62" ht="25.9" customHeight="1"/>
    <row r="63" ht="25.9" customHeight="1"/>
    <row r="64" ht="25.9" customHeight="1"/>
    <row r="65" ht="25.9" customHeight="1"/>
    <row r="66" ht="25.9" customHeight="1"/>
    <row r="67" ht="25.9" customHeight="1"/>
    <row r="68" ht="25.9" customHeight="1"/>
    <row r="69" ht="25.9" customHeight="1"/>
    <row r="70" ht="25.9" customHeight="1"/>
    <row r="71" ht="25.9" customHeight="1"/>
    <row r="72" ht="25.9" customHeight="1"/>
    <row r="73" ht="25.9" customHeight="1"/>
    <row r="74" ht="25.9" customHeight="1"/>
    <row r="75" ht="25.9" customHeight="1"/>
    <row r="76" ht="25.9" customHeight="1"/>
    <row r="77" ht="25.9" customHeight="1"/>
    <row r="78" ht="25.9" customHeight="1"/>
    <row r="79" ht="25.9" customHeight="1"/>
    <row r="80" ht="25.9" customHeight="1"/>
    <row r="81" ht="25.9" customHeight="1"/>
    <row r="82" ht="25.9" customHeight="1"/>
    <row r="83" ht="25.9" customHeight="1"/>
    <row r="84" ht="25.9" customHeight="1"/>
    <row r="85" ht="25.9" customHeight="1"/>
    <row r="86" ht="25.9" customHeight="1"/>
    <row r="87" ht="25.9" customHeight="1"/>
    <row r="88" ht="25.9" customHeight="1"/>
    <row r="89" ht="25.9" customHeight="1"/>
    <row r="90" ht="25.9" customHeight="1"/>
    <row r="91" ht="25.9" customHeight="1"/>
    <row r="92" ht="25.9" customHeight="1"/>
    <row r="93" ht="25.9" customHeight="1"/>
    <row r="94" ht="25.9" customHeight="1"/>
    <row r="95" ht="25.9" customHeight="1"/>
    <row r="96" ht="25.9" customHeight="1"/>
    <row r="97" ht="25.9" customHeight="1"/>
    <row r="98" ht="25.9" customHeight="1"/>
    <row r="99" ht="25.9" customHeight="1"/>
    <row r="100" ht="25.9" customHeight="1"/>
    <row r="101" ht="25.9" customHeight="1"/>
    <row r="102" ht="25.9" customHeight="1"/>
    <row r="103" ht="25.9" customHeight="1"/>
    <row r="104" ht="25.9" customHeight="1"/>
    <row r="105" ht="25.9" customHeight="1"/>
    <row r="106" ht="25.9" customHeight="1"/>
    <row r="107" ht="25.9" customHeight="1"/>
    <row r="108" ht="25.9" customHeight="1"/>
    <row r="109" ht="25.9" customHeight="1"/>
    <row r="110" ht="25.9" customHeight="1"/>
    <row r="111" ht="25.9" customHeight="1"/>
    <row r="112" ht="25.9" customHeight="1"/>
    <row r="113" ht="25.9" customHeight="1"/>
    <row r="114" ht="25.9" customHeight="1"/>
    <row r="115" ht="25.9" customHeight="1"/>
    <row r="116" ht="25.9" customHeight="1"/>
    <row r="117" ht="25.9" customHeight="1"/>
    <row r="118" ht="25.9" customHeight="1"/>
    <row r="119" ht="25.9" customHeight="1"/>
    <row r="120" ht="25.9" customHeight="1"/>
    <row r="121" ht="25.9" customHeight="1"/>
    <row r="122" ht="25.9" customHeight="1"/>
    <row r="123" ht="25.9" customHeight="1"/>
    <row r="124" ht="25.9" customHeight="1"/>
    <row r="125" ht="25.9" customHeight="1"/>
    <row r="126" ht="25.9" customHeight="1"/>
    <row r="127" ht="25.9" customHeight="1"/>
    <row r="128" ht="25.9" customHeight="1"/>
    <row r="129" ht="25.9" customHeight="1"/>
    <row r="130" ht="25.9" customHeight="1"/>
    <row r="131" ht="25.9" customHeight="1"/>
    <row r="132" ht="25.9" customHeight="1"/>
    <row r="133" ht="25.9" customHeight="1"/>
    <row r="134" ht="25.9" customHeight="1"/>
    <row r="135" ht="25.9" customHeight="1"/>
    <row r="136" ht="25.9" customHeight="1"/>
    <row r="137" ht="25.9" customHeight="1"/>
    <row r="138" ht="25.9" customHeight="1"/>
    <row r="139" ht="25.9" customHeight="1"/>
    <row r="140" ht="25.9" customHeight="1"/>
    <row r="141" ht="25.9" customHeight="1"/>
    <row r="142" ht="25.9" customHeight="1"/>
    <row r="143" ht="25.9" customHeight="1"/>
    <row r="144" ht="25.9" customHeight="1"/>
    <row r="145" ht="25.9" customHeight="1"/>
    <row r="146" ht="25.9" customHeight="1"/>
    <row r="147" ht="25.9" customHeight="1"/>
    <row r="148" ht="25.9" customHeight="1"/>
    <row r="149" ht="25.9" customHeight="1"/>
    <row r="150" ht="25.9" customHeight="1"/>
    <row r="151" ht="25.9" customHeight="1"/>
    <row r="152" ht="25.9" customHeight="1"/>
    <row r="153" ht="25.9" customHeight="1"/>
    <row r="154" ht="25.9" customHeight="1"/>
    <row r="155" ht="25.9" customHeight="1"/>
    <row r="156" ht="25.9" customHeight="1"/>
    <row r="157" ht="25.9" customHeight="1"/>
    <row r="158" ht="25.9" customHeight="1"/>
    <row r="159" ht="25.9" customHeight="1"/>
    <row r="160" ht="25.9" customHeight="1"/>
    <row r="161" ht="25.9" customHeight="1"/>
    <row r="162" ht="25.9" customHeight="1"/>
    <row r="163" ht="25.9" customHeight="1"/>
    <row r="164" ht="25.9" customHeight="1"/>
    <row r="165" ht="25.9" customHeight="1"/>
    <row r="166" ht="25.9" customHeight="1"/>
    <row r="167" ht="25.9" customHeight="1"/>
    <row r="168" ht="25.9" customHeight="1"/>
    <row r="169" ht="25.9" customHeight="1"/>
    <row r="170" ht="25.9" customHeight="1"/>
    <row r="171" ht="25.9" customHeight="1"/>
    <row r="172" ht="25.9" customHeight="1"/>
    <row r="173" ht="25.9" customHeight="1"/>
    <row r="174" ht="25.9" customHeight="1"/>
    <row r="175" ht="25.9" customHeight="1"/>
    <row r="176" ht="25.9" customHeight="1"/>
    <row r="177" ht="25.9" customHeight="1"/>
    <row r="178" ht="25.9" customHeight="1"/>
    <row r="179" ht="25.9" customHeight="1"/>
    <row r="180" ht="25.9" customHeight="1"/>
    <row r="181" ht="25.9" customHeight="1"/>
    <row r="182" ht="25.9" customHeight="1"/>
    <row r="183" ht="25.9" customHeight="1"/>
    <row r="184" ht="25.9" customHeight="1"/>
    <row r="185" ht="25.9" customHeight="1"/>
    <row r="186" ht="25.9" customHeight="1"/>
    <row r="187" ht="25.9" customHeight="1"/>
    <row r="188" ht="25.9" customHeight="1"/>
    <row r="189" ht="25.9" customHeight="1"/>
    <row r="190" ht="25.9" customHeight="1"/>
    <row r="191" ht="25.9" customHeight="1"/>
    <row r="192" ht="25.9" customHeight="1"/>
    <row r="193" ht="25.9" customHeight="1"/>
    <row r="194" ht="25.9" customHeight="1"/>
    <row r="195" ht="25.9" customHeight="1"/>
    <row r="196" ht="25.9" customHeight="1"/>
    <row r="197" ht="25.9" customHeight="1"/>
    <row r="198" ht="25.9" customHeight="1"/>
    <row r="199" ht="25.9" customHeight="1"/>
    <row r="200" ht="25.9" customHeight="1"/>
    <row r="201" ht="25.9" customHeight="1"/>
    <row r="202" ht="25.9" customHeight="1"/>
    <row r="203" ht="25.9" customHeight="1"/>
    <row r="204" ht="25.9" customHeight="1"/>
    <row r="205" ht="25.9" customHeight="1"/>
    <row r="206" ht="25.9" customHeight="1"/>
    <row r="207" ht="25.9" customHeight="1"/>
    <row r="208" ht="25.9" customHeight="1"/>
    <row r="209" ht="25.9" customHeight="1"/>
    <row r="210" ht="25.9" customHeight="1"/>
    <row r="211" ht="25.9" customHeight="1"/>
    <row r="212" ht="25.9" customHeight="1"/>
    <row r="213" ht="25.9" customHeight="1"/>
    <row r="214" ht="25.9" customHeight="1"/>
    <row r="215" ht="25.9" customHeight="1"/>
    <row r="216" ht="25.9" customHeight="1"/>
    <row r="217" ht="25.9" customHeight="1"/>
    <row r="218" ht="25.9" customHeight="1"/>
    <row r="219" ht="25.9" customHeight="1"/>
    <row r="220" ht="25.9" customHeight="1"/>
    <row r="221" ht="25.9" customHeight="1"/>
    <row r="222" ht="25.9" customHeight="1"/>
    <row r="223" ht="25.9" customHeight="1"/>
    <row r="224" ht="25.9" customHeight="1"/>
    <row r="225" ht="25.9" customHeight="1"/>
    <row r="226" ht="25.9" customHeight="1"/>
    <row r="227" ht="25.9" customHeight="1"/>
    <row r="228" ht="25.9" customHeight="1"/>
    <row r="229" ht="25.9" customHeight="1"/>
    <row r="230" ht="25.9" customHeight="1"/>
    <row r="231" ht="25.9" customHeight="1"/>
    <row r="232" ht="25.9" customHeight="1"/>
    <row r="233" ht="25.9" customHeight="1"/>
    <row r="234" ht="25.9" customHeight="1"/>
    <row r="235" ht="25.9" customHeight="1"/>
    <row r="236" ht="25.9" customHeight="1"/>
    <row r="237" ht="25.9" customHeight="1"/>
    <row r="238" ht="25.9" customHeight="1"/>
    <row r="239" ht="25.9" customHeight="1"/>
    <row r="240" ht="25.9" customHeight="1"/>
    <row r="241" ht="25.9" customHeight="1"/>
    <row r="242" ht="25.9" customHeight="1"/>
    <row r="243" ht="25.9" customHeight="1"/>
    <row r="244" ht="25.9" customHeight="1"/>
    <row r="245" ht="25.9" customHeight="1"/>
    <row r="246" ht="25.9" customHeight="1"/>
    <row r="247" ht="25.9" customHeight="1"/>
    <row r="248" ht="25.9" customHeight="1"/>
    <row r="249" ht="25.9" customHeight="1"/>
    <row r="250" ht="25.9" customHeight="1"/>
    <row r="251" ht="25.9" customHeight="1"/>
    <row r="252" ht="25.9" customHeight="1"/>
    <row r="253" ht="25.9" customHeight="1"/>
    <row r="254" ht="25.9" customHeight="1"/>
    <row r="255" ht="25.9" customHeight="1"/>
    <row r="256" ht="25.9" customHeight="1"/>
    <row r="257" ht="25.9" customHeight="1"/>
    <row r="258" ht="25.9" customHeight="1"/>
    <row r="259" ht="25.9" customHeight="1"/>
    <row r="260" ht="25.9" customHeight="1"/>
    <row r="261" ht="25.9" customHeight="1"/>
    <row r="262" ht="25.9" customHeight="1"/>
    <row r="263" ht="25.9" customHeight="1"/>
    <row r="264" ht="25.9" customHeight="1"/>
    <row r="265" ht="25.9" customHeight="1"/>
    <row r="266" ht="25.9" customHeight="1"/>
    <row r="267" ht="25.9" customHeight="1"/>
    <row r="268" ht="25.9" customHeight="1"/>
    <row r="269" ht="25.9" customHeight="1"/>
    <row r="270" ht="25.9" customHeight="1"/>
    <row r="271" ht="25.9" customHeight="1"/>
    <row r="272" ht="25.9" customHeight="1"/>
    <row r="273" ht="25.9" customHeight="1"/>
    <row r="274" ht="25.9" customHeight="1"/>
    <row r="275" ht="25.9" customHeight="1"/>
    <row r="276" ht="25.9" customHeight="1"/>
    <row r="277" ht="25.9" customHeight="1"/>
    <row r="278" ht="25.9" customHeight="1"/>
    <row r="279" ht="25.9" customHeight="1"/>
    <row r="280" ht="25.9" customHeight="1"/>
    <row r="281" ht="25.9" customHeight="1"/>
    <row r="282" ht="25.9" customHeight="1"/>
    <row r="283" ht="25.9" customHeight="1"/>
    <row r="284" ht="25.9" customHeight="1"/>
    <row r="285" ht="25.9" customHeight="1"/>
    <row r="286" ht="25.9" customHeight="1"/>
    <row r="287" ht="25.9" customHeight="1"/>
    <row r="288" ht="25.9" customHeight="1"/>
    <row r="289" ht="25.9" customHeight="1"/>
    <row r="290" ht="25.9" customHeight="1"/>
    <row r="291" ht="25.9" customHeight="1"/>
    <row r="292" ht="25.9" customHeight="1"/>
    <row r="293" ht="25.9" customHeight="1"/>
    <row r="294" ht="25.9" customHeight="1"/>
    <row r="295" ht="25.9" customHeight="1"/>
    <row r="296" ht="25.9" customHeight="1"/>
    <row r="297" ht="25.9" customHeight="1"/>
    <row r="298" ht="25.9" customHeight="1"/>
    <row r="299" ht="25.9" customHeight="1"/>
    <row r="300" ht="25.9" customHeight="1"/>
    <row r="301" ht="25.9" customHeight="1"/>
    <row r="302" ht="25.9" customHeight="1"/>
    <row r="303" ht="25.9" customHeight="1"/>
    <row r="304" ht="25.9" customHeight="1"/>
    <row r="305" ht="25.9" customHeight="1"/>
    <row r="306" ht="25.9" customHeight="1"/>
    <row r="307" ht="25.9" customHeight="1"/>
    <row r="308" ht="25.9" customHeight="1"/>
    <row r="309" ht="25.9" customHeight="1"/>
    <row r="310" ht="25.9" customHeight="1"/>
    <row r="311" ht="25.9" customHeight="1"/>
    <row r="312" ht="25.9" customHeight="1"/>
    <row r="313" ht="25.9" customHeight="1"/>
    <row r="314" ht="25.9" customHeight="1"/>
    <row r="315" ht="25.9" customHeight="1"/>
    <row r="316" ht="25.9" customHeight="1"/>
    <row r="317" ht="25.9" customHeight="1"/>
    <row r="318" ht="25.9" customHeight="1"/>
    <row r="319" ht="25.9" customHeight="1"/>
  </sheetData>
  <mergeCells count="69">
    <mergeCell ref="AM25:AQ25"/>
    <mergeCell ref="AR25:AV25"/>
    <mergeCell ref="A24:AX24"/>
    <mergeCell ref="C25:G25"/>
    <mergeCell ref="H25:L25"/>
    <mergeCell ref="M25:Q25"/>
    <mergeCell ref="W25:AA25"/>
    <mergeCell ref="AC25:AG25"/>
    <mergeCell ref="AH25:AL25"/>
    <mergeCell ref="R25:V25"/>
    <mergeCell ref="AM23:AQ23"/>
    <mergeCell ref="AR23:AV23"/>
    <mergeCell ref="A22:AX22"/>
    <mergeCell ref="C23:G23"/>
    <mergeCell ref="H23:L23"/>
    <mergeCell ref="M23:Q23"/>
    <mergeCell ref="W23:AA23"/>
    <mergeCell ref="AC23:AG23"/>
    <mergeCell ref="AH23:AL23"/>
    <mergeCell ref="R23:V23"/>
    <mergeCell ref="AR21:AU21"/>
    <mergeCell ref="C21:F21"/>
    <mergeCell ref="H21:K21"/>
    <mergeCell ref="M21:P21"/>
    <mergeCell ref="W21:Z21"/>
    <mergeCell ref="AC21:AF21"/>
    <mergeCell ref="AH21:AK21"/>
    <mergeCell ref="R21:U21"/>
    <mergeCell ref="AC4:AD4"/>
    <mergeCell ref="AE4:AF4"/>
    <mergeCell ref="AH4:AI4"/>
    <mergeCell ref="AJ4:AK4"/>
    <mergeCell ref="AM21:AP21"/>
    <mergeCell ref="AX3:AX5"/>
    <mergeCell ref="C4:D4"/>
    <mergeCell ref="E4:F4"/>
    <mergeCell ref="H4:I4"/>
    <mergeCell ref="J4:K4"/>
    <mergeCell ref="M4:N4"/>
    <mergeCell ref="O4:P4"/>
    <mergeCell ref="AM3:AQ3"/>
    <mergeCell ref="AR3:AV3"/>
    <mergeCell ref="AC3:AG3"/>
    <mergeCell ref="AH3:AL3"/>
    <mergeCell ref="AM4:AN4"/>
    <mergeCell ref="AO4:AP4"/>
    <mergeCell ref="AR4:AS4"/>
    <mergeCell ref="AT4:AU4"/>
    <mergeCell ref="W4:X4"/>
    <mergeCell ref="A3:A5"/>
    <mergeCell ref="C3:G3"/>
    <mergeCell ref="H3:L3"/>
    <mergeCell ref="M3:Q3"/>
    <mergeCell ref="W3:AA3"/>
    <mergeCell ref="Y4:Z4"/>
    <mergeCell ref="R3:V3"/>
    <mergeCell ref="R4:S4"/>
    <mergeCell ref="T4:U4"/>
    <mergeCell ref="AM2:AQ2"/>
    <mergeCell ref="AR2:AV2"/>
    <mergeCell ref="C1:AA1"/>
    <mergeCell ref="AC1:AV1"/>
    <mergeCell ref="C2:G2"/>
    <mergeCell ref="H2:L2"/>
    <mergeCell ref="M2:Q2"/>
    <mergeCell ref="W2:AA2"/>
    <mergeCell ref="AC2:AG2"/>
    <mergeCell ref="AH2:AL2"/>
    <mergeCell ref="R2:V2"/>
  </mergeCells>
  <printOptions horizontalCentered="1"/>
  <pageMargins left="0.25" right="0.25" top="1.5" bottom="0.5" header="0.3" footer="0.25"/>
  <pageSetup paperSize="5" scale="46" orientation="landscape" r:id="rId1"/>
  <headerFooter alignWithMargins="0">
    <oddHeader>&amp;C&amp;"Times New Roman,Bold"&amp;24November 4, 2014 State Election
Election Day Registration (EDR) Counts</oddHeader>
    <oddFooter>&amp;R&amp;F</oddFooter>
  </headerFooter>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pageSetUpPr fitToPage="1"/>
  </sheetPr>
  <dimension ref="A1:AS319"/>
  <sheetViews>
    <sheetView zoomScale="60" zoomScaleNormal="60" workbookViewId="0">
      <selection activeCell="J19" sqref="J19"/>
    </sheetView>
  </sheetViews>
  <sheetFormatPr defaultRowHeight="12.75"/>
  <cols>
    <col min="1" max="1" width="19.7109375" customWidth="1"/>
    <col min="2" max="2" width="1.85546875" customWidth="1"/>
    <col min="3" max="3" width="7.28515625" bestFit="1" customWidth="1"/>
    <col min="4" max="4" width="6.7109375" customWidth="1"/>
    <col min="5" max="5" width="7.28515625" style="2" bestFit="1" customWidth="1"/>
    <col min="6" max="6" width="6.7109375" bestFit="1" customWidth="1"/>
    <col min="7" max="7" width="8.7109375" bestFit="1" customWidth="1"/>
    <col min="8" max="8" width="7.28515625" bestFit="1" customWidth="1"/>
    <col min="9" max="9" width="6.7109375" customWidth="1"/>
    <col min="10" max="10" width="7.28515625" style="2" bestFit="1" customWidth="1"/>
    <col min="11" max="11" width="6.7109375" bestFit="1" customWidth="1"/>
    <col min="12" max="12" width="8.7109375" bestFit="1" customWidth="1"/>
    <col min="13" max="13" width="1.85546875" customWidth="1"/>
    <col min="14" max="14" width="7.28515625" bestFit="1" customWidth="1"/>
    <col min="15" max="15" width="6.7109375" bestFit="1" customWidth="1"/>
    <col min="16" max="16" width="7.28515625" bestFit="1" customWidth="1"/>
    <col min="17" max="17" width="6.7109375" bestFit="1" customWidth="1"/>
    <col min="18" max="18" width="8.7109375" bestFit="1" customWidth="1"/>
    <col min="19" max="19" width="7.28515625" bestFit="1" customWidth="1"/>
    <col min="20" max="20" width="6.7109375" bestFit="1" customWidth="1"/>
    <col min="21" max="21" width="7.28515625" bestFit="1" customWidth="1"/>
    <col min="22" max="22" width="6.7109375" bestFit="1" customWidth="1"/>
    <col min="23" max="23" width="8.7109375" bestFit="1" customWidth="1"/>
    <col min="24" max="24" width="7.28515625" bestFit="1" customWidth="1"/>
    <col min="25" max="25" width="6.7109375" bestFit="1" customWidth="1"/>
    <col min="26" max="26" width="7.28515625" bestFit="1" customWidth="1"/>
    <col min="27" max="27" width="6.7109375" bestFit="1" customWidth="1"/>
    <col min="28" max="28" width="8.7109375" bestFit="1" customWidth="1"/>
    <col min="29" max="29" width="7.28515625" bestFit="1" customWidth="1"/>
    <col min="30" max="30" width="6.7109375" bestFit="1" customWidth="1"/>
    <col min="31" max="31" width="7.28515625" bestFit="1" customWidth="1"/>
    <col min="32" max="32" width="6.7109375" bestFit="1" customWidth="1"/>
    <col min="33" max="33" width="8.7109375" bestFit="1" customWidth="1"/>
    <col min="34" max="34" width="7.28515625" bestFit="1" customWidth="1"/>
    <col min="35" max="35" width="6.7109375" bestFit="1" customWidth="1"/>
    <col min="36" max="36" width="7.28515625" style="1" bestFit="1" customWidth="1"/>
    <col min="37" max="37" width="6.7109375" bestFit="1" customWidth="1"/>
    <col min="38" max="38" width="8.7109375" bestFit="1" customWidth="1"/>
    <col min="39" max="39" width="7.28515625" bestFit="1" customWidth="1"/>
    <col min="40" max="40" width="6.7109375" bestFit="1" customWidth="1"/>
    <col min="41" max="41" width="7.28515625" bestFit="1" customWidth="1"/>
    <col min="42" max="42" width="6.7109375" bestFit="1" customWidth="1"/>
    <col min="43" max="43" width="8.7109375" bestFit="1" customWidth="1"/>
    <col min="44" max="44" width="1.85546875" customWidth="1"/>
    <col min="45" max="45" width="19.7109375" customWidth="1"/>
    <col min="46" max="50" width="8.7109375" customWidth="1"/>
    <col min="51" max="52" width="11.42578125" customWidth="1"/>
    <col min="53" max="53" width="10.28515625" customWidth="1"/>
    <col min="54" max="58" width="8.7109375" customWidth="1"/>
    <col min="59" max="59" width="11" customWidth="1"/>
    <col min="60" max="60" width="17" customWidth="1"/>
  </cols>
  <sheetData>
    <row r="1" spans="1:45" s="193" customFormat="1" ht="35.450000000000003" customHeight="1" thickBot="1">
      <c r="A1" s="227" t="s">
        <v>448</v>
      </c>
      <c r="B1" s="88"/>
      <c r="C1" s="792" t="s">
        <v>419</v>
      </c>
      <c r="D1" s="789"/>
      <c r="E1" s="789"/>
      <c r="F1" s="789"/>
      <c r="G1" s="789"/>
      <c r="H1" s="789"/>
      <c r="I1" s="789"/>
      <c r="J1" s="789"/>
      <c r="K1" s="789"/>
      <c r="L1" s="793"/>
      <c r="M1" s="88"/>
      <c r="N1" s="792" t="s">
        <v>420</v>
      </c>
      <c r="O1" s="789"/>
      <c r="P1" s="789"/>
      <c r="Q1" s="789"/>
      <c r="R1" s="789"/>
      <c r="S1" s="789"/>
      <c r="T1" s="789"/>
      <c r="U1" s="789"/>
      <c r="V1" s="789"/>
      <c r="W1" s="789"/>
      <c r="X1" s="789"/>
      <c r="Y1" s="789"/>
      <c r="Z1" s="789"/>
      <c r="AA1" s="789"/>
      <c r="AB1" s="789"/>
      <c r="AC1" s="789"/>
      <c r="AD1" s="789"/>
      <c r="AE1" s="789"/>
      <c r="AF1" s="789"/>
      <c r="AG1" s="789"/>
      <c r="AH1" s="789"/>
      <c r="AI1" s="789"/>
      <c r="AJ1" s="789"/>
      <c r="AK1" s="789"/>
      <c r="AL1" s="789"/>
      <c r="AM1" s="789"/>
      <c r="AN1" s="789"/>
      <c r="AO1" s="789"/>
      <c r="AP1" s="789"/>
      <c r="AQ1" s="793"/>
      <c r="AR1" s="88"/>
      <c r="AS1" s="230" t="s">
        <v>448</v>
      </c>
    </row>
    <row r="2" spans="1:45" ht="25.9" customHeight="1" thickBot="1">
      <c r="A2" s="469"/>
      <c r="B2" s="182"/>
      <c r="C2" s="715" t="s">
        <v>12</v>
      </c>
      <c r="D2" s="713"/>
      <c r="E2" s="713"/>
      <c r="F2" s="713"/>
      <c r="G2" s="713"/>
      <c r="H2" s="713" t="s">
        <v>13</v>
      </c>
      <c r="I2" s="713"/>
      <c r="J2" s="713"/>
      <c r="K2" s="713"/>
      <c r="L2" s="714"/>
      <c r="M2" s="182"/>
      <c r="N2" s="794" t="s">
        <v>12</v>
      </c>
      <c r="O2" s="724"/>
      <c r="P2" s="724"/>
      <c r="Q2" s="724"/>
      <c r="R2" s="724"/>
      <c r="S2" s="724" t="s">
        <v>415</v>
      </c>
      <c r="T2" s="724"/>
      <c r="U2" s="724"/>
      <c r="V2" s="724"/>
      <c r="W2" s="724"/>
      <c r="X2" s="713" t="s">
        <v>263</v>
      </c>
      <c r="Y2" s="713"/>
      <c r="Z2" s="713"/>
      <c r="AA2" s="713"/>
      <c r="AB2" s="713"/>
      <c r="AC2" s="724" t="s">
        <v>13</v>
      </c>
      <c r="AD2" s="724"/>
      <c r="AE2" s="724"/>
      <c r="AF2" s="724"/>
      <c r="AG2" s="724"/>
      <c r="AH2" s="724" t="s">
        <v>416</v>
      </c>
      <c r="AI2" s="724"/>
      <c r="AJ2" s="724"/>
      <c r="AK2" s="724"/>
      <c r="AL2" s="724"/>
      <c r="AM2" s="713" t="s">
        <v>263</v>
      </c>
      <c r="AN2" s="713"/>
      <c r="AO2" s="713"/>
      <c r="AP2" s="713"/>
      <c r="AQ2" s="714"/>
      <c r="AR2" s="182"/>
      <c r="AS2" s="239"/>
    </row>
    <row r="3" spans="1:45" ht="38.25" customHeight="1" thickBot="1">
      <c r="A3" s="716" t="s">
        <v>0</v>
      </c>
      <c r="B3" s="182"/>
      <c r="C3" s="709" t="s">
        <v>456</v>
      </c>
      <c r="D3" s="710"/>
      <c r="E3" s="710"/>
      <c r="F3" s="710"/>
      <c r="G3" s="711"/>
      <c r="H3" s="709" t="s">
        <v>414</v>
      </c>
      <c r="I3" s="710"/>
      <c r="J3" s="710"/>
      <c r="K3" s="710"/>
      <c r="L3" s="711"/>
      <c r="M3" s="182"/>
      <c r="N3" s="709" t="s">
        <v>180</v>
      </c>
      <c r="O3" s="710"/>
      <c r="P3" s="710"/>
      <c r="Q3" s="710"/>
      <c r="R3" s="711"/>
      <c r="S3" s="709" t="s">
        <v>180</v>
      </c>
      <c r="T3" s="710"/>
      <c r="U3" s="710"/>
      <c r="V3" s="710"/>
      <c r="W3" s="711"/>
      <c r="X3" s="709" t="s">
        <v>180</v>
      </c>
      <c r="Y3" s="710"/>
      <c r="Z3" s="710"/>
      <c r="AA3" s="710"/>
      <c r="AB3" s="711"/>
      <c r="AC3" s="709" t="s">
        <v>417</v>
      </c>
      <c r="AD3" s="710"/>
      <c r="AE3" s="710"/>
      <c r="AF3" s="710"/>
      <c r="AG3" s="711"/>
      <c r="AH3" s="709" t="s">
        <v>417</v>
      </c>
      <c r="AI3" s="710"/>
      <c r="AJ3" s="710"/>
      <c r="AK3" s="710"/>
      <c r="AL3" s="711"/>
      <c r="AM3" s="709" t="s">
        <v>417</v>
      </c>
      <c r="AN3" s="710"/>
      <c r="AO3" s="710"/>
      <c r="AP3" s="710"/>
      <c r="AQ3" s="711"/>
      <c r="AR3" s="182"/>
      <c r="AS3" s="716" t="s">
        <v>0</v>
      </c>
    </row>
    <row r="4" spans="1:45" ht="38.25" customHeight="1" thickTop="1" thickBot="1">
      <c r="A4" s="716"/>
      <c r="B4" s="182"/>
      <c r="C4" s="696" t="s">
        <v>371</v>
      </c>
      <c r="D4" s="698"/>
      <c r="E4" s="696" t="s">
        <v>372</v>
      </c>
      <c r="F4" s="698"/>
      <c r="G4" s="263" t="s">
        <v>373</v>
      </c>
      <c r="H4" s="696" t="s">
        <v>371</v>
      </c>
      <c r="I4" s="698"/>
      <c r="J4" s="696" t="s">
        <v>372</v>
      </c>
      <c r="K4" s="698"/>
      <c r="L4" s="190" t="s">
        <v>373</v>
      </c>
      <c r="M4" s="182"/>
      <c r="N4" s="696" t="s">
        <v>371</v>
      </c>
      <c r="O4" s="698"/>
      <c r="P4" s="696" t="s">
        <v>372</v>
      </c>
      <c r="Q4" s="698"/>
      <c r="R4" s="190" t="s">
        <v>373</v>
      </c>
      <c r="S4" s="696" t="s">
        <v>371</v>
      </c>
      <c r="T4" s="698"/>
      <c r="U4" s="696" t="s">
        <v>372</v>
      </c>
      <c r="V4" s="698"/>
      <c r="W4" s="190" t="s">
        <v>373</v>
      </c>
      <c r="X4" s="696" t="s">
        <v>371</v>
      </c>
      <c r="Y4" s="698"/>
      <c r="Z4" s="696" t="s">
        <v>372</v>
      </c>
      <c r="AA4" s="698"/>
      <c r="AB4" s="190" t="s">
        <v>373</v>
      </c>
      <c r="AC4" s="696" t="s">
        <v>371</v>
      </c>
      <c r="AD4" s="698"/>
      <c r="AE4" s="696" t="s">
        <v>372</v>
      </c>
      <c r="AF4" s="698"/>
      <c r="AG4" s="190" t="s">
        <v>373</v>
      </c>
      <c r="AH4" s="696" t="s">
        <v>371</v>
      </c>
      <c r="AI4" s="698"/>
      <c r="AJ4" s="696" t="s">
        <v>372</v>
      </c>
      <c r="AK4" s="698"/>
      <c r="AL4" s="190" t="s">
        <v>373</v>
      </c>
      <c r="AM4" s="696" t="s">
        <v>371</v>
      </c>
      <c r="AN4" s="698"/>
      <c r="AO4" s="696" t="s">
        <v>372</v>
      </c>
      <c r="AP4" s="698"/>
      <c r="AQ4" s="190" t="s">
        <v>373</v>
      </c>
      <c r="AR4" s="182"/>
      <c r="AS4" s="716"/>
    </row>
    <row r="5" spans="1:45" ht="17.45" customHeight="1" thickTop="1" thickBot="1">
      <c r="A5" s="717"/>
      <c r="B5" s="9"/>
      <c r="C5" s="87" t="s">
        <v>374</v>
      </c>
      <c r="D5" s="180" t="s">
        <v>370</v>
      </c>
      <c r="E5" s="87" t="s">
        <v>374</v>
      </c>
      <c r="F5" s="87" t="s">
        <v>370</v>
      </c>
      <c r="G5" s="13" t="s">
        <v>2</v>
      </c>
      <c r="H5" s="87" t="s">
        <v>374</v>
      </c>
      <c r="I5" s="180" t="s">
        <v>370</v>
      </c>
      <c r="J5" s="87" t="s">
        <v>374</v>
      </c>
      <c r="K5" s="87" t="s">
        <v>370</v>
      </c>
      <c r="L5" s="13" t="s">
        <v>2</v>
      </c>
      <c r="M5" s="9"/>
      <c r="N5" s="87" t="s">
        <v>374</v>
      </c>
      <c r="O5" s="180" t="s">
        <v>370</v>
      </c>
      <c r="P5" s="87" t="s">
        <v>374</v>
      </c>
      <c r="Q5" s="87" t="s">
        <v>370</v>
      </c>
      <c r="R5" s="13" t="s">
        <v>2</v>
      </c>
      <c r="S5" s="87" t="s">
        <v>374</v>
      </c>
      <c r="T5" s="180" t="s">
        <v>370</v>
      </c>
      <c r="U5" s="87" t="s">
        <v>374</v>
      </c>
      <c r="V5" s="87" t="s">
        <v>370</v>
      </c>
      <c r="W5" s="13" t="s">
        <v>2</v>
      </c>
      <c r="X5" s="87" t="s">
        <v>374</v>
      </c>
      <c r="Y5" s="180" t="s">
        <v>370</v>
      </c>
      <c r="Z5" s="87" t="s">
        <v>374</v>
      </c>
      <c r="AA5" s="87" t="s">
        <v>370</v>
      </c>
      <c r="AB5" s="13" t="s">
        <v>2</v>
      </c>
      <c r="AC5" s="87" t="s">
        <v>374</v>
      </c>
      <c r="AD5" s="180" t="s">
        <v>370</v>
      </c>
      <c r="AE5" s="87" t="s">
        <v>374</v>
      </c>
      <c r="AF5" s="87" t="s">
        <v>370</v>
      </c>
      <c r="AG5" s="13" t="s">
        <v>2</v>
      </c>
      <c r="AH5" s="87" t="s">
        <v>374</v>
      </c>
      <c r="AI5" s="180" t="s">
        <v>370</v>
      </c>
      <c r="AJ5" s="87" t="s">
        <v>374</v>
      </c>
      <c r="AK5" s="87" t="s">
        <v>370</v>
      </c>
      <c r="AL5" s="13" t="s">
        <v>2</v>
      </c>
      <c r="AM5" s="87" t="s">
        <v>374</v>
      </c>
      <c r="AN5" s="180" t="s">
        <v>370</v>
      </c>
      <c r="AO5" s="87" t="s">
        <v>374</v>
      </c>
      <c r="AP5" s="87" t="s">
        <v>370</v>
      </c>
      <c r="AQ5" s="13" t="s">
        <v>2</v>
      </c>
      <c r="AR5" s="9"/>
      <c r="AS5" s="717"/>
    </row>
    <row r="6" spans="1:45" ht="27" customHeight="1" thickTop="1">
      <c r="A6" s="77">
        <v>1</v>
      </c>
      <c r="B6" s="48"/>
      <c r="C6" s="563">
        <v>3</v>
      </c>
      <c r="D6" s="564"/>
      <c r="E6" s="565"/>
      <c r="F6" s="565"/>
      <c r="G6" s="5">
        <f>SUM(C6:F6)</f>
        <v>3</v>
      </c>
      <c r="H6" s="563">
        <v>24</v>
      </c>
      <c r="I6" s="564">
        <v>1</v>
      </c>
      <c r="J6" s="565"/>
      <c r="K6" s="565"/>
      <c r="L6" s="5">
        <f>SUM(H6:K6)</f>
        <v>25</v>
      </c>
      <c r="M6" s="48"/>
      <c r="N6" s="225"/>
      <c r="O6" s="217"/>
      <c r="P6" s="226"/>
      <c r="Q6" s="226"/>
      <c r="R6" s="5">
        <f>SUM(N6:Q6)</f>
        <v>0</v>
      </c>
      <c r="S6" s="225"/>
      <c r="T6" s="217"/>
      <c r="U6" s="226"/>
      <c r="V6" s="226"/>
      <c r="W6" s="5">
        <f>SUM(S6:V6)</f>
        <v>0</v>
      </c>
      <c r="X6" s="225"/>
      <c r="Y6" s="217"/>
      <c r="Z6" s="226"/>
      <c r="AA6" s="226"/>
      <c r="AB6" s="5">
        <f>SUM(X6:AA6)</f>
        <v>0</v>
      </c>
      <c r="AC6" s="225"/>
      <c r="AD6" s="217"/>
      <c r="AE6" s="226"/>
      <c r="AF6" s="226"/>
      <c r="AG6" s="5">
        <f>SUM(AC6:AF6)</f>
        <v>0</v>
      </c>
      <c r="AH6" s="225"/>
      <c r="AI6" s="217"/>
      <c r="AJ6" s="226"/>
      <c r="AK6" s="226"/>
      <c r="AL6" s="5">
        <f>SUM(AH6:AK6)</f>
        <v>0</v>
      </c>
      <c r="AM6" s="225"/>
      <c r="AN6" s="217"/>
      <c r="AO6" s="226"/>
      <c r="AP6" s="226"/>
      <c r="AQ6" s="5">
        <f>SUM(AM6:AP6)</f>
        <v>0</v>
      </c>
      <c r="AR6" s="48"/>
      <c r="AS6" s="77">
        <v>1</v>
      </c>
    </row>
    <row r="7" spans="1:45" ht="27" customHeight="1">
      <c r="A7" s="6">
        <v>2</v>
      </c>
      <c r="B7" s="48"/>
      <c r="C7" s="566">
        <v>1</v>
      </c>
      <c r="D7" s="567"/>
      <c r="E7" s="568"/>
      <c r="F7" s="568"/>
      <c r="G7" s="77">
        <f t="shared" ref="G7:G19" si="0">SUM(C7:F7)</f>
        <v>1</v>
      </c>
      <c r="H7" s="566">
        <v>5</v>
      </c>
      <c r="I7" s="567">
        <v>1</v>
      </c>
      <c r="J7" s="568"/>
      <c r="K7" s="568"/>
      <c r="L7" s="77">
        <f t="shared" ref="L7:L19" si="1">SUM(H7:K7)</f>
        <v>6</v>
      </c>
      <c r="M7" s="48"/>
      <c r="N7" s="216"/>
      <c r="O7" s="214"/>
      <c r="P7" s="222"/>
      <c r="Q7" s="222"/>
      <c r="R7" s="77">
        <f t="shared" ref="R7:R19" si="2">SUM(N7:Q7)</f>
        <v>0</v>
      </c>
      <c r="S7" s="216"/>
      <c r="T7" s="214"/>
      <c r="U7" s="222"/>
      <c r="V7" s="222"/>
      <c r="W7" s="77">
        <f t="shared" ref="W7:W19" si="3">SUM(S7:V7)</f>
        <v>0</v>
      </c>
      <c r="X7" s="216"/>
      <c r="Y7" s="214"/>
      <c r="Z7" s="222"/>
      <c r="AA7" s="222"/>
      <c r="AB7" s="77">
        <f t="shared" ref="AB7:AB19" si="4">SUM(X7:AA7)</f>
        <v>0</v>
      </c>
      <c r="AC7" s="216"/>
      <c r="AD7" s="214"/>
      <c r="AE7" s="222"/>
      <c r="AF7" s="222"/>
      <c r="AG7" s="77">
        <f t="shared" ref="AG7:AG19" si="5">SUM(AC7:AF7)</f>
        <v>0</v>
      </c>
      <c r="AH7" s="216"/>
      <c r="AI7" s="214"/>
      <c r="AJ7" s="222"/>
      <c r="AK7" s="222"/>
      <c r="AL7" s="77">
        <f t="shared" ref="AL7:AL19" si="6">SUM(AH7:AK7)</f>
        <v>0</v>
      </c>
      <c r="AM7" s="216"/>
      <c r="AN7" s="214"/>
      <c r="AO7" s="222"/>
      <c r="AP7" s="222"/>
      <c r="AQ7" s="77">
        <f t="shared" ref="AQ7:AQ19" si="7">SUM(AM7:AP7)</f>
        <v>0</v>
      </c>
      <c r="AR7" s="48"/>
      <c r="AS7" s="6">
        <v>2</v>
      </c>
    </row>
    <row r="8" spans="1:45" ht="27" customHeight="1">
      <c r="A8" s="6">
        <v>3</v>
      </c>
      <c r="B8" s="88"/>
      <c r="C8" s="566">
        <v>7</v>
      </c>
      <c r="D8" s="567"/>
      <c r="E8" s="568"/>
      <c r="F8" s="568"/>
      <c r="G8" s="77">
        <f t="shared" si="0"/>
        <v>7</v>
      </c>
      <c r="H8" s="566">
        <v>1</v>
      </c>
      <c r="I8" s="567"/>
      <c r="J8" s="568"/>
      <c r="K8" s="568"/>
      <c r="L8" s="77">
        <f t="shared" si="1"/>
        <v>1</v>
      </c>
      <c r="M8" s="88"/>
      <c r="N8" s="216"/>
      <c r="O8" s="214"/>
      <c r="P8" s="222"/>
      <c r="Q8" s="222"/>
      <c r="R8" s="77">
        <f t="shared" si="2"/>
        <v>0</v>
      </c>
      <c r="S8" s="216"/>
      <c r="T8" s="214"/>
      <c r="U8" s="222"/>
      <c r="V8" s="222"/>
      <c r="W8" s="77">
        <f t="shared" si="3"/>
        <v>0</v>
      </c>
      <c r="X8" s="216"/>
      <c r="Y8" s="214"/>
      <c r="Z8" s="222"/>
      <c r="AA8" s="222"/>
      <c r="AB8" s="77">
        <f t="shared" si="4"/>
        <v>0</v>
      </c>
      <c r="AC8" s="216"/>
      <c r="AD8" s="214"/>
      <c r="AE8" s="222"/>
      <c r="AF8" s="222"/>
      <c r="AG8" s="77">
        <f t="shared" si="5"/>
        <v>0</v>
      </c>
      <c r="AH8" s="216"/>
      <c r="AI8" s="214"/>
      <c r="AJ8" s="222"/>
      <c r="AK8" s="222"/>
      <c r="AL8" s="77">
        <f t="shared" si="6"/>
        <v>0</v>
      </c>
      <c r="AM8" s="216"/>
      <c r="AN8" s="214"/>
      <c r="AO8" s="222"/>
      <c r="AP8" s="222"/>
      <c r="AQ8" s="77">
        <f t="shared" si="7"/>
        <v>0</v>
      </c>
      <c r="AR8" s="88"/>
      <c r="AS8" s="6">
        <v>3</v>
      </c>
    </row>
    <row r="9" spans="1:45" ht="27" customHeight="1">
      <c r="A9" s="6">
        <v>4</v>
      </c>
      <c r="B9" s="88"/>
      <c r="C9" s="216"/>
      <c r="D9" s="214"/>
      <c r="E9" s="222"/>
      <c r="F9" s="222"/>
      <c r="G9" s="77">
        <f t="shared" si="0"/>
        <v>0</v>
      </c>
      <c r="H9" s="216"/>
      <c r="I9" s="214"/>
      <c r="J9" s="222"/>
      <c r="K9" s="222"/>
      <c r="L9" s="77">
        <f t="shared" si="1"/>
        <v>0</v>
      </c>
      <c r="M9" s="88"/>
      <c r="N9" s="566">
        <v>6</v>
      </c>
      <c r="O9" s="567"/>
      <c r="P9" s="568"/>
      <c r="Q9" s="568"/>
      <c r="R9" s="77">
        <f t="shared" si="2"/>
        <v>6</v>
      </c>
      <c r="S9" s="566">
        <v>2</v>
      </c>
      <c r="T9" s="567"/>
      <c r="U9" s="568"/>
      <c r="V9" s="568"/>
      <c r="W9" s="77">
        <f t="shared" si="3"/>
        <v>2</v>
      </c>
      <c r="X9" s="566">
        <v>0</v>
      </c>
      <c r="Y9" s="567"/>
      <c r="Z9" s="568"/>
      <c r="AA9" s="568"/>
      <c r="AB9" s="77">
        <f t="shared" si="4"/>
        <v>0</v>
      </c>
      <c r="AC9" s="566">
        <v>7</v>
      </c>
      <c r="AD9" s="567"/>
      <c r="AE9" s="568"/>
      <c r="AF9" s="568"/>
      <c r="AG9" s="77">
        <f t="shared" si="5"/>
        <v>7</v>
      </c>
      <c r="AH9" s="566">
        <v>1</v>
      </c>
      <c r="AI9" s="567"/>
      <c r="AJ9" s="568"/>
      <c r="AK9" s="568"/>
      <c r="AL9" s="77">
        <f t="shared" si="6"/>
        <v>1</v>
      </c>
      <c r="AM9" s="566">
        <v>0</v>
      </c>
      <c r="AN9" s="567"/>
      <c r="AO9" s="568"/>
      <c r="AP9" s="568"/>
      <c r="AQ9" s="77">
        <f t="shared" si="7"/>
        <v>0</v>
      </c>
      <c r="AR9" s="88"/>
      <c r="AS9" s="6">
        <v>4</v>
      </c>
    </row>
    <row r="10" spans="1:45" ht="27" customHeight="1">
      <c r="A10" s="6">
        <v>5</v>
      </c>
      <c r="B10" s="48"/>
      <c r="C10" s="566">
        <v>16</v>
      </c>
      <c r="D10" s="567">
        <v>1</v>
      </c>
      <c r="E10" s="568"/>
      <c r="F10" s="568"/>
      <c r="G10" s="77">
        <f t="shared" si="0"/>
        <v>17</v>
      </c>
      <c r="H10" s="566">
        <v>27</v>
      </c>
      <c r="I10" s="567"/>
      <c r="J10" s="568"/>
      <c r="K10" s="568"/>
      <c r="L10" s="77">
        <f t="shared" si="1"/>
        <v>27</v>
      </c>
      <c r="M10" s="48"/>
      <c r="N10" s="216"/>
      <c r="O10" s="214"/>
      <c r="P10" s="222"/>
      <c r="Q10" s="222"/>
      <c r="R10" s="77">
        <f t="shared" si="2"/>
        <v>0</v>
      </c>
      <c r="S10" s="216"/>
      <c r="T10" s="214"/>
      <c r="U10" s="222"/>
      <c r="V10" s="222"/>
      <c r="W10" s="77">
        <f t="shared" si="3"/>
        <v>0</v>
      </c>
      <c r="X10" s="216"/>
      <c r="Y10" s="214"/>
      <c r="Z10" s="222"/>
      <c r="AA10" s="222"/>
      <c r="AB10" s="77">
        <f t="shared" si="4"/>
        <v>0</v>
      </c>
      <c r="AC10" s="216"/>
      <c r="AD10" s="214"/>
      <c r="AE10" s="222"/>
      <c r="AF10" s="222"/>
      <c r="AG10" s="77">
        <f t="shared" si="5"/>
        <v>0</v>
      </c>
      <c r="AH10" s="216"/>
      <c r="AI10" s="214"/>
      <c r="AJ10" s="222"/>
      <c r="AK10" s="222"/>
      <c r="AL10" s="77">
        <f t="shared" si="6"/>
        <v>0</v>
      </c>
      <c r="AM10" s="216"/>
      <c r="AN10" s="214"/>
      <c r="AO10" s="222"/>
      <c r="AP10" s="222"/>
      <c r="AQ10" s="77">
        <f t="shared" si="7"/>
        <v>0</v>
      </c>
      <c r="AR10" s="48"/>
      <c r="AS10" s="6">
        <v>5</v>
      </c>
    </row>
    <row r="11" spans="1:45" ht="27" customHeight="1">
      <c r="A11" s="6">
        <v>6</v>
      </c>
      <c r="B11" s="48"/>
      <c r="C11" s="566">
        <v>3</v>
      </c>
      <c r="D11" s="567"/>
      <c r="E11" s="568"/>
      <c r="F11" s="568"/>
      <c r="G11" s="77">
        <f t="shared" si="0"/>
        <v>3</v>
      </c>
      <c r="H11" s="566">
        <v>1</v>
      </c>
      <c r="I11" s="567"/>
      <c r="J11" s="568"/>
      <c r="K11" s="568"/>
      <c r="L11" s="77">
        <f t="shared" si="1"/>
        <v>1</v>
      </c>
      <c r="M11" s="48"/>
      <c r="N11" s="216"/>
      <c r="O11" s="214"/>
      <c r="P11" s="222"/>
      <c r="Q11" s="222"/>
      <c r="R11" s="77">
        <f t="shared" si="2"/>
        <v>0</v>
      </c>
      <c r="S11" s="216"/>
      <c r="T11" s="214"/>
      <c r="U11" s="222"/>
      <c r="V11" s="222"/>
      <c r="W11" s="77">
        <f t="shared" si="3"/>
        <v>0</v>
      </c>
      <c r="X11" s="216"/>
      <c r="Y11" s="214"/>
      <c r="Z11" s="222"/>
      <c r="AA11" s="222"/>
      <c r="AB11" s="77">
        <f t="shared" si="4"/>
        <v>0</v>
      </c>
      <c r="AC11" s="216"/>
      <c r="AD11" s="214"/>
      <c r="AE11" s="222"/>
      <c r="AF11" s="222"/>
      <c r="AG11" s="77">
        <f t="shared" si="5"/>
        <v>0</v>
      </c>
      <c r="AH11" s="216"/>
      <c r="AI11" s="214"/>
      <c r="AJ11" s="222"/>
      <c r="AK11" s="222"/>
      <c r="AL11" s="77">
        <f t="shared" si="6"/>
        <v>0</v>
      </c>
      <c r="AM11" s="216"/>
      <c r="AN11" s="214"/>
      <c r="AO11" s="222"/>
      <c r="AP11" s="222"/>
      <c r="AQ11" s="77">
        <f t="shared" si="7"/>
        <v>0</v>
      </c>
      <c r="AR11" s="48"/>
      <c r="AS11" s="6">
        <v>6</v>
      </c>
    </row>
    <row r="12" spans="1:45" ht="27" customHeight="1">
      <c r="A12" s="6">
        <v>7</v>
      </c>
      <c r="B12" s="48"/>
      <c r="C12" s="216"/>
      <c r="D12" s="214"/>
      <c r="E12" s="222"/>
      <c r="F12" s="222"/>
      <c r="G12" s="77">
        <f t="shared" si="0"/>
        <v>0</v>
      </c>
      <c r="H12" s="216"/>
      <c r="I12" s="214"/>
      <c r="J12" s="222"/>
      <c r="K12" s="222"/>
      <c r="L12" s="77">
        <f t="shared" si="1"/>
        <v>0</v>
      </c>
      <c r="M12" s="48"/>
      <c r="N12" s="566">
        <v>3</v>
      </c>
      <c r="O12" s="567"/>
      <c r="P12" s="568"/>
      <c r="Q12" s="568"/>
      <c r="R12" s="77">
        <f t="shared" si="2"/>
        <v>3</v>
      </c>
      <c r="S12" s="566">
        <v>0</v>
      </c>
      <c r="T12" s="567"/>
      <c r="U12" s="568"/>
      <c r="V12" s="568"/>
      <c r="W12" s="77">
        <f t="shared" si="3"/>
        <v>0</v>
      </c>
      <c r="X12" s="566">
        <v>0</v>
      </c>
      <c r="Y12" s="567"/>
      <c r="Z12" s="568"/>
      <c r="AA12" s="568"/>
      <c r="AB12" s="77">
        <f t="shared" si="4"/>
        <v>0</v>
      </c>
      <c r="AC12" s="566">
        <v>0</v>
      </c>
      <c r="AD12" s="567"/>
      <c r="AE12" s="568"/>
      <c r="AF12" s="568"/>
      <c r="AG12" s="77">
        <f t="shared" si="5"/>
        <v>0</v>
      </c>
      <c r="AH12" s="566">
        <v>1</v>
      </c>
      <c r="AI12" s="567"/>
      <c r="AJ12" s="568"/>
      <c r="AK12" s="568"/>
      <c r="AL12" s="77">
        <f t="shared" si="6"/>
        <v>1</v>
      </c>
      <c r="AM12" s="566">
        <v>0</v>
      </c>
      <c r="AN12" s="567"/>
      <c r="AO12" s="568"/>
      <c r="AP12" s="568"/>
      <c r="AQ12" s="77">
        <f t="shared" si="7"/>
        <v>0</v>
      </c>
      <c r="AR12" s="48"/>
      <c r="AS12" s="6">
        <v>7</v>
      </c>
    </row>
    <row r="13" spans="1:45" ht="27" customHeight="1">
      <c r="A13" s="6">
        <v>8</v>
      </c>
      <c r="B13" s="88"/>
      <c r="C13" s="566">
        <v>0</v>
      </c>
      <c r="D13" s="567"/>
      <c r="E13" s="568"/>
      <c r="F13" s="568"/>
      <c r="G13" s="77">
        <f t="shared" si="0"/>
        <v>0</v>
      </c>
      <c r="H13" s="566">
        <v>6</v>
      </c>
      <c r="I13" s="567"/>
      <c r="J13" s="568"/>
      <c r="K13" s="568"/>
      <c r="L13" s="77">
        <f t="shared" si="1"/>
        <v>6</v>
      </c>
      <c r="M13" s="88"/>
      <c r="N13" s="216"/>
      <c r="O13" s="214"/>
      <c r="P13" s="222"/>
      <c r="Q13" s="222"/>
      <c r="R13" s="77">
        <f t="shared" si="2"/>
        <v>0</v>
      </c>
      <c r="S13" s="216"/>
      <c r="T13" s="214"/>
      <c r="U13" s="222"/>
      <c r="V13" s="222"/>
      <c r="W13" s="77">
        <f t="shared" si="3"/>
        <v>0</v>
      </c>
      <c r="X13" s="216"/>
      <c r="Y13" s="214"/>
      <c r="Z13" s="222"/>
      <c r="AA13" s="222"/>
      <c r="AB13" s="77">
        <f t="shared" si="4"/>
        <v>0</v>
      </c>
      <c r="AC13" s="572"/>
      <c r="AD13" s="573"/>
      <c r="AE13" s="574"/>
      <c r="AF13" s="574"/>
      <c r="AG13" s="77">
        <f t="shared" si="5"/>
        <v>0</v>
      </c>
      <c r="AH13" s="216"/>
      <c r="AI13" s="214"/>
      <c r="AJ13" s="222"/>
      <c r="AK13" s="222"/>
      <c r="AL13" s="77">
        <f t="shared" si="6"/>
        <v>0</v>
      </c>
      <c r="AM13" s="216"/>
      <c r="AN13" s="214"/>
      <c r="AO13" s="222"/>
      <c r="AP13" s="222"/>
      <c r="AQ13" s="77">
        <f t="shared" si="7"/>
        <v>0</v>
      </c>
      <c r="AR13" s="88"/>
      <c r="AS13" s="6">
        <v>8</v>
      </c>
    </row>
    <row r="14" spans="1:45" ht="27" customHeight="1">
      <c r="A14" s="6">
        <v>9</v>
      </c>
      <c r="B14" s="88"/>
      <c r="C14" s="216"/>
      <c r="D14" s="214"/>
      <c r="E14" s="222"/>
      <c r="F14" s="222"/>
      <c r="G14" s="77">
        <f t="shared" si="0"/>
        <v>0</v>
      </c>
      <c r="H14" s="216"/>
      <c r="I14" s="214"/>
      <c r="J14" s="222"/>
      <c r="K14" s="222"/>
      <c r="L14" s="77">
        <f t="shared" si="1"/>
        <v>0</v>
      </c>
      <c r="M14" s="88"/>
      <c r="N14" s="566">
        <v>4</v>
      </c>
      <c r="O14" s="567"/>
      <c r="P14" s="568"/>
      <c r="Q14" s="568"/>
      <c r="R14" s="77">
        <f t="shared" si="2"/>
        <v>4</v>
      </c>
      <c r="S14" s="566">
        <v>0</v>
      </c>
      <c r="T14" s="567"/>
      <c r="U14" s="568"/>
      <c r="V14" s="568"/>
      <c r="W14" s="77">
        <f t="shared" si="3"/>
        <v>0</v>
      </c>
      <c r="X14" s="566">
        <v>0</v>
      </c>
      <c r="Y14" s="567"/>
      <c r="Z14" s="568"/>
      <c r="AA14" s="568"/>
      <c r="AB14" s="77">
        <f t="shared" si="4"/>
        <v>0</v>
      </c>
      <c r="AC14" s="566">
        <v>3</v>
      </c>
      <c r="AD14" s="567"/>
      <c r="AE14" s="568"/>
      <c r="AF14" s="568"/>
      <c r="AG14" s="77">
        <f t="shared" si="5"/>
        <v>3</v>
      </c>
      <c r="AH14" s="566">
        <v>0</v>
      </c>
      <c r="AI14" s="567"/>
      <c r="AJ14" s="568"/>
      <c r="AK14" s="568"/>
      <c r="AL14" s="77">
        <f t="shared" si="6"/>
        <v>0</v>
      </c>
      <c r="AM14" s="566">
        <v>0</v>
      </c>
      <c r="AN14" s="567"/>
      <c r="AO14" s="568"/>
      <c r="AP14" s="568"/>
      <c r="AQ14" s="77">
        <f t="shared" si="7"/>
        <v>0</v>
      </c>
      <c r="AR14" s="88"/>
      <c r="AS14" s="6">
        <v>9</v>
      </c>
    </row>
    <row r="15" spans="1:45" ht="27" customHeight="1">
      <c r="A15" s="6">
        <v>10</v>
      </c>
      <c r="B15" s="88"/>
      <c r="C15" s="566">
        <v>5</v>
      </c>
      <c r="D15" s="567"/>
      <c r="E15" s="568"/>
      <c r="F15" s="568"/>
      <c r="G15" s="77">
        <f t="shared" si="0"/>
        <v>5</v>
      </c>
      <c r="H15" s="566">
        <v>9</v>
      </c>
      <c r="I15" s="567"/>
      <c r="J15" s="568"/>
      <c r="K15" s="568"/>
      <c r="L15" s="77">
        <f t="shared" si="1"/>
        <v>9</v>
      </c>
      <c r="M15" s="88"/>
      <c r="N15" s="216"/>
      <c r="O15" s="214"/>
      <c r="P15" s="222"/>
      <c r="Q15" s="222"/>
      <c r="R15" s="77">
        <f t="shared" si="2"/>
        <v>0</v>
      </c>
      <c r="S15" s="216"/>
      <c r="T15" s="214"/>
      <c r="U15" s="222"/>
      <c r="V15" s="222"/>
      <c r="W15" s="77">
        <f t="shared" si="3"/>
        <v>0</v>
      </c>
      <c r="X15" s="216"/>
      <c r="Y15" s="214"/>
      <c r="Z15" s="222"/>
      <c r="AA15" s="222"/>
      <c r="AB15" s="77">
        <f t="shared" si="4"/>
        <v>0</v>
      </c>
      <c r="AC15" s="216"/>
      <c r="AD15" s="214"/>
      <c r="AE15" s="222"/>
      <c r="AF15" s="222"/>
      <c r="AG15" s="77">
        <f t="shared" si="5"/>
        <v>0</v>
      </c>
      <c r="AH15" s="216"/>
      <c r="AI15" s="214"/>
      <c r="AJ15" s="222"/>
      <c r="AK15" s="222"/>
      <c r="AL15" s="77">
        <f t="shared" si="6"/>
        <v>0</v>
      </c>
      <c r="AM15" s="216"/>
      <c r="AN15" s="214"/>
      <c r="AO15" s="222"/>
      <c r="AP15" s="222"/>
      <c r="AQ15" s="77">
        <f t="shared" si="7"/>
        <v>0</v>
      </c>
      <c r="AR15" s="88"/>
      <c r="AS15" s="6">
        <v>10</v>
      </c>
    </row>
    <row r="16" spans="1:45" ht="27" customHeight="1">
      <c r="A16" s="6">
        <v>11</v>
      </c>
      <c r="B16" s="88"/>
      <c r="C16" s="216"/>
      <c r="D16" s="214"/>
      <c r="E16" s="222"/>
      <c r="F16" s="222"/>
      <c r="G16" s="77">
        <f t="shared" si="0"/>
        <v>0</v>
      </c>
      <c r="H16" s="216"/>
      <c r="I16" s="214"/>
      <c r="J16" s="222"/>
      <c r="K16" s="222"/>
      <c r="L16" s="77">
        <f t="shared" si="1"/>
        <v>0</v>
      </c>
      <c r="M16" s="88"/>
      <c r="N16" s="566">
        <v>14</v>
      </c>
      <c r="O16" s="567"/>
      <c r="P16" s="568"/>
      <c r="Q16" s="568"/>
      <c r="R16" s="77">
        <f t="shared" si="2"/>
        <v>14</v>
      </c>
      <c r="S16" s="566">
        <v>0</v>
      </c>
      <c r="T16" s="567"/>
      <c r="U16" s="568"/>
      <c r="V16" s="568"/>
      <c r="W16" s="77">
        <f t="shared" si="3"/>
        <v>0</v>
      </c>
      <c r="X16" s="566">
        <v>0</v>
      </c>
      <c r="Y16" s="567"/>
      <c r="Z16" s="568"/>
      <c r="AA16" s="568"/>
      <c r="AB16" s="77">
        <f t="shared" si="4"/>
        <v>0</v>
      </c>
      <c r="AC16" s="566">
        <v>8</v>
      </c>
      <c r="AD16" s="567"/>
      <c r="AE16" s="568"/>
      <c r="AF16" s="568"/>
      <c r="AG16" s="77">
        <f t="shared" si="5"/>
        <v>8</v>
      </c>
      <c r="AH16" s="566">
        <v>1</v>
      </c>
      <c r="AI16" s="567"/>
      <c r="AJ16" s="568"/>
      <c r="AK16" s="568"/>
      <c r="AL16" s="77">
        <f t="shared" si="6"/>
        <v>1</v>
      </c>
      <c r="AM16" s="566">
        <v>0</v>
      </c>
      <c r="AN16" s="567"/>
      <c r="AO16" s="568"/>
      <c r="AP16" s="568"/>
      <c r="AQ16" s="77">
        <f t="shared" si="7"/>
        <v>0</v>
      </c>
      <c r="AR16" s="88"/>
      <c r="AS16" s="6">
        <v>11</v>
      </c>
    </row>
    <row r="17" spans="1:45" ht="27" customHeight="1">
      <c r="A17" s="6">
        <v>12</v>
      </c>
      <c r="B17" s="88"/>
      <c r="C17" s="566">
        <v>6</v>
      </c>
      <c r="D17" s="567"/>
      <c r="E17" s="568"/>
      <c r="F17" s="568"/>
      <c r="G17" s="77">
        <f t="shared" si="0"/>
        <v>6</v>
      </c>
      <c r="H17" s="566">
        <v>19</v>
      </c>
      <c r="I17" s="567"/>
      <c r="J17" s="568"/>
      <c r="K17" s="568"/>
      <c r="L17" s="77">
        <f t="shared" si="1"/>
        <v>19</v>
      </c>
      <c r="M17" s="88"/>
      <c r="N17" s="225"/>
      <c r="O17" s="217"/>
      <c r="P17" s="226"/>
      <c r="Q17" s="226"/>
      <c r="R17" s="77">
        <f t="shared" si="2"/>
        <v>0</v>
      </c>
      <c r="S17" s="225"/>
      <c r="T17" s="217"/>
      <c r="U17" s="226"/>
      <c r="V17" s="226"/>
      <c r="W17" s="77">
        <f t="shared" si="3"/>
        <v>0</v>
      </c>
      <c r="X17" s="225"/>
      <c r="Y17" s="217"/>
      <c r="Z17" s="226"/>
      <c r="AA17" s="226"/>
      <c r="AB17" s="77">
        <f t="shared" si="4"/>
        <v>0</v>
      </c>
      <c r="AC17" s="225"/>
      <c r="AD17" s="217"/>
      <c r="AE17" s="226"/>
      <c r="AF17" s="226"/>
      <c r="AG17" s="77">
        <f t="shared" si="5"/>
        <v>0</v>
      </c>
      <c r="AH17" s="225"/>
      <c r="AI17" s="217"/>
      <c r="AJ17" s="226"/>
      <c r="AK17" s="226"/>
      <c r="AL17" s="77">
        <f t="shared" si="6"/>
        <v>0</v>
      </c>
      <c r="AM17" s="225"/>
      <c r="AN17" s="217"/>
      <c r="AO17" s="226"/>
      <c r="AP17" s="226"/>
      <c r="AQ17" s="77">
        <f t="shared" si="7"/>
        <v>0</v>
      </c>
      <c r="AR17" s="88"/>
      <c r="AS17" s="6">
        <v>12</v>
      </c>
    </row>
    <row r="18" spans="1:45" ht="27" customHeight="1">
      <c r="A18" s="6">
        <v>13</v>
      </c>
      <c r="B18" s="88"/>
      <c r="C18" s="566">
        <v>2</v>
      </c>
      <c r="D18" s="567"/>
      <c r="E18" s="568"/>
      <c r="F18" s="568"/>
      <c r="G18" s="77">
        <f t="shared" si="0"/>
        <v>2</v>
      </c>
      <c r="H18" s="566">
        <v>8</v>
      </c>
      <c r="I18" s="567"/>
      <c r="J18" s="568"/>
      <c r="K18" s="568"/>
      <c r="L18" s="77">
        <f t="shared" si="1"/>
        <v>8</v>
      </c>
      <c r="M18" s="88"/>
      <c r="N18" s="216"/>
      <c r="O18" s="214"/>
      <c r="P18" s="222"/>
      <c r="Q18" s="222"/>
      <c r="R18" s="77">
        <f t="shared" si="2"/>
        <v>0</v>
      </c>
      <c r="S18" s="216"/>
      <c r="T18" s="214"/>
      <c r="U18" s="222"/>
      <c r="V18" s="222"/>
      <c r="W18" s="77">
        <f t="shared" si="3"/>
        <v>0</v>
      </c>
      <c r="X18" s="216"/>
      <c r="Y18" s="214"/>
      <c r="Z18" s="222"/>
      <c r="AA18" s="222"/>
      <c r="AB18" s="77">
        <f t="shared" si="4"/>
        <v>0</v>
      </c>
      <c r="AC18" s="216"/>
      <c r="AD18" s="214"/>
      <c r="AE18" s="222"/>
      <c r="AF18" s="222"/>
      <c r="AG18" s="77">
        <f t="shared" si="5"/>
        <v>0</v>
      </c>
      <c r="AH18" s="216"/>
      <c r="AI18" s="214"/>
      <c r="AJ18" s="222"/>
      <c r="AK18" s="222"/>
      <c r="AL18" s="77">
        <f t="shared" si="6"/>
        <v>0</v>
      </c>
      <c r="AM18" s="216"/>
      <c r="AN18" s="214"/>
      <c r="AO18" s="222"/>
      <c r="AP18" s="222"/>
      <c r="AQ18" s="77">
        <f t="shared" si="7"/>
        <v>0</v>
      </c>
      <c r="AR18" s="88"/>
      <c r="AS18" s="6">
        <v>13</v>
      </c>
    </row>
    <row r="19" spans="1:45" ht="27" customHeight="1" thickBot="1">
      <c r="A19" s="7">
        <v>14</v>
      </c>
      <c r="B19" s="88"/>
      <c r="C19" s="569">
        <v>17</v>
      </c>
      <c r="D19" s="570"/>
      <c r="E19" s="571"/>
      <c r="F19" s="571"/>
      <c r="G19" s="83">
        <f t="shared" si="0"/>
        <v>17</v>
      </c>
      <c r="H19" s="569">
        <v>170</v>
      </c>
      <c r="I19" s="570">
        <v>1</v>
      </c>
      <c r="J19" s="571"/>
      <c r="K19" s="571"/>
      <c r="L19" s="83">
        <f t="shared" si="1"/>
        <v>171</v>
      </c>
      <c r="M19" s="88"/>
      <c r="N19" s="216"/>
      <c r="O19" s="214"/>
      <c r="P19" s="222"/>
      <c r="Q19" s="222"/>
      <c r="R19" s="83">
        <f t="shared" si="2"/>
        <v>0</v>
      </c>
      <c r="S19" s="216"/>
      <c r="T19" s="214"/>
      <c r="U19" s="222"/>
      <c r="V19" s="222"/>
      <c r="W19" s="83">
        <f t="shared" si="3"/>
        <v>0</v>
      </c>
      <c r="X19" s="216"/>
      <c r="Y19" s="214"/>
      <c r="Z19" s="222"/>
      <c r="AA19" s="222"/>
      <c r="AB19" s="83">
        <f t="shared" si="4"/>
        <v>0</v>
      </c>
      <c r="AC19" s="216"/>
      <c r="AD19" s="214"/>
      <c r="AE19" s="222"/>
      <c r="AF19" s="222"/>
      <c r="AG19" s="83">
        <f t="shared" si="5"/>
        <v>0</v>
      </c>
      <c r="AH19" s="216"/>
      <c r="AI19" s="214"/>
      <c r="AJ19" s="222"/>
      <c r="AK19" s="222"/>
      <c r="AL19" s="83">
        <f t="shared" si="6"/>
        <v>0</v>
      </c>
      <c r="AM19" s="216"/>
      <c r="AN19" s="214"/>
      <c r="AO19" s="222"/>
      <c r="AP19" s="222"/>
      <c r="AQ19" s="83">
        <f t="shared" si="7"/>
        <v>0</v>
      </c>
      <c r="AR19" s="88"/>
      <c r="AS19" s="7">
        <v>14</v>
      </c>
    </row>
    <row r="20" spans="1:45" ht="27" customHeight="1" thickTop="1" thickBot="1">
      <c r="A20" s="11" t="s">
        <v>430</v>
      </c>
      <c r="B20" s="90"/>
      <c r="C20" s="89">
        <f>SUM(C6:C19)</f>
        <v>60</v>
      </c>
      <c r="D20" s="89">
        <f t="shared" ref="D20:G20" si="8">SUM(D6:D19)</f>
        <v>1</v>
      </c>
      <c r="E20" s="89">
        <f t="shared" si="8"/>
        <v>0</v>
      </c>
      <c r="F20" s="89">
        <f t="shared" si="8"/>
        <v>0</v>
      </c>
      <c r="G20" s="86">
        <f t="shared" si="8"/>
        <v>61</v>
      </c>
      <c r="H20" s="89">
        <f>SUM(H6:H19)</f>
        <v>270</v>
      </c>
      <c r="I20" s="89">
        <f t="shared" ref="I20:L20" si="9">SUM(I6:I19)</f>
        <v>3</v>
      </c>
      <c r="J20" s="89">
        <f t="shared" si="9"/>
        <v>0</v>
      </c>
      <c r="K20" s="89">
        <f t="shared" si="9"/>
        <v>0</v>
      </c>
      <c r="L20" s="86">
        <f t="shared" si="9"/>
        <v>273</v>
      </c>
      <c r="M20" s="90"/>
      <c r="N20" s="89">
        <f>SUM(N6:N19)</f>
        <v>27</v>
      </c>
      <c r="O20" s="89">
        <f t="shared" ref="O20:R20" si="10">SUM(O6:O19)</f>
        <v>0</v>
      </c>
      <c r="P20" s="89">
        <f t="shared" si="10"/>
        <v>0</v>
      </c>
      <c r="Q20" s="89">
        <f t="shared" si="10"/>
        <v>0</v>
      </c>
      <c r="R20" s="89">
        <f t="shared" si="10"/>
        <v>27</v>
      </c>
      <c r="S20" s="89">
        <f>SUM(S6:S19)</f>
        <v>2</v>
      </c>
      <c r="T20" s="89">
        <f t="shared" ref="T20:W20" si="11">SUM(T6:T19)</f>
        <v>0</v>
      </c>
      <c r="U20" s="89">
        <f t="shared" si="11"/>
        <v>0</v>
      </c>
      <c r="V20" s="89">
        <f t="shared" si="11"/>
        <v>0</v>
      </c>
      <c r="W20" s="89">
        <f t="shared" si="11"/>
        <v>2</v>
      </c>
      <c r="X20" s="89">
        <f>SUM(X6:X19)</f>
        <v>0</v>
      </c>
      <c r="Y20" s="89">
        <f t="shared" ref="Y20:AB20" si="12">SUM(Y6:Y19)</f>
        <v>0</v>
      </c>
      <c r="Z20" s="89">
        <f t="shared" si="12"/>
        <v>0</v>
      </c>
      <c r="AA20" s="89">
        <f t="shared" si="12"/>
        <v>0</v>
      </c>
      <c r="AB20" s="89">
        <f t="shared" si="12"/>
        <v>0</v>
      </c>
      <c r="AC20" s="89">
        <f>SUM(AC6:AC19)</f>
        <v>18</v>
      </c>
      <c r="AD20" s="89">
        <f t="shared" ref="AD20:AG20" si="13">SUM(AD6:AD19)</f>
        <v>0</v>
      </c>
      <c r="AE20" s="89">
        <f t="shared" si="13"/>
        <v>0</v>
      </c>
      <c r="AF20" s="89">
        <f t="shared" si="13"/>
        <v>0</v>
      </c>
      <c r="AG20" s="89">
        <f t="shared" si="13"/>
        <v>18</v>
      </c>
      <c r="AH20" s="89">
        <f>SUM(AH6:AH19)</f>
        <v>3</v>
      </c>
      <c r="AI20" s="89">
        <f t="shared" ref="AI20:AL20" si="14">SUM(AI6:AI19)</f>
        <v>0</v>
      </c>
      <c r="AJ20" s="89">
        <f t="shared" si="14"/>
        <v>0</v>
      </c>
      <c r="AK20" s="89">
        <f t="shared" si="14"/>
        <v>0</v>
      </c>
      <c r="AL20" s="89">
        <f t="shared" si="14"/>
        <v>3</v>
      </c>
      <c r="AM20" s="89">
        <f>SUM(AM6:AM19)</f>
        <v>0</v>
      </c>
      <c r="AN20" s="89">
        <f t="shared" ref="AN20:AQ20" si="15">SUM(AN6:AN19)</f>
        <v>0</v>
      </c>
      <c r="AO20" s="89">
        <f t="shared" si="15"/>
        <v>0</v>
      </c>
      <c r="AP20" s="89">
        <f t="shared" si="15"/>
        <v>0</v>
      </c>
      <c r="AQ20" s="86">
        <f t="shared" si="15"/>
        <v>0</v>
      </c>
      <c r="AR20" s="90"/>
      <c r="AS20" s="11" t="s">
        <v>430</v>
      </c>
    </row>
    <row r="21" spans="1:45" ht="27" customHeight="1" thickTop="1" thickBot="1">
      <c r="A21" s="11" t="s">
        <v>431</v>
      </c>
      <c r="B21" s="76"/>
      <c r="C21" s="692">
        <f>SUM(C20:F20)</f>
        <v>61</v>
      </c>
      <c r="D21" s="693"/>
      <c r="E21" s="693"/>
      <c r="F21" s="694"/>
      <c r="G21" s="264">
        <f>C23+C25</f>
        <v>61</v>
      </c>
      <c r="H21" s="692">
        <f>SUM(H20:K20)</f>
        <v>273</v>
      </c>
      <c r="I21" s="693"/>
      <c r="J21" s="693"/>
      <c r="K21" s="694"/>
      <c r="L21" s="191">
        <f>H23+H25</f>
        <v>273</v>
      </c>
      <c r="M21" s="76"/>
      <c r="N21" s="692">
        <f>SUM(N20:Q20)</f>
        <v>27</v>
      </c>
      <c r="O21" s="693"/>
      <c r="P21" s="693"/>
      <c r="Q21" s="694"/>
      <c r="R21" s="191">
        <f>N23+N25</f>
        <v>27</v>
      </c>
      <c r="S21" s="692">
        <f>SUM(S20:V20)</f>
        <v>2</v>
      </c>
      <c r="T21" s="693"/>
      <c r="U21" s="693"/>
      <c r="V21" s="694"/>
      <c r="W21" s="191">
        <f>S23+S25</f>
        <v>2</v>
      </c>
      <c r="X21" s="692">
        <f>SUM(X20:AA20)</f>
        <v>0</v>
      </c>
      <c r="Y21" s="693"/>
      <c r="Z21" s="693"/>
      <c r="AA21" s="694"/>
      <c r="AB21" s="191">
        <f>X23+X25</f>
        <v>0</v>
      </c>
      <c r="AC21" s="692">
        <f>SUM(AC20:AF20)</f>
        <v>18</v>
      </c>
      <c r="AD21" s="693"/>
      <c r="AE21" s="693"/>
      <c r="AF21" s="694"/>
      <c r="AG21" s="191">
        <f>AC23+AC25</f>
        <v>18</v>
      </c>
      <c r="AH21" s="692">
        <f>SUM(AH20:AK20)</f>
        <v>3</v>
      </c>
      <c r="AI21" s="693"/>
      <c r="AJ21" s="693"/>
      <c r="AK21" s="694"/>
      <c r="AL21" s="191">
        <f>AH23+AH25</f>
        <v>3</v>
      </c>
      <c r="AM21" s="692">
        <f>SUM(AM20:AP20)</f>
        <v>0</v>
      </c>
      <c r="AN21" s="693"/>
      <c r="AO21" s="693"/>
      <c r="AP21" s="694"/>
      <c r="AQ21" s="191">
        <f>AM23+AM25</f>
        <v>0</v>
      </c>
      <c r="AR21" s="76"/>
      <c r="AS21" s="11" t="s">
        <v>431</v>
      </c>
    </row>
    <row r="22" spans="1:45" ht="27" customHeight="1" thickTop="1" thickBot="1">
      <c r="A22" s="718" t="s">
        <v>1</v>
      </c>
      <c r="B22" s="719"/>
      <c r="C22" s="719"/>
      <c r="D22" s="719"/>
      <c r="E22" s="719"/>
      <c r="F22" s="719"/>
      <c r="G22" s="719"/>
      <c r="H22" s="719"/>
      <c r="I22" s="719"/>
      <c r="J22" s="719"/>
      <c r="K22" s="719"/>
      <c r="L22" s="719"/>
      <c r="M22" s="719"/>
      <c r="N22" s="719"/>
      <c r="O22" s="719"/>
      <c r="P22" s="719"/>
      <c r="Q22" s="719"/>
      <c r="R22" s="719"/>
      <c r="S22" s="719"/>
      <c r="T22" s="719"/>
      <c r="U22" s="719"/>
      <c r="V22" s="719"/>
      <c r="W22" s="719"/>
      <c r="X22" s="719"/>
      <c r="Y22" s="719"/>
      <c r="Z22" s="719"/>
      <c r="AA22" s="719"/>
      <c r="AB22" s="719"/>
      <c r="AC22" s="719"/>
      <c r="AD22" s="719"/>
      <c r="AE22" s="719"/>
      <c r="AF22" s="719"/>
      <c r="AG22" s="719"/>
      <c r="AH22" s="719"/>
      <c r="AI22" s="719"/>
      <c r="AJ22" s="719"/>
      <c r="AK22" s="719"/>
      <c r="AL22" s="719"/>
      <c r="AM22" s="719"/>
      <c r="AN22" s="719"/>
      <c r="AO22" s="719"/>
      <c r="AP22" s="719"/>
      <c r="AQ22" s="719"/>
      <c r="AR22" s="719"/>
      <c r="AS22" s="719"/>
    </row>
    <row r="23" spans="1:45" ht="27" customHeight="1" thickTop="1" thickBot="1">
      <c r="A23" s="66" t="s">
        <v>429</v>
      </c>
      <c r="B23" s="64"/>
      <c r="C23" s="689">
        <f>G8+G11</f>
        <v>10</v>
      </c>
      <c r="D23" s="690"/>
      <c r="E23" s="690"/>
      <c r="F23" s="690"/>
      <c r="G23" s="691"/>
      <c r="H23" s="689">
        <f>L8+L11</f>
        <v>2</v>
      </c>
      <c r="I23" s="690"/>
      <c r="J23" s="690"/>
      <c r="K23" s="690"/>
      <c r="L23" s="691"/>
      <c r="M23" s="64"/>
      <c r="N23" s="706"/>
      <c r="O23" s="707"/>
      <c r="P23" s="707"/>
      <c r="Q23" s="707"/>
      <c r="R23" s="708"/>
      <c r="S23" s="706"/>
      <c r="T23" s="707"/>
      <c r="U23" s="707"/>
      <c r="V23" s="707"/>
      <c r="W23" s="708"/>
      <c r="X23" s="706"/>
      <c r="Y23" s="707"/>
      <c r="Z23" s="707"/>
      <c r="AA23" s="707"/>
      <c r="AB23" s="708"/>
      <c r="AC23" s="706"/>
      <c r="AD23" s="707"/>
      <c r="AE23" s="707"/>
      <c r="AF23" s="707"/>
      <c r="AG23" s="708"/>
      <c r="AH23" s="706"/>
      <c r="AI23" s="707"/>
      <c r="AJ23" s="707"/>
      <c r="AK23" s="707"/>
      <c r="AL23" s="708"/>
      <c r="AM23" s="706"/>
      <c r="AN23" s="707"/>
      <c r="AO23" s="707"/>
      <c r="AP23" s="707"/>
      <c r="AQ23" s="708"/>
      <c r="AR23" s="64"/>
      <c r="AS23" s="66" t="s">
        <v>429</v>
      </c>
    </row>
    <row r="24" spans="1:45" ht="27" customHeight="1" thickTop="1" thickBot="1">
      <c r="A24" s="721" t="s">
        <v>4</v>
      </c>
      <c r="B24" s="722"/>
      <c r="C24" s="722"/>
      <c r="D24" s="722"/>
      <c r="E24" s="722"/>
      <c r="F24" s="722"/>
      <c r="G24" s="722"/>
      <c r="H24" s="722"/>
      <c r="I24" s="722"/>
      <c r="J24" s="722"/>
      <c r="K24" s="722"/>
      <c r="L24" s="722"/>
      <c r="M24" s="722"/>
      <c r="N24" s="722"/>
      <c r="O24" s="722"/>
      <c r="P24" s="722"/>
      <c r="Q24" s="722"/>
      <c r="R24" s="722"/>
      <c r="S24" s="722"/>
      <c r="T24" s="722"/>
      <c r="U24" s="722"/>
      <c r="V24" s="722"/>
      <c r="W24" s="722"/>
      <c r="X24" s="722"/>
      <c r="Y24" s="722"/>
      <c r="Z24" s="722"/>
      <c r="AA24" s="722"/>
      <c r="AB24" s="722"/>
      <c r="AC24" s="722"/>
      <c r="AD24" s="722"/>
      <c r="AE24" s="722"/>
      <c r="AF24" s="722"/>
      <c r="AG24" s="722"/>
      <c r="AH24" s="722"/>
      <c r="AI24" s="722"/>
      <c r="AJ24" s="722"/>
      <c r="AK24" s="722"/>
      <c r="AL24" s="722"/>
      <c r="AM24" s="722"/>
      <c r="AN24" s="722"/>
      <c r="AO24" s="722"/>
      <c r="AP24" s="722"/>
      <c r="AQ24" s="722"/>
      <c r="AR24" s="722"/>
      <c r="AS24" s="722"/>
    </row>
    <row r="25" spans="1:45" ht="27" customHeight="1" thickTop="1" thickBot="1">
      <c r="A25" s="66" t="s">
        <v>429</v>
      </c>
      <c r="B25" s="64"/>
      <c r="C25" s="688">
        <f>SUM(G6:G7,G9:G10,G12:G19)</f>
        <v>51</v>
      </c>
      <c r="D25" s="688"/>
      <c r="E25" s="688"/>
      <c r="F25" s="688"/>
      <c r="G25" s="688"/>
      <c r="H25" s="688">
        <f>SUM(L6:L7,L9:L10,L12:L19)</f>
        <v>271</v>
      </c>
      <c r="I25" s="688"/>
      <c r="J25" s="688"/>
      <c r="K25" s="688"/>
      <c r="L25" s="688"/>
      <c r="M25" s="64"/>
      <c r="N25" s="688">
        <f>SUM(R6:R7,R9:R10,R12:R19)</f>
        <v>27</v>
      </c>
      <c r="O25" s="688"/>
      <c r="P25" s="688"/>
      <c r="Q25" s="688"/>
      <c r="R25" s="688"/>
      <c r="S25" s="688">
        <f>SUM(W6:W7,W9:W10,W12:W19)</f>
        <v>2</v>
      </c>
      <c r="T25" s="688"/>
      <c r="U25" s="688"/>
      <c r="V25" s="688"/>
      <c r="W25" s="688"/>
      <c r="X25" s="688">
        <f>SUM(AB6:AB7,AB9:AB10,AB12:AB19)</f>
        <v>0</v>
      </c>
      <c r="Y25" s="688"/>
      <c r="Z25" s="688"/>
      <c r="AA25" s="688"/>
      <c r="AB25" s="688"/>
      <c r="AC25" s="688">
        <f>SUM(AG6:AG7,AG9:AG10,AG12:AG19)</f>
        <v>18</v>
      </c>
      <c r="AD25" s="688"/>
      <c r="AE25" s="688"/>
      <c r="AF25" s="688"/>
      <c r="AG25" s="688"/>
      <c r="AH25" s="688">
        <f>SUM(AL6:AL7,AL9:AL10,AL12:AL19)</f>
        <v>3</v>
      </c>
      <c r="AI25" s="688"/>
      <c r="AJ25" s="688"/>
      <c r="AK25" s="688"/>
      <c r="AL25" s="688"/>
      <c r="AM25" s="688">
        <f>SUM(AQ6:AQ7,AQ9:AQ10,AQ12:AQ19)</f>
        <v>0</v>
      </c>
      <c r="AN25" s="688"/>
      <c r="AO25" s="688"/>
      <c r="AP25" s="688"/>
      <c r="AQ25" s="688"/>
      <c r="AR25" s="64"/>
      <c r="AS25" s="66" t="s">
        <v>429</v>
      </c>
    </row>
    <row r="26" spans="1:45" ht="25.9" customHeight="1" thickTop="1"/>
    <row r="27" spans="1:45" ht="25.9" customHeight="1"/>
    <row r="28" spans="1:45" ht="25.9" customHeight="1"/>
    <row r="29" spans="1:45" ht="25.9" customHeight="1"/>
    <row r="30" spans="1:45" ht="25.9" customHeight="1"/>
    <row r="31" spans="1:45" ht="25.9" customHeight="1"/>
    <row r="32" spans="1:45" ht="25.9" customHeight="1"/>
    <row r="33" ht="25.9" customHeight="1"/>
    <row r="34" ht="25.9" customHeight="1"/>
    <row r="35" ht="25.9" customHeight="1"/>
    <row r="36" ht="25.9" customHeight="1"/>
    <row r="37" ht="25.9" customHeight="1"/>
    <row r="38" ht="25.9" customHeight="1"/>
    <row r="39" ht="25.9" customHeight="1"/>
    <row r="40" ht="25.9" customHeight="1"/>
    <row r="41" ht="25.9" customHeight="1"/>
    <row r="42" ht="25.9" customHeight="1"/>
    <row r="43" ht="25.9" customHeight="1"/>
    <row r="44" ht="25.9" customHeight="1"/>
    <row r="45" ht="25.9" customHeight="1"/>
    <row r="46" ht="25.9" customHeight="1"/>
    <row r="47" ht="25.9" customHeight="1"/>
    <row r="48" ht="25.9" customHeight="1"/>
    <row r="49" ht="25.9" customHeight="1"/>
    <row r="50" ht="25.9" customHeight="1"/>
    <row r="51" ht="25.9" customHeight="1"/>
    <row r="52" ht="25.9" customHeight="1"/>
    <row r="53" ht="25.9" customHeight="1"/>
    <row r="54" ht="25.9" customHeight="1"/>
    <row r="55" ht="25.9" customHeight="1"/>
    <row r="56" ht="25.9" customHeight="1"/>
    <row r="57" ht="25.9" customHeight="1"/>
    <row r="58" ht="25.9" customHeight="1"/>
    <row r="59" ht="25.9" customHeight="1"/>
    <row r="60" ht="25.9" customHeight="1"/>
    <row r="61" ht="25.9" customHeight="1"/>
    <row r="62" ht="25.9" customHeight="1"/>
    <row r="63" ht="25.9" customHeight="1"/>
    <row r="64" ht="25.9" customHeight="1"/>
    <row r="65" ht="25.9" customHeight="1"/>
    <row r="66" ht="25.9" customHeight="1"/>
    <row r="67" ht="25.9" customHeight="1"/>
    <row r="68" ht="25.9" customHeight="1"/>
    <row r="69" ht="25.9" customHeight="1"/>
    <row r="70" ht="25.9" customHeight="1"/>
    <row r="71" ht="25.9" customHeight="1"/>
    <row r="72" ht="25.9" customHeight="1"/>
    <row r="73" ht="25.9" customHeight="1"/>
    <row r="74" ht="25.9" customHeight="1"/>
    <row r="75" ht="25.9" customHeight="1"/>
    <row r="76" ht="25.9" customHeight="1"/>
    <row r="77" ht="25.9" customHeight="1"/>
    <row r="78" ht="25.9" customHeight="1"/>
    <row r="79" ht="25.9" customHeight="1"/>
    <row r="80" ht="25.9" customHeight="1"/>
    <row r="81" ht="25.9" customHeight="1"/>
    <row r="82" ht="25.9" customHeight="1"/>
    <row r="83" ht="25.9" customHeight="1"/>
    <row r="84" ht="25.9" customHeight="1"/>
    <row r="85" ht="25.9" customHeight="1"/>
    <row r="86" ht="25.9" customHeight="1"/>
    <row r="87" ht="25.9" customHeight="1"/>
    <row r="88" ht="25.9" customHeight="1"/>
    <row r="89" ht="25.9" customHeight="1"/>
    <row r="90" ht="25.9" customHeight="1"/>
    <row r="91" ht="25.9" customHeight="1"/>
    <row r="92" ht="25.9" customHeight="1"/>
    <row r="93" ht="25.9" customHeight="1"/>
    <row r="94" ht="25.9" customHeight="1"/>
    <row r="95" ht="25.9" customHeight="1"/>
    <row r="96" ht="25.9" customHeight="1"/>
    <row r="97" ht="25.9" customHeight="1"/>
    <row r="98" ht="25.9" customHeight="1"/>
    <row r="99" ht="25.9" customHeight="1"/>
    <row r="100" ht="25.9" customHeight="1"/>
    <row r="101" ht="25.9" customHeight="1"/>
    <row r="102" ht="25.9" customHeight="1"/>
    <row r="103" ht="25.9" customHeight="1"/>
    <row r="104" ht="25.9" customHeight="1"/>
    <row r="105" ht="25.9" customHeight="1"/>
    <row r="106" ht="25.9" customHeight="1"/>
    <row r="107" ht="25.9" customHeight="1"/>
    <row r="108" ht="25.9" customHeight="1"/>
    <row r="109" ht="25.9" customHeight="1"/>
    <row r="110" ht="25.9" customHeight="1"/>
    <row r="111" ht="25.9" customHeight="1"/>
    <row r="112" ht="25.9" customHeight="1"/>
    <row r="113" ht="25.9" customHeight="1"/>
    <row r="114" ht="25.9" customHeight="1"/>
    <row r="115" ht="25.9" customHeight="1"/>
    <row r="116" ht="25.9" customHeight="1"/>
    <row r="117" ht="25.9" customHeight="1"/>
    <row r="118" ht="25.9" customHeight="1"/>
    <row r="119" ht="25.9" customHeight="1"/>
    <row r="120" ht="25.9" customHeight="1"/>
    <row r="121" ht="25.9" customHeight="1"/>
    <row r="122" ht="25.9" customHeight="1"/>
    <row r="123" ht="25.9" customHeight="1"/>
    <row r="124" ht="25.9" customHeight="1"/>
    <row r="125" ht="25.9" customHeight="1"/>
    <row r="126" ht="25.9" customHeight="1"/>
    <row r="127" ht="25.9" customHeight="1"/>
    <row r="128" ht="25.9" customHeight="1"/>
    <row r="129" ht="25.9" customHeight="1"/>
    <row r="130" ht="25.9" customHeight="1"/>
    <row r="131" ht="25.9" customHeight="1"/>
    <row r="132" ht="25.9" customHeight="1"/>
    <row r="133" ht="25.9" customHeight="1"/>
    <row r="134" ht="25.9" customHeight="1"/>
    <row r="135" ht="25.9" customHeight="1"/>
    <row r="136" ht="25.9" customHeight="1"/>
    <row r="137" ht="25.9" customHeight="1"/>
    <row r="138" ht="25.9" customHeight="1"/>
    <row r="139" ht="25.9" customHeight="1"/>
    <row r="140" ht="25.9" customHeight="1"/>
    <row r="141" ht="25.9" customHeight="1"/>
    <row r="142" ht="25.9" customHeight="1"/>
    <row r="143" ht="25.9" customHeight="1"/>
    <row r="144" ht="25.9" customHeight="1"/>
    <row r="145" ht="25.9" customHeight="1"/>
    <row r="146" ht="25.9" customHeight="1"/>
    <row r="147" ht="25.9" customHeight="1"/>
    <row r="148" ht="25.9" customHeight="1"/>
    <row r="149" ht="25.9" customHeight="1"/>
    <row r="150" ht="25.9" customHeight="1"/>
    <row r="151" ht="25.9" customHeight="1"/>
    <row r="152" ht="25.9" customHeight="1"/>
    <row r="153" ht="25.9" customHeight="1"/>
    <row r="154" ht="25.9" customHeight="1"/>
    <row r="155" ht="25.9" customHeight="1"/>
    <row r="156" ht="25.9" customHeight="1"/>
    <row r="157" ht="25.9" customHeight="1"/>
    <row r="158" ht="25.9" customHeight="1"/>
    <row r="159" ht="25.9" customHeight="1"/>
    <row r="160" ht="25.9" customHeight="1"/>
    <row r="161" ht="25.9" customHeight="1"/>
    <row r="162" ht="25.9" customHeight="1"/>
    <row r="163" ht="25.9" customHeight="1"/>
    <row r="164" ht="25.9" customHeight="1"/>
    <row r="165" ht="25.9" customHeight="1"/>
    <row r="166" ht="25.9" customHeight="1"/>
    <row r="167" ht="25.9" customHeight="1"/>
    <row r="168" ht="25.9" customHeight="1"/>
    <row r="169" ht="25.9" customHeight="1"/>
    <row r="170" ht="25.9" customHeight="1"/>
    <row r="171" ht="25.9" customHeight="1"/>
    <row r="172" ht="25.9" customHeight="1"/>
    <row r="173" ht="25.9" customHeight="1"/>
    <row r="174" ht="25.9" customHeight="1"/>
    <row r="175" ht="25.9" customHeight="1"/>
    <row r="176" ht="25.9" customHeight="1"/>
    <row r="177" ht="25.9" customHeight="1"/>
    <row r="178" ht="25.9" customHeight="1"/>
    <row r="179" ht="25.9" customHeight="1"/>
    <row r="180" ht="25.9" customHeight="1"/>
    <row r="181" ht="25.9" customHeight="1"/>
    <row r="182" ht="25.9" customHeight="1"/>
    <row r="183" ht="25.9" customHeight="1"/>
    <row r="184" ht="25.9" customHeight="1"/>
    <row r="185" ht="25.9" customHeight="1"/>
    <row r="186" ht="25.9" customHeight="1"/>
    <row r="187" ht="25.9" customHeight="1"/>
    <row r="188" ht="25.9" customHeight="1"/>
    <row r="189" ht="25.9" customHeight="1"/>
    <row r="190" ht="25.9" customHeight="1"/>
    <row r="191" ht="25.9" customHeight="1"/>
    <row r="192" ht="25.9" customHeight="1"/>
    <row r="193" ht="25.9" customHeight="1"/>
    <row r="194" ht="25.9" customHeight="1"/>
    <row r="195" ht="25.9" customHeight="1"/>
    <row r="196" ht="25.9" customHeight="1"/>
    <row r="197" ht="25.9" customHeight="1"/>
    <row r="198" ht="25.9" customHeight="1"/>
    <row r="199" ht="25.9" customHeight="1"/>
    <row r="200" ht="25.9" customHeight="1"/>
    <row r="201" ht="25.9" customHeight="1"/>
    <row r="202" ht="25.9" customHeight="1"/>
    <row r="203" ht="25.9" customHeight="1"/>
    <row r="204" ht="25.9" customHeight="1"/>
    <row r="205" ht="25.9" customHeight="1"/>
    <row r="206" ht="25.9" customHeight="1"/>
    <row r="207" ht="25.9" customHeight="1"/>
    <row r="208" ht="25.9" customHeight="1"/>
    <row r="209" ht="25.9" customHeight="1"/>
    <row r="210" ht="25.9" customHeight="1"/>
    <row r="211" ht="25.9" customHeight="1"/>
    <row r="212" ht="25.9" customHeight="1"/>
    <row r="213" ht="25.9" customHeight="1"/>
    <row r="214" ht="25.9" customHeight="1"/>
    <row r="215" ht="25.9" customHeight="1"/>
    <row r="216" ht="25.9" customHeight="1"/>
    <row r="217" ht="25.9" customHeight="1"/>
    <row r="218" ht="25.9" customHeight="1"/>
    <row r="219" ht="25.9" customHeight="1"/>
    <row r="220" ht="25.9" customHeight="1"/>
    <row r="221" ht="25.9" customHeight="1"/>
    <row r="222" ht="25.9" customHeight="1"/>
    <row r="223" ht="25.9" customHeight="1"/>
    <row r="224" ht="25.9" customHeight="1"/>
    <row r="225" ht="25.9" customHeight="1"/>
    <row r="226" ht="25.9" customHeight="1"/>
    <row r="227" ht="25.9" customHeight="1"/>
    <row r="228" ht="25.9" customHeight="1"/>
    <row r="229" ht="25.9" customHeight="1"/>
    <row r="230" ht="25.9" customHeight="1"/>
    <row r="231" ht="25.9" customHeight="1"/>
    <row r="232" ht="25.9" customHeight="1"/>
    <row r="233" ht="25.9" customHeight="1"/>
    <row r="234" ht="25.9" customHeight="1"/>
    <row r="235" ht="25.9" customHeight="1"/>
    <row r="236" ht="25.9" customHeight="1"/>
    <row r="237" ht="25.9" customHeight="1"/>
    <row r="238" ht="25.9" customHeight="1"/>
    <row r="239" ht="25.9" customHeight="1"/>
    <row r="240" ht="25.9" customHeight="1"/>
    <row r="241" ht="25.9" customHeight="1"/>
    <row r="242" ht="25.9" customHeight="1"/>
    <row r="243" ht="25.9" customHeight="1"/>
    <row r="244" ht="25.9" customHeight="1"/>
    <row r="245" ht="25.9" customHeight="1"/>
    <row r="246" ht="25.9" customHeight="1"/>
    <row r="247" ht="25.9" customHeight="1"/>
    <row r="248" ht="25.9" customHeight="1"/>
    <row r="249" ht="25.9" customHeight="1"/>
    <row r="250" ht="25.9" customHeight="1"/>
    <row r="251" ht="25.9" customHeight="1"/>
    <row r="252" ht="25.9" customHeight="1"/>
    <row r="253" ht="25.9" customHeight="1"/>
    <row r="254" ht="25.9" customHeight="1"/>
    <row r="255" ht="25.9" customHeight="1"/>
    <row r="256" ht="25.9" customHeight="1"/>
    <row r="257" ht="25.9" customHeight="1"/>
    <row r="258" ht="25.9" customHeight="1"/>
    <row r="259" ht="25.9" customHeight="1"/>
    <row r="260" ht="25.9" customHeight="1"/>
    <row r="261" ht="25.9" customHeight="1"/>
    <row r="262" ht="25.9" customHeight="1"/>
    <row r="263" ht="25.9" customHeight="1"/>
    <row r="264" ht="25.9" customHeight="1"/>
    <row r="265" ht="25.9" customHeight="1"/>
    <row r="266" ht="25.9" customHeight="1"/>
    <row r="267" ht="25.9" customHeight="1"/>
    <row r="268" ht="25.9" customHeight="1"/>
    <row r="269" ht="25.9" customHeight="1"/>
    <row r="270" ht="25.9" customHeight="1"/>
    <row r="271" ht="25.9" customHeight="1"/>
    <row r="272" ht="25.9" customHeight="1"/>
    <row r="273" ht="25.9" customHeight="1"/>
    <row r="274" ht="25.9" customHeight="1"/>
    <row r="275" ht="25.9" customHeight="1"/>
    <row r="276" ht="25.9" customHeight="1"/>
    <row r="277" ht="25.9" customHeight="1"/>
    <row r="278" ht="25.9" customHeight="1"/>
    <row r="279" ht="25.9" customHeight="1"/>
    <row r="280" ht="25.9" customHeight="1"/>
    <row r="281" ht="25.9" customHeight="1"/>
    <row r="282" ht="25.9" customHeight="1"/>
    <row r="283" ht="25.9" customHeight="1"/>
    <row r="284" ht="25.9" customHeight="1"/>
    <row r="285" ht="25.9" customHeight="1"/>
    <row r="286" ht="25.9" customHeight="1"/>
    <row r="287" ht="25.9" customHeight="1"/>
    <row r="288" ht="25.9" customHeight="1"/>
    <row r="289" ht="25.9" customHeight="1"/>
    <row r="290" ht="25.9" customHeight="1"/>
    <row r="291" ht="25.9" customHeight="1"/>
    <row r="292" ht="25.9" customHeight="1"/>
    <row r="293" ht="25.9" customHeight="1"/>
    <row r="294" ht="25.9" customHeight="1"/>
    <row r="295" ht="25.9" customHeight="1"/>
    <row r="296" ht="25.9" customHeight="1"/>
    <row r="297" ht="25.9" customHeight="1"/>
    <row r="298" ht="25.9" customHeight="1"/>
    <row r="299" ht="25.9" customHeight="1"/>
    <row r="300" ht="25.9" customHeight="1"/>
    <row r="301" ht="25.9" customHeight="1"/>
    <row r="302" ht="25.9" customHeight="1"/>
    <row r="303" ht="25.9" customHeight="1"/>
    <row r="304" ht="25.9" customHeight="1"/>
    <row r="305" ht="25.9" customHeight="1"/>
    <row r="306" ht="25.9" customHeight="1"/>
    <row r="307" ht="25.9" customHeight="1"/>
    <row r="308" ht="25.9" customHeight="1"/>
    <row r="309" ht="25.9" customHeight="1"/>
    <row r="310" ht="25.9" customHeight="1"/>
    <row r="311" ht="25.9" customHeight="1"/>
    <row r="312" ht="25.9" customHeight="1"/>
    <row r="313" ht="25.9" customHeight="1"/>
    <row r="314" ht="25.9" customHeight="1"/>
    <row r="315" ht="25.9" customHeight="1"/>
    <row r="316" ht="25.9" customHeight="1"/>
    <row r="317" ht="25.9" customHeight="1"/>
    <row r="318" ht="25.9" customHeight="1"/>
    <row r="319" ht="25.9" customHeight="1"/>
  </sheetData>
  <mergeCells count="62">
    <mergeCell ref="C23:G23"/>
    <mergeCell ref="AC21:AF21"/>
    <mergeCell ref="AH21:AK21"/>
    <mergeCell ref="AM21:AP21"/>
    <mergeCell ref="A22:AS22"/>
    <mergeCell ref="H21:K21"/>
    <mergeCell ref="N21:Q21"/>
    <mergeCell ref="S21:V21"/>
    <mergeCell ref="X21:AA21"/>
    <mergeCell ref="C21:F21"/>
    <mergeCell ref="C1:L1"/>
    <mergeCell ref="N2:R2"/>
    <mergeCell ref="C2:G2"/>
    <mergeCell ref="C3:G3"/>
    <mergeCell ref="C4:D4"/>
    <mergeCell ref="E4:F4"/>
    <mergeCell ref="N1:AQ1"/>
    <mergeCell ref="AM2:AQ2"/>
    <mergeCell ref="C25:G25"/>
    <mergeCell ref="AM23:AQ23"/>
    <mergeCell ref="A24:AS24"/>
    <mergeCell ref="H23:L23"/>
    <mergeCell ref="N23:R23"/>
    <mergeCell ref="S23:W23"/>
    <mergeCell ref="X23:AB23"/>
    <mergeCell ref="AC23:AG23"/>
    <mergeCell ref="AC25:AG25"/>
    <mergeCell ref="AH25:AL25"/>
    <mergeCell ref="AM25:AQ25"/>
    <mergeCell ref="H25:L25"/>
    <mergeCell ref="N25:R25"/>
    <mergeCell ref="S25:W25"/>
    <mergeCell ref="X25:AB25"/>
    <mergeCell ref="AH23:AL23"/>
    <mergeCell ref="AS3:AS5"/>
    <mergeCell ref="H3:L3"/>
    <mergeCell ref="N3:R3"/>
    <mergeCell ref="S3:W3"/>
    <mergeCell ref="X3:AB3"/>
    <mergeCell ref="H4:I4"/>
    <mergeCell ref="J4:K4"/>
    <mergeCell ref="AO4:AP4"/>
    <mergeCell ref="N4:O4"/>
    <mergeCell ref="P4:Q4"/>
    <mergeCell ref="S4:T4"/>
    <mergeCell ref="U4:V4"/>
    <mergeCell ref="X4:Y4"/>
    <mergeCell ref="Z4:AA4"/>
    <mergeCell ref="AM4:AN4"/>
    <mergeCell ref="AM3:AQ3"/>
    <mergeCell ref="A3:A5"/>
    <mergeCell ref="AC2:AG2"/>
    <mergeCell ref="AH2:AL2"/>
    <mergeCell ref="AH4:AI4"/>
    <mergeCell ref="AJ4:AK4"/>
    <mergeCell ref="H2:L2"/>
    <mergeCell ref="S2:W2"/>
    <mergeCell ref="X2:AB2"/>
    <mergeCell ref="AC3:AG3"/>
    <mergeCell ref="AH3:AL3"/>
    <mergeCell ref="AC4:AD4"/>
    <mergeCell ref="AE4:AF4"/>
  </mergeCells>
  <printOptions horizontalCentered="1"/>
  <pageMargins left="0.25" right="0.25" top="1.5" bottom="0.5" header="0.3" footer="0.25"/>
  <pageSetup paperSize="5" scale="51" orientation="landscape" r:id="rId1"/>
  <headerFooter alignWithMargins="0">
    <oddHeader>&amp;C&amp;"Times New Roman,Bold"&amp;24November 4, 2014 State Election
Election Day Registration (EDR) Counts</oddHeader>
    <oddFooter>&amp;R&amp;F</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E34"/>
  <sheetViews>
    <sheetView zoomScale="59" zoomScaleNormal="59" workbookViewId="0">
      <selection activeCell="R8" sqref="R8"/>
    </sheetView>
  </sheetViews>
  <sheetFormatPr defaultRowHeight="12.75"/>
  <cols>
    <col min="1" max="1" width="18" bestFit="1" customWidth="1"/>
    <col min="2" max="21" width="14.42578125" customWidth="1"/>
    <col min="22" max="22" width="18.140625" customWidth="1"/>
    <col min="23" max="24" width="14.42578125" customWidth="1"/>
    <col min="25" max="25" width="18" customWidth="1"/>
    <col min="26" max="30" width="14.42578125" customWidth="1"/>
    <col min="31" max="31" width="18" bestFit="1" customWidth="1"/>
    <col min="32" max="32" width="14.42578125" customWidth="1"/>
  </cols>
  <sheetData>
    <row r="1" spans="1:31" s="92" customFormat="1" ht="45" customHeight="1">
      <c r="A1" s="653" t="s">
        <v>121</v>
      </c>
      <c r="B1" s="653"/>
      <c r="C1" s="653"/>
      <c r="D1" s="653"/>
      <c r="E1" s="653"/>
      <c r="F1" s="653"/>
      <c r="G1" s="653"/>
      <c r="H1" s="653"/>
      <c r="I1" s="653"/>
      <c r="J1" s="653"/>
      <c r="K1" s="653"/>
      <c r="L1" s="653"/>
      <c r="M1" s="653"/>
      <c r="N1" s="653"/>
      <c r="O1" s="653"/>
      <c r="P1" s="653"/>
      <c r="Q1" s="653"/>
      <c r="R1" s="653"/>
      <c r="S1" s="653"/>
      <c r="T1" s="653"/>
      <c r="U1" s="653"/>
      <c r="V1" s="653"/>
      <c r="W1" s="653"/>
      <c r="X1" s="653"/>
      <c r="Y1" s="653"/>
      <c r="Z1" s="653"/>
      <c r="AA1" s="653"/>
      <c r="AB1" s="653"/>
      <c r="AC1" s="653"/>
      <c r="AD1" s="653"/>
      <c r="AE1" s="653"/>
    </row>
    <row r="3" spans="1:31" ht="13.5" thickBot="1"/>
    <row r="4" spans="1:31" ht="38.450000000000003" customHeight="1" thickTop="1" thickBot="1">
      <c r="A4" s="646"/>
      <c r="B4" s="656" t="s">
        <v>261</v>
      </c>
      <c r="C4" s="673"/>
      <c r="D4" s="656" t="s">
        <v>253</v>
      </c>
      <c r="E4" s="657"/>
      <c r="F4" s="656" t="s">
        <v>254</v>
      </c>
      <c r="G4" s="657"/>
      <c r="H4" s="673" t="s">
        <v>255</v>
      </c>
      <c r="I4" s="657"/>
      <c r="J4" s="656" t="s">
        <v>254</v>
      </c>
      <c r="K4" s="657"/>
      <c r="L4" s="646"/>
      <c r="N4" s="678" t="s">
        <v>111</v>
      </c>
      <c r="O4" s="679"/>
      <c r="P4" s="679"/>
      <c r="Q4" s="680"/>
      <c r="S4" s="646"/>
      <c r="T4" s="676" t="s">
        <v>103</v>
      </c>
      <c r="U4" s="677"/>
      <c r="V4" s="646"/>
    </row>
    <row r="5" spans="1:31" ht="38.450000000000003" customHeight="1" thickTop="1" thickBot="1">
      <c r="A5" s="647"/>
      <c r="B5" s="658"/>
      <c r="C5" s="674"/>
      <c r="D5" s="658"/>
      <c r="E5" s="659"/>
      <c r="F5" s="658"/>
      <c r="G5" s="659"/>
      <c r="H5" s="674"/>
      <c r="I5" s="659"/>
      <c r="J5" s="658"/>
      <c r="K5" s="659"/>
      <c r="L5" s="647"/>
      <c r="N5" s="681"/>
      <c r="O5" s="682"/>
      <c r="P5" s="682"/>
      <c r="Q5" s="683"/>
      <c r="S5" s="647"/>
      <c r="T5" s="668"/>
      <c r="U5" s="669"/>
      <c r="V5" s="647"/>
    </row>
    <row r="6" spans="1:31" ht="38.450000000000003" customHeight="1" thickTop="1" thickBot="1">
      <c r="A6" s="647"/>
      <c r="B6" s="660"/>
      <c r="C6" s="675"/>
      <c r="D6" s="660"/>
      <c r="E6" s="661"/>
      <c r="F6" s="660"/>
      <c r="G6" s="661"/>
      <c r="H6" s="675"/>
      <c r="I6" s="661"/>
      <c r="J6" s="660"/>
      <c r="K6" s="661"/>
      <c r="L6" s="647"/>
      <c r="N6" s="684" t="s">
        <v>477</v>
      </c>
      <c r="O6" s="685"/>
      <c r="P6" s="684" t="s">
        <v>432</v>
      </c>
      <c r="Q6" s="685"/>
      <c r="S6" s="647"/>
      <c r="T6" s="670"/>
      <c r="U6" s="671"/>
      <c r="V6" s="647"/>
    </row>
    <row r="7" spans="1:31" ht="30.6" customHeight="1" thickTop="1" thickBot="1">
      <c r="A7" s="647"/>
      <c r="B7" s="654" t="s">
        <v>256</v>
      </c>
      <c r="C7" s="655"/>
      <c r="D7" s="654" t="s">
        <v>257</v>
      </c>
      <c r="E7" s="655"/>
      <c r="F7" s="654" t="s">
        <v>258</v>
      </c>
      <c r="G7" s="655"/>
      <c r="H7" s="672" t="s">
        <v>259</v>
      </c>
      <c r="I7" s="655"/>
      <c r="J7" s="654" t="s">
        <v>260</v>
      </c>
      <c r="K7" s="655"/>
      <c r="L7" s="647"/>
      <c r="N7" s="686"/>
      <c r="O7" s="687"/>
      <c r="P7" s="686"/>
      <c r="Q7" s="687"/>
      <c r="S7" s="647"/>
      <c r="T7" s="61"/>
      <c r="U7" s="59"/>
      <c r="V7" s="647"/>
    </row>
    <row r="8" spans="1:31" ht="22.15" customHeight="1" thickTop="1" thickBot="1">
      <c r="A8" s="648"/>
      <c r="B8" s="172" t="s">
        <v>132</v>
      </c>
      <c r="C8" s="173" t="s">
        <v>133</v>
      </c>
      <c r="D8" s="172" t="s">
        <v>132</v>
      </c>
      <c r="E8" s="173" t="s">
        <v>133</v>
      </c>
      <c r="F8" s="172" t="s">
        <v>132</v>
      </c>
      <c r="G8" s="173" t="s">
        <v>133</v>
      </c>
      <c r="H8" s="172" t="s">
        <v>132</v>
      </c>
      <c r="I8" s="173" t="s">
        <v>133</v>
      </c>
      <c r="J8" s="172" t="s">
        <v>132</v>
      </c>
      <c r="K8" s="173" t="s">
        <v>133</v>
      </c>
      <c r="L8" s="648"/>
      <c r="N8" s="624">
        <v>846</v>
      </c>
      <c r="O8" s="625"/>
      <c r="P8" s="624">
        <v>551</v>
      </c>
      <c r="Q8" s="625"/>
      <c r="S8" s="648"/>
      <c r="T8" s="106"/>
      <c r="U8" s="107"/>
      <c r="V8" s="648"/>
    </row>
    <row r="9" spans="1:31" ht="16.149999999999999" customHeight="1" thickTop="1" thickBot="1">
      <c r="A9" s="196" t="s">
        <v>449</v>
      </c>
      <c r="B9" s="504">
        <v>277</v>
      </c>
      <c r="C9" s="505">
        <v>240</v>
      </c>
      <c r="D9" s="504">
        <v>319</v>
      </c>
      <c r="E9" s="505">
        <v>190</v>
      </c>
      <c r="F9" s="504">
        <v>167</v>
      </c>
      <c r="G9" s="505">
        <v>313</v>
      </c>
      <c r="H9" s="504">
        <v>216</v>
      </c>
      <c r="I9" s="505">
        <v>232</v>
      </c>
      <c r="J9" s="504">
        <v>326</v>
      </c>
      <c r="K9" s="505">
        <v>150</v>
      </c>
      <c r="L9" s="196" t="str">
        <f>A9</f>
        <v>Mach Count</v>
      </c>
      <c r="N9" s="626"/>
      <c r="O9" s="627"/>
      <c r="P9" s="626"/>
      <c r="Q9" s="627"/>
      <c r="S9" s="662" t="s">
        <v>114</v>
      </c>
      <c r="T9" s="664"/>
      <c r="U9" s="666"/>
      <c r="V9" s="662" t="str">
        <f>S9</f>
        <v>Hand Count</v>
      </c>
    </row>
    <row r="10" spans="1:31" ht="15.6" customHeight="1" thickTop="1" thickBot="1">
      <c r="A10" s="197" t="s">
        <v>114</v>
      </c>
      <c r="B10" s="506"/>
      <c r="C10" s="507"/>
      <c r="D10" s="506"/>
      <c r="E10" s="507"/>
      <c r="F10" s="506"/>
      <c r="G10" s="507"/>
      <c r="H10" s="506"/>
      <c r="I10" s="507"/>
      <c r="J10" s="506"/>
      <c r="K10" s="507"/>
      <c r="L10" s="198" t="str">
        <f t="shared" ref="L10" si="0">A10</f>
        <v>Hand Count</v>
      </c>
      <c r="N10" s="640" t="s">
        <v>540</v>
      </c>
      <c r="O10" s="636"/>
      <c r="P10" s="444"/>
      <c r="Q10" s="445"/>
      <c r="S10" s="663"/>
      <c r="T10" s="665"/>
      <c r="U10" s="667"/>
      <c r="V10" s="663"/>
    </row>
    <row r="11" spans="1:31" ht="17.25" thickTop="1" thickBot="1">
      <c r="A11" s="97" t="s">
        <v>2</v>
      </c>
      <c r="B11" s="176">
        <f>SUM(B9:B10)</f>
        <v>277</v>
      </c>
      <c r="C11" s="176">
        <f t="shared" ref="C11:K11" si="1">SUM(C9:C10)</f>
        <v>240</v>
      </c>
      <c r="D11" s="176">
        <f t="shared" si="1"/>
        <v>319</v>
      </c>
      <c r="E11" s="176">
        <f t="shared" si="1"/>
        <v>190</v>
      </c>
      <c r="F11" s="176">
        <f t="shared" si="1"/>
        <v>167</v>
      </c>
      <c r="G11" s="176">
        <f t="shared" si="1"/>
        <v>313</v>
      </c>
      <c r="H11" s="176">
        <f t="shared" si="1"/>
        <v>216</v>
      </c>
      <c r="I11" s="176">
        <f t="shared" si="1"/>
        <v>232</v>
      </c>
      <c r="J11" s="176">
        <f t="shared" si="1"/>
        <v>326</v>
      </c>
      <c r="K11" s="176">
        <f t="shared" si="1"/>
        <v>150</v>
      </c>
      <c r="L11" s="97" t="str">
        <f>A11</f>
        <v>TOTAL</v>
      </c>
      <c r="N11" s="641"/>
      <c r="O11" s="637"/>
    </row>
    <row r="12" spans="1:31" ht="16.899999999999999" customHeight="1" thickTop="1" thickBot="1">
      <c r="AE12" s="178"/>
    </row>
    <row r="13" spans="1:31" ht="24" customHeight="1" thickTop="1">
      <c r="A13" s="646"/>
      <c r="B13" s="642" t="s">
        <v>270</v>
      </c>
      <c r="C13" s="649"/>
      <c r="D13" s="649"/>
      <c r="E13" s="649"/>
      <c r="F13" s="649"/>
      <c r="G13" s="649"/>
      <c r="H13" s="643"/>
      <c r="I13" s="642" t="s">
        <v>308</v>
      </c>
      <c r="J13" s="649"/>
      <c r="K13" s="649"/>
      <c r="L13" s="649"/>
      <c r="M13" s="643"/>
      <c r="N13" s="642" t="s">
        <v>269</v>
      </c>
      <c r="O13" s="649"/>
      <c r="P13" s="649"/>
      <c r="Q13" s="649"/>
      <c r="R13" s="649"/>
      <c r="S13" s="643"/>
      <c r="T13" s="642" t="s">
        <v>272</v>
      </c>
      <c r="U13" s="649"/>
      <c r="V13" s="649"/>
      <c r="W13" s="643"/>
      <c r="X13" s="642" t="s">
        <v>277</v>
      </c>
      <c r="Y13" s="649"/>
      <c r="Z13" s="649"/>
      <c r="AA13" s="649"/>
      <c r="AB13" s="649"/>
      <c r="AC13" s="649"/>
      <c r="AD13" s="643"/>
      <c r="AE13" s="646"/>
    </row>
    <row r="14" spans="1:31" ht="24" customHeight="1" thickBot="1">
      <c r="A14" s="647"/>
      <c r="B14" s="644"/>
      <c r="C14" s="650"/>
      <c r="D14" s="650"/>
      <c r="E14" s="650"/>
      <c r="F14" s="650"/>
      <c r="G14" s="650"/>
      <c r="H14" s="645"/>
      <c r="I14" s="644"/>
      <c r="J14" s="650"/>
      <c r="K14" s="650"/>
      <c r="L14" s="650"/>
      <c r="M14" s="645"/>
      <c r="N14" s="644"/>
      <c r="O14" s="650"/>
      <c r="P14" s="650"/>
      <c r="Q14" s="650"/>
      <c r="R14" s="650"/>
      <c r="S14" s="645"/>
      <c r="T14" s="644"/>
      <c r="U14" s="650"/>
      <c r="V14" s="650"/>
      <c r="W14" s="645"/>
      <c r="X14" s="644"/>
      <c r="Y14" s="650"/>
      <c r="Z14" s="650"/>
      <c r="AA14" s="650"/>
      <c r="AB14" s="650"/>
      <c r="AC14" s="650"/>
      <c r="AD14" s="645"/>
      <c r="AE14" s="647"/>
    </row>
    <row r="15" spans="1:31" ht="40.9" customHeight="1" thickTop="1" thickBot="1">
      <c r="A15" s="647"/>
      <c r="B15" s="59" t="s">
        <v>8</v>
      </c>
      <c r="C15" s="60" t="s">
        <v>252</v>
      </c>
      <c r="D15" s="60" t="s">
        <v>263</v>
      </c>
      <c r="E15" s="60" t="s">
        <v>105</v>
      </c>
      <c r="F15" s="60" t="s">
        <v>251</v>
      </c>
      <c r="G15" s="60" t="s">
        <v>263</v>
      </c>
      <c r="H15" s="61" t="s">
        <v>284</v>
      </c>
      <c r="I15" s="59" t="s">
        <v>313</v>
      </c>
      <c r="J15" s="60" t="s">
        <v>314</v>
      </c>
      <c r="K15" s="60" t="s">
        <v>315</v>
      </c>
      <c r="L15" s="60" t="s">
        <v>263</v>
      </c>
      <c r="M15" s="61" t="s">
        <v>312</v>
      </c>
      <c r="N15" s="59" t="s">
        <v>362</v>
      </c>
      <c r="O15" s="60" t="s">
        <v>342</v>
      </c>
      <c r="P15" s="60"/>
      <c r="Q15" s="60"/>
      <c r="R15" s="60"/>
      <c r="S15" s="60"/>
      <c r="T15" s="59" t="s">
        <v>316</v>
      </c>
      <c r="U15" s="60" t="s">
        <v>317</v>
      </c>
      <c r="V15" s="60" t="s">
        <v>276</v>
      </c>
      <c r="W15" s="61" t="s">
        <v>263</v>
      </c>
      <c r="X15" s="59" t="s">
        <v>318</v>
      </c>
      <c r="Y15" s="60" t="s">
        <v>281</v>
      </c>
      <c r="Z15" s="60" t="s">
        <v>263</v>
      </c>
      <c r="AA15" s="60" t="s">
        <v>319</v>
      </c>
      <c r="AB15" s="60" t="s">
        <v>320</v>
      </c>
      <c r="AC15" s="60" t="s">
        <v>263</v>
      </c>
      <c r="AD15" s="61" t="s">
        <v>321</v>
      </c>
      <c r="AE15" s="647"/>
    </row>
    <row r="16" spans="1:31" ht="65.25" thickTop="1" thickBot="1">
      <c r="A16" s="648"/>
      <c r="B16" s="54" t="s">
        <v>249</v>
      </c>
      <c r="C16" s="54" t="s">
        <v>249</v>
      </c>
      <c r="D16" s="54" t="s">
        <v>249</v>
      </c>
      <c r="E16" s="54" t="s">
        <v>250</v>
      </c>
      <c r="F16" s="54" t="s">
        <v>250</v>
      </c>
      <c r="G16" s="54" t="s">
        <v>250</v>
      </c>
      <c r="H16" s="11" t="s">
        <v>262</v>
      </c>
      <c r="I16" s="54" t="s">
        <v>309</v>
      </c>
      <c r="J16" s="54" t="s">
        <v>310</v>
      </c>
      <c r="K16" s="54" t="s">
        <v>310</v>
      </c>
      <c r="L16" s="54" t="s">
        <v>310</v>
      </c>
      <c r="M16" s="11" t="s">
        <v>311</v>
      </c>
      <c r="N16" s="54" t="s">
        <v>455</v>
      </c>
      <c r="O16" s="54" t="s">
        <v>275</v>
      </c>
      <c r="P16" s="54"/>
      <c r="Q16" s="54"/>
      <c r="R16" s="54"/>
      <c r="S16" s="54"/>
      <c r="T16" s="54" t="s">
        <v>273</v>
      </c>
      <c r="U16" s="54" t="s">
        <v>274</v>
      </c>
      <c r="V16" s="54" t="s">
        <v>274</v>
      </c>
      <c r="W16" s="54" t="s">
        <v>274</v>
      </c>
      <c r="X16" s="54" t="s">
        <v>278</v>
      </c>
      <c r="Y16" s="54" t="s">
        <v>278</v>
      </c>
      <c r="Z16" s="54" t="s">
        <v>278</v>
      </c>
      <c r="AA16" s="54" t="s">
        <v>279</v>
      </c>
      <c r="AB16" s="54" t="s">
        <v>279</v>
      </c>
      <c r="AC16" s="54" t="s">
        <v>279</v>
      </c>
      <c r="AD16" s="11" t="s">
        <v>280</v>
      </c>
      <c r="AE16" s="648"/>
    </row>
    <row r="17" spans="1:31" ht="16.899999999999999" customHeight="1" thickTop="1" thickBot="1">
      <c r="A17" s="93" t="s">
        <v>446</v>
      </c>
      <c r="B17" s="509">
        <v>219</v>
      </c>
      <c r="C17" s="509">
        <v>7</v>
      </c>
      <c r="D17" s="509">
        <v>2</v>
      </c>
      <c r="E17" s="509">
        <v>301</v>
      </c>
      <c r="F17" s="555">
        <v>11</v>
      </c>
      <c r="G17" s="509">
        <v>7</v>
      </c>
      <c r="H17" s="510">
        <v>9</v>
      </c>
      <c r="I17" s="508">
        <v>186</v>
      </c>
      <c r="J17" s="509">
        <v>318</v>
      </c>
      <c r="K17" s="509">
        <v>19</v>
      </c>
      <c r="L17" s="509">
        <v>6</v>
      </c>
      <c r="M17" s="510">
        <v>8</v>
      </c>
      <c r="N17" s="508">
        <v>189</v>
      </c>
      <c r="O17" s="509">
        <v>338</v>
      </c>
      <c r="P17" s="509"/>
      <c r="Q17" s="509"/>
      <c r="R17" s="509"/>
      <c r="S17" s="510"/>
      <c r="T17" s="508">
        <v>190</v>
      </c>
      <c r="U17" s="509">
        <v>315</v>
      </c>
      <c r="V17" s="509">
        <v>23</v>
      </c>
      <c r="W17" s="510">
        <v>3</v>
      </c>
      <c r="X17" s="508">
        <v>191</v>
      </c>
      <c r="Y17" s="509">
        <v>10</v>
      </c>
      <c r="Z17" s="509">
        <v>0</v>
      </c>
      <c r="AA17" s="509">
        <v>304</v>
      </c>
      <c r="AB17" s="509">
        <v>13</v>
      </c>
      <c r="AC17" s="509">
        <v>12</v>
      </c>
      <c r="AD17" s="510">
        <v>12</v>
      </c>
      <c r="AE17" s="175" t="str">
        <f>A17</f>
        <v>Mach. Count</v>
      </c>
    </row>
    <row r="18" spans="1:31" ht="17.25" thickTop="1" thickBot="1">
      <c r="A18" s="94" t="s">
        <v>112</v>
      </c>
      <c r="B18" s="512"/>
      <c r="C18" s="512"/>
      <c r="D18" s="512"/>
      <c r="E18" s="512"/>
      <c r="F18" s="559"/>
      <c r="G18" s="512"/>
      <c r="H18" s="513"/>
      <c r="I18" s="511"/>
      <c r="J18" s="512"/>
      <c r="K18" s="512"/>
      <c r="L18" s="512"/>
      <c r="M18" s="513"/>
      <c r="N18" s="511"/>
      <c r="O18" s="512"/>
      <c r="P18" s="512"/>
      <c r="Q18" s="512"/>
      <c r="R18" s="512"/>
      <c r="S18" s="513"/>
      <c r="T18" s="511"/>
      <c r="U18" s="512"/>
      <c r="V18" s="512"/>
      <c r="W18" s="513"/>
      <c r="X18" s="511"/>
      <c r="Y18" s="512"/>
      <c r="Z18" s="512"/>
      <c r="AA18" s="512"/>
      <c r="AB18" s="512"/>
      <c r="AC18" s="512"/>
      <c r="AD18" s="513"/>
      <c r="AE18" s="175" t="str">
        <f t="shared" ref="AE18:AE20" si="2">A18</f>
        <v>Unkown</v>
      </c>
    </row>
    <row r="19" spans="1:31" ht="17.25" thickTop="1" thickBot="1">
      <c r="A19" s="94" t="s">
        <v>113</v>
      </c>
      <c r="B19" s="512"/>
      <c r="C19" s="512"/>
      <c r="D19" s="512"/>
      <c r="E19" s="512"/>
      <c r="F19" s="559"/>
      <c r="G19" s="512"/>
      <c r="H19" s="513"/>
      <c r="I19" s="511"/>
      <c r="J19" s="512"/>
      <c r="K19" s="512"/>
      <c r="L19" s="512"/>
      <c r="M19" s="513"/>
      <c r="N19" s="511"/>
      <c r="O19" s="512"/>
      <c r="P19" s="512"/>
      <c r="Q19" s="512"/>
      <c r="R19" s="512"/>
      <c r="S19" s="513"/>
      <c r="T19" s="511"/>
      <c r="U19" s="512"/>
      <c r="V19" s="512"/>
      <c r="W19" s="513"/>
      <c r="X19" s="511"/>
      <c r="Y19" s="512"/>
      <c r="Z19" s="512"/>
      <c r="AA19" s="512"/>
      <c r="AB19" s="512"/>
      <c r="AC19" s="512"/>
      <c r="AD19" s="513"/>
      <c r="AE19" s="175" t="str">
        <f t="shared" si="2"/>
        <v>Write-In</v>
      </c>
    </row>
    <row r="20" spans="1:31" ht="17.25" thickTop="1" thickBot="1">
      <c r="A20" s="94" t="s">
        <v>114</v>
      </c>
      <c r="B20" s="512"/>
      <c r="C20" s="512"/>
      <c r="D20" s="512"/>
      <c r="E20" s="512"/>
      <c r="F20" s="559"/>
      <c r="G20" s="512"/>
      <c r="H20" s="513"/>
      <c r="I20" s="511"/>
      <c r="J20" s="512"/>
      <c r="K20" s="512"/>
      <c r="L20" s="512"/>
      <c r="M20" s="513"/>
      <c r="N20" s="511"/>
      <c r="O20" s="512"/>
      <c r="P20" s="512"/>
      <c r="Q20" s="512"/>
      <c r="R20" s="512"/>
      <c r="S20" s="513"/>
      <c r="T20" s="511"/>
      <c r="U20" s="512"/>
      <c r="V20" s="512"/>
      <c r="W20" s="513"/>
      <c r="X20" s="511"/>
      <c r="Y20" s="512"/>
      <c r="Z20" s="512"/>
      <c r="AA20" s="512"/>
      <c r="AB20" s="512"/>
      <c r="AC20" s="512"/>
      <c r="AD20" s="513"/>
      <c r="AE20" s="175" t="str">
        <f t="shared" si="2"/>
        <v>Hand Count</v>
      </c>
    </row>
    <row r="21" spans="1:31" ht="17.25" thickTop="1" thickBot="1">
      <c r="A21" s="94"/>
      <c r="B21" s="271"/>
      <c r="C21" s="271"/>
      <c r="D21" s="271"/>
      <c r="E21" s="271"/>
      <c r="F21" s="274"/>
      <c r="G21" s="271"/>
      <c r="H21" s="272"/>
      <c r="I21" s="270"/>
      <c r="J21" s="271"/>
      <c r="K21" s="271"/>
      <c r="L21" s="271"/>
      <c r="M21" s="272"/>
      <c r="N21" s="270"/>
      <c r="O21" s="271"/>
      <c r="P21" s="271"/>
      <c r="Q21" s="271"/>
      <c r="R21" s="271"/>
      <c r="S21" s="272"/>
      <c r="T21" s="270"/>
      <c r="U21" s="271"/>
      <c r="V21" s="271"/>
      <c r="W21" s="272"/>
      <c r="X21" s="270"/>
      <c r="Y21" s="271"/>
      <c r="Z21" s="271"/>
      <c r="AA21" s="271"/>
      <c r="AB21" s="271"/>
      <c r="AC21" s="271"/>
      <c r="AD21" s="272"/>
      <c r="AE21" s="175"/>
    </row>
    <row r="22" spans="1:31" ht="17.25" thickTop="1" thickBot="1">
      <c r="A22" s="97" t="s">
        <v>2</v>
      </c>
      <c r="B22" s="96">
        <f t="shared" ref="B22:M22" si="3">SUM(B17:B21)</f>
        <v>219</v>
      </c>
      <c r="C22" s="96">
        <f t="shared" si="3"/>
        <v>7</v>
      </c>
      <c r="D22" s="96">
        <f t="shared" si="3"/>
        <v>2</v>
      </c>
      <c r="E22" s="96">
        <f t="shared" si="3"/>
        <v>301</v>
      </c>
      <c r="F22" s="96">
        <f t="shared" si="3"/>
        <v>11</v>
      </c>
      <c r="G22" s="96">
        <f t="shared" si="3"/>
        <v>7</v>
      </c>
      <c r="H22" s="96">
        <f t="shared" si="3"/>
        <v>9</v>
      </c>
      <c r="I22" s="96">
        <f t="shared" si="3"/>
        <v>186</v>
      </c>
      <c r="J22" s="96">
        <f t="shared" si="3"/>
        <v>318</v>
      </c>
      <c r="K22" s="96">
        <f t="shared" si="3"/>
        <v>19</v>
      </c>
      <c r="L22" s="96">
        <f t="shared" si="3"/>
        <v>6</v>
      </c>
      <c r="M22" s="96">
        <f t="shared" si="3"/>
        <v>8</v>
      </c>
      <c r="N22" s="96">
        <f t="shared" ref="N22:O22" si="4">SUM(N17:N21)</f>
        <v>189</v>
      </c>
      <c r="O22" s="96">
        <f t="shared" si="4"/>
        <v>338</v>
      </c>
      <c r="P22" s="96"/>
      <c r="Q22" s="96"/>
      <c r="R22" s="96"/>
      <c r="S22" s="96"/>
      <c r="T22" s="96">
        <f t="shared" ref="T22:AD22" si="5">SUM(T17:T21)</f>
        <v>190</v>
      </c>
      <c r="U22" s="96">
        <f t="shared" si="5"/>
        <v>315</v>
      </c>
      <c r="V22" s="96">
        <f t="shared" si="5"/>
        <v>23</v>
      </c>
      <c r="W22" s="96">
        <f t="shared" si="5"/>
        <v>3</v>
      </c>
      <c r="X22" s="96">
        <f t="shared" si="5"/>
        <v>191</v>
      </c>
      <c r="Y22" s="96">
        <f t="shared" si="5"/>
        <v>10</v>
      </c>
      <c r="Z22" s="96">
        <f t="shared" si="5"/>
        <v>0</v>
      </c>
      <c r="AA22" s="96">
        <f t="shared" si="5"/>
        <v>304</v>
      </c>
      <c r="AB22" s="96">
        <f t="shared" si="5"/>
        <v>13</v>
      </c>
      <c r="AC22" s="96">
        <f t="shared" si="5"/>
        <v>12</v>
      </c>
      <c r="AD22" s="96">
        <f t="shared" si="5"/>
        <v>12</v>
      </c>
      <c r="AE22" s="256" t="str">
        <f t="shared" ref="AE22" si="6">A22</f>
        <v>TOTAL</v>
      </c>
    </row>
    <row r="23" spans="1:31" ht="16.899999999999999" customHeight="1" thickTop="1" thickBot="1"/>
    <row r="24" spans="1:31" ht="38.450000000000003" customHeight="1" thickTop="1">
      <c r="A24" s="646"/>
      <c r="B24" s="642" t="s">
        <v>11</v>
      </c>
      <c r="C24" s="649"/>
      <c r="D24" s="649"/>
      <c r="E24" s="649"/>
      <c r="F24" s="649"/>
      <c r="G24" s="643"/>
      <c r="H24" s="642" t="s">
        <v>115</v>
      </c>
      <c r="I24" s="649"/>
      <c r="J24" s="649"/>
      <c r="K24" s="649"/>
      <c r="L24" s="649"/>
      <c r="M24" s="649"/>
      <c r="N24" s="643"/>
      <c r="O24" s="642" t="s">
        <v>116</v>
      </c>
      <c r="P24" s="649"/>
      <c r="Q24" s="649"/>
      <c r="R24" s="649"/>
      <c r="S24" s="649"/>
      <c r="T24" s="649"/>
      <c r="U24" s="643"/>
      <c r="V24" s="651" t="s">
        <v>303</v>
      </c>
      <c r="W24" s="642" t="s">
        <v>304</v>
      </c>
      <c r="X24" s="643"/>
      <c r="Y24" s="646"/>
    </row>
    <row r="25" spans="1:31" ht="44.45" customHeight="1" thickBot="1">
      <c r="A25" s="647"/>
      <c r="B25" s="644"/>
      <c r="C25" s="650"/>
      <c r="D25" s="650"/>
      <c r="E25" s="650"/>
      <c r="F25" s="650"/>
      <c r="G25" s="645"/>
      <c r="H25" s="644"/>
      <c r="I25" s="650"/>
      <c r="J25" s="650"/>
      <c r="K25" s="650"/>
      <c r="L25" s="650"/>
      <c r="M25" s="650"/>
      <c r="N25" s="645"/>
      <c r="O25" s="644"/>
      <c r="P25" s="650"/>
      <c r="Q25" s="650"/>
      <c r="R25" s="650"/>
      <c r="S25" s="650"/>
      <c r="T25" s="650"/>
      <c r="U25" s="645"/>
      <c r="V25" s="652"/>
      <c r="W25" s="644"/>
      <c r="X25" s="645"/>
      <c r="Y25" s="647"/>
    </row>
    <row r="26" spans="1:31" ht="40.9" customHeight="1" thickTop="1" thickBot="1">
      <c r="A26" s="647"/>
      <c r="B26" s="59" t="s">
        <v>322</v>
      </c>
      <c r="C26" s="60" t="s">
        <v>289</v>
      </c>
      <c r="D26" s="60" t="s">
        <v>263</v>
      </c>
      <c r="E26" s="60" t="s">
        <v>323</v>
      </c>
      <c r="F26" s="60" t="s">
        <v>332</v>
      </c>
      <c r="G26" s="60" t="s">
        <v>263</v>
      </c>
      <c r="H26" s="59" t="s">
        <v>324</v>
      </c>
      <c r="I26" s="60" t="s">
        <v>292</v>
      </c>
      <c r="J26" s="60" t="s">
        <v>263</v>
      </c>
      <c r="K26" s="60" t="s">
        <v>325</v>
      </c>
      <c r="L26" s="60" t="s">
        <v>331</v>
      </c>
      <c r="M26" s="60" t="s">
        <v>263</v>
      </c>
      <c r="N26" s="60" t="s">
        <v>326</v>
      </c>
      <c r="O26" s="59" t="s">
        <v>328</v>
      </c>
      <c r="P26" s="60" t="s">
        <v>298</v>
      </c>
      <c r="Q26" s="60" t="s">
        <v>263</v>
      </c>
      <c r="R26" s="60" t="s">
        <v>329</v>
      </c>
      <c r="S26" s="60" t="s">
        <v>330</v>
      </c>
      <c r="T26" s="60" t="s">
        <v>263</v>
      </c>
      <c r="U26" s="61" t="s">
        <v>333</v>
      </c>
      <c r="V26" s="60" t="s">
        <v>302</v>
      </c>
      <c r="W26" s="59" t="s">
        <v>117</v>
      </c>
      <c r="X26" s="61" t="s">
        <v>306</v>
      </c>
      <c r="Y26" s="647"/>
    </row>
    <row r="27" spans="1:31" ht="43.9" customHeight="1" thickTop="1" thickBot="1">
      <c r="A27" s="648"/>
      <c r="B27" s="54" t="s">
        <v>285</v>
      </c>
      <c r="C27" s="54" t="s">
        <v>285</v>
      </c>
      <c r="D27" s="54" t="s">
        <v>285</v>
      </c>
      <c r="E27" s="54" t="s">
        <v>286</v>
      </c>
      <c r="F27" s="54" t="s">
        <v>286</v>
      </c>
      <c r="G27" s="54" t="s">
        <v>286</v>
      </c>
      <c r="H27" s="54" t="s">
        <v>287</v>
      </c>
      <c r="I27" s="54" t="s">
        <v>287</v>
      </c>
      <c r="J27" s="54" t="s">
        <v>287</v>
      </c>
      <c r="K27" s="54" t="s">
        <v>288</v>
      </c>
      <c r="L27" s="54" t="s">
        <v>288</v>
      </c>
      <c r="M27" s="54" t="s">
        <v>288</v>
      </c>
      <c r="N27" s="54" t="s">
        <v>327</v>
      </c>
      <c r="O27" s="54" t="s">
        <v>294</v>
      </c>
      <c r="P27" s="54" t="s">
        <v>294</v>
      </c>
      <c r="Q27" s="54" t="s">
        <v>294</v>
      </c>
      <c r="R27" s="54" t="s">
        <v>295</v>
      </c>
      <c r="S27" s="54" t="s">
        <v>295</v>
      </c>
      <c r="T27" s="54" t="s">
        <v>295</v>
      </c>
      <c r="U27" s="54" t="s">
        <v>297</v>
      </c>
      <c r="V27" s="54" t="s">
        <v>61</v>
      </c>
      <c r="W27" s="54" t="s">
        <v>305</v>
      </c>
      <c r="X27" s="54" t="s">
        <v>307</v>
      </c>
      <c r="Y27" s="648"/>
    </row>
    <row r="28" spans="1:31" ht="16.899999999999999" customHeight="1" thickTop="1" thickBot="1">
      <c r="A28" s="93" t="s">
        <v>446</v>
      </c>
      <c r="B28" s="508">
        <v>203</v>
      </c>
      <c r="C28" s="509">
        <v>14</v>
      </c>
      <c r="D28" s="509">
        <v>0</v>
      </c>
      <c r="E28" s="509">
        <v>295</v>
      </c>
      <c r="F28" s="509">
        <v>12</v>
      </c>
      <c r="G28" s="510">
        <v>2</v>
      </c>
      <c r="H28" s="508">
        <v>183</v>
      </c>
      <c r="I28" s="509">
        <v>10</v>
      </c>
      <c r="J28" s="509">
        <v>0</v>
      </c>
      <c r="K28" s="509">
        <v>306</v>
      </c>
      <c r="L28" s="509">
        <v>12</v>
      </c>
      <c r="M28" s="509">
        <v>2</v>
      </c>
      <c r="N28" s="510">
        <v>4</v>
      </c>
      <c r="O28" s="508">
        <v>161</v>
      </c>
      <c r="P28" s="509">
        <v>8</v>
      </c>
      <c r="Q28" s="509">
        <v>0</v>
      </c>
      <c r="R28" s="509">
        <v>326</v>
      </c>
      <c r="S28" s="509">
        <v>17</v>
      </c>
      <c r="T28" s="509">
        <v>3</v>
      </c>
      <c r="U28" s="514">
        <v>8</v>
      </c>
      <c r="V28" s="515">
        <v>413</v>
      </c>
      <c r="W28" s="508">
        <v>199</v>
      </c>
      <c r="X28" s="510">
        <v>302</v>
      </c>
      <c r="Y28" s="175" t="str">
        <f>A28</f>
        <v>Mach. Count</v>
      </c>
    </row>
    <row r="29" spans="1:31" ht="17.25" thickTop="1" thickBot="1">
      <c r="A29" s="94" t="s">
        <v>112</v>
      </c>
      <c r="B29" s="511"/>
      <c r="C29" s="512"/>
      <c r="D29" s="512"/>
      <c r="E29" s="512"/>
      <c r="F29" s="512"/>
      <c r="G29" s="513"/>
      <c r="H29" s="511"/>
      <c r="I29" s="512"/>
      <c r="J29" s="512"/>
      <c r="K29" s="512"/>
      <c r="L29" s="512"/>
      <c r="M29" s="512"/>
      <c r="N29" s="513"/>
      <c r="O29" s="511"/>
      <c r="P29" s="512"/>
      <c r="Q29" s="512"/>
      <c r="R29" s="512"/>
      <c r="S29" s="512"/>
      <c r="T29" s="512"/>
      <c r="U29" s="516"/>
      <c r="V29" s="517"/>
      <c r="W29" s="511"/>
      <c r="X29" s="513"/>
      <c r="Y29" s="175" t="str">
        <f t="shared" ref="Y29:Y33" si="7">A29</f>
        <v>Unkown</v>
      </c>
    </row>
    <row r="30" spans="1:31" ht="17.25" thickTop="1" thickBot="1">
      <c r="A30" s="94" t="s">
        <v>113</v>
      </c>
      <c r="B30" s="511"/>
      <c r="C30" s="512"/>
      <c r="D30" s="512"/>
      <c r="E30" s="512"/>
      <c r="F30" s="512"/>
      <c r="G30" s="513"/>
      <c r="H30" s="511"/>
      <c r="I30" s="512"/>
      <c r="J30" s="512"/>
      <c r="K30" s="512"/>
      <c r="L30" s="512"/>
      <c r="M30" s="512"/>
      <c r="N30" s="513"/>
      <c r="O30" s="511"/>
      <c r="P30" s="512"/>
      <c r="Q30" s="512"/>
      <c r="R30" s="512"/>
      <c r="S30" s="512"/>
      <c r="T30" s="512"/>
      <c r="U30" s="516"/>
      <c r="V30" s="517"/>
      <c r="W30" s="511"/>
      <c r="X30" s="513"/>
      <c r="Y30" s="175" t="str">
        <f t="shared" si="7"/>
        <v>Write-In</v>
      </c>
    </row>
    <row r="31" spans="1:31" ht="17.25" thickTop="1" thickBot="1">
      <c r="A31" s="94" t="s">
        <v>114</v>
      </c>
      <c r="B31" s="511"/>
      <c r="C31" s="512"/>
      <c r="D31" s="512"/>
      <c r="E31" s="512"/>
      <c r="F31" s="512"/>
      <c r="G31" s="513"/>
      <c r="H31" s="511"/>
      <c r="I31" s="512"/>
      <c r="J31" s="512"/>
      <c r="K31" s="512"/>
      <c r="L31" s="512"/>
      <c r="M31" s="512"/>
      <c r="N31" s="513"/>
      <c r="O31" s="511"/>
      <c r="P31" s="512"/>
      <c r="Q31" s="512"/>
      <c r="R31" s="512"/>
      <c r="S31" s="512"/>
      <c r="T31" s="512"/>
      <c r="U31" s="516"/>
      <c r="V31" s="517"/>
      <c r="W31" s="511"/>
      <c r="X31" s="513"/>
      <c r="Y31" s="175" t="str">
        <f t="shared" si="7"/>
        <v>Hand Count</v>
      </c>
    </row>
    <row r="32" spans="1:31" ht="17.25" thickTop="1" thickBot="1">
      <c r="A32" s="94"/>
      <c r="B32" s="270"/>
      <c r="C32" s="271"/>
      <c r="D32" s="271"/>
      <c r="E32" s="271"/>
      <c r="F32" s="271"/>
      <c r="G32" s="272"/>
      <c r="H32" s="270"/>
      <c r="I32" s="271"/>
      <c r="J32" s="271"/>
      <c r="K32" s="271"/>
      <c r="L32" s="271"/>
      <c r="M32" s="271"/>
      <c r="N32" s="272"/>
      <c r="O32" s="270"/>
      <c r="P32" s="271"/>
      <c r="Q32" s="271"/>
      <c r="R32" s="271"/>
      <c r="S32" s="271"/>
      <c r="T32" s="271"/>
      <c r="U32" s="273"/>
      <c r="V32" s="95"/>
      <c r="W32" s="270"/>
      <c r="X32" s="272"/>
      <c r="Y32" s="175"/>
    </row>
    <row r="33" spans="1:31" ht="17.25" thickTop="1" thickBot="1">
      <c r="A33" s="97" t="s">
        <v>2</v>
      </c>
      <c r="B33" s="96">
        <f t="shared" ref="B33:N33" si="8">SUM(B28:B32)</f>
        <v>203</v>
      </c>
      <c r="C33" s="96">
        <f t="shared" si="8"/>
        <v>14</v>
      </c>
      <c r="D33" s="96">
        <f t="shared" si="8"/>
        <v>0</v>
      </c>
      <c r="E33" s="96">
        <f t="shared" si="8"/>
        <v>295</v>
      </c>
      <c r="F33" s="96">
        <f t="shared" si="8"/>
        <v>12</v>
      </c>
      <c r="G33" s="96">
        <f t="shared" si="8"/>
        <v>2</v>
      </c>
      <c r="H33" s="96">
        <f t="shared" si="8"/>
        <v>183</v>
      </c>
      <c r="I33" s="96">
        <f t="shared" si="8"/>
        <v>10</v>
      </c>
      <c r="J33" s="96">
        <f t="shared" si="8"/>
        <v>0</v>
      </c>
      <c r="K33" s="96">
        <f t="shared" si="8"/>
        <v>306</v>
      </c>
      <c r="L33" s="96">
        <f t="shared" si="8"/>
        <v>12</v>
      </c>
      <c r="M33" s="96">
        <f t="shared" si="8"/>
        <v>2</v>
      </c>
      <c r="N33" s="96">
        <f t="shared" si="8"/>
        <v>4</v>
      </c>
      <c r="O33" s="96">
        <f t="shared" ref="O33:U33" si="9">SUM(O28:O32)</f>
        <v>161</v>
      </c>
      <c r="P33" s="96">
        <f t="shared" si="9"/>
        <v>8</v>
      </c>
      <c r="Q33" s="96">
        <f t="shared" si="9"/>
        <v>0</v>
      </c>
      <c r="R33" s="96">
        <f t="shared" si="9"/>
        <v>326</v>
      </c>
      <c r="S33" s="96">
        <f t="shared" si="9"/>
        <v>17</v>
      </c>
      <c r="T33" s="96">
        <f t="shared" si="9"/>
        <v>3</v>
      </c>
      <c r="U33" s="96">
        <f t="shared" si="9"/>
        <v>8</v>
      </c>
      <c r="V33" s="96">
        <f t="shared" ref="V33:X33" si="10">SUM(V28:V32)</f>
        <v>413</v>
      </c>
      <c r="W33" s="96">
        <f t="shared" si="10"/>
        <v>199</v>
      </c>
      <c r="X33" s="96">
        <f t="shared" si="10"/>
        <v>302</v>
      </c>
      <c r="Y33" s="175" t="str">
        <f t="shared" si="7"/>
        <v>TOTAL</v>
      </c>
    </row>
    <row r="34" spans="1:31" ht="13.5" thickTop="1">
      <c r="Y34" s="177"/>
      <c r="Z34" s="114"/>
      <c r="AA34" s="114"/>
      <c r="AB34" s="114"/>
      <c r="AC34" s="114"/>
      <c r="AD34" s="114"/>
      <c r="AE34" s="114"/>
    </row>
  </sheetData>
  <mergeCells count="42">
    <mergeCell ref="B4:C6"/>
    <mergeCell ref="D4:E6"/>
    <mergeCell ref="F4:G6"/>
    <mergeCell ref="H4:I6"/>
    <mergeCell ref="T4:U4"/>
    <mergeCell ref="S4:S8"/>
    <mergeCell ref="N4:Q5"/>
    <mergeCell ref="N6:O7"/>
    <mergeCell ref="P6:Q7"/>
    <mergeCell ref="N8:O9"/>
    <mergeCell ref="P8:Q9"/>
    <mergeCell ref="A1:AE1"/>
    <mergeCell ref="AE13:AE16"/>
    <mergeCell ref="J7:K7"/>
    <mergeCell ref="J4:K6"/>
    <mergeCell ref="L4:L8"/>
    <mergeCell ref="S9:S10"/>
    <mergeCell ref="T9:T10"/>
    <mergeCell ref="U9:U10"/>
    <mergeCell ref="V9:V10"/>
    <mergeCell ref="A4:A8"/>
    <mergeCell ref="V4:V8"/>
    <mergeCell ref="T5:U6"/>
    <mergeCell ref="B7:C7"/>
    <mergeCell ref="D7:E7"/>
    <mergeCell ref="F7:G7"/>
    <mergeCell ref="H7:I7"/>
    <mergeCell ref="N10:N11"/>
    <mergeCell ref="O10:O11"/>
    <mergeCell ref="W24:X25"/>
    <mergeCell ref="Y24:Y27"/>
    <mergeCell ref="A13:A16"/>
    <mergeCell ref="B13:H14"/>
    <mergeCell ref="I13:M14"/>
    <mergeCell ref="N13:S14"/>
    <mergeCell ref="T13:W14"/>
    <mergeCell ref="X13:AD14"/>
    <mergeCell ref="A24:A27"/>
    <mergeCell ref="B24:G25"/>
    <mergeCell ref="H24:N25"/>
    <mergeCell ref="O24:U25"/>
    <mergeCell ref="V24:V25"/>
  </mergeCells>
  <pageMargins left="0.3" right="0.3" top="1" bottom="0.75" header="0.3" footer="0.3"/>
  <pageSetup paperSize="5" scale="37" orientation="landscape" r:id="rId1"/>
  <headerFooter>
    <oddHeader>&amp;C&amp;"Arial,Bold"&amp;28November 4, 2014 State Election Machine Totals, District #3</oddHeader>
    <oddFooter>&amp;R&amp;F</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pageSetUpPr fitToPage="1"/>
  </sheetPr>
  <dimension ref="A1:AI319"/>
  <sheetViews>
    <sheetView zoomScale="60" zoomScaleNormal="60" workbookViewId="0">
      <selection activeCell="AC17" sqref="AC17"/>
    </sheetView>
  </sheetViews>
  <sheetFormatPr defaultRowHeight="12.75"/>
  <cols>
    <col min="1" max="1" width="19.7109375" customWidth="1"/>
    <col min="2" max="2" width="1.85546875" customWidth="1"/>
    <col min="3" max="3" width="7.28515625" customWidth="1"/>
    <col min="4" max="4" width="6.7109375" bestFit="1" customWidth="1"/>
    <col min="5" max="5" width="7.28515625" bestFit="1" customWidth="1"/>
    <col min="6" max="6" width="6.7109375" bestFit="1" customWidth="1"/>
    <col min="7" max="7" width="8.7109375" bestFit="1" customWidth="1"/>
    <col min="8" max="8" width="7.28515625" bestFit="1" customWidth="1"/>
    <col min="9" max="9" width="6.7109375" bestFit="1" customWidth="1"/>
    <col min="10" max="10" width="7.28515625" bestFit="1" customWidth="1"/>
    <col min="11" max="11" width="6.7109375" bestFit="1" customWidth="1"/>
    <col min="12" max="12" width="8.7109375" customWidth="1"/>
    <col min="13" max="13" width="1.85546875" customWidth="1"/>
    <col min="14" max="14" width="7.28515625" bestFit="1" customWidth="1"/>
    <col min="15" max="15" width="6.7109375" bestFit="1" customWidth="1"/>
    <col min="16" max="16" width="7.28515625" bestFit="1" customWidth="1"/>
    <col min="17" max="17" width="6.7109375" bestFit="1" customWidth="1"/>
    <col min="18" max="18" width="8.7109375" bestFit="1" customWidth="1"/>
    <col min="19" max="19" width="7.28515625" bestFit="1" customWidth="1"/>
    <col min="20" max="20" width="6.7109375" bestFit="1" customWidth="1"/>
    <col min="21" max="21" width="7.28515625" bestFit="1" customWidth="1"/>
    <col min="22" max="22" width="6.7109375" bestFit="1" customWidth="1"/>
    <col min="23" max="23" width="8.7109375" bestFit="1" customWidth="1"/>
    <col min="24" max="24" width="7.28515625" bestFit="1" customWidth="1"/>
    <col min="25" max="25" width="6.7109375" bestFit="1" customWidth="1"/>
    <col min="26" max="26" width="7.28515625" bestFit="1" customWidth="1"/>
    <col min="27" max="27" width="6.7109375" bestFit="1" customWidth="1"/>
    <col min="28" max="28" width="8.7109375" bestFit="1" customWidth="1"/>
    <col min="29" max="29" width="7.28515625" bestFit="1" customWidth="1"/>
    <col min="30" max="30" width="6.7109375" bestFit="1" customWidth="1"/>
    <col min="31" max="31" width="7.28515625" bestFit="1" customWidth="1"/>
    <col min="32" max="32" width="6.7109375" bestFit="1" customWidth="1"/>
    <col min="33" max="33" width="8.7109375" bestFit="1" customWidth="1"/>
    <col min="34" max="34" width="1.85546875" customWidth="1"/>
    <col min="35" max="35" width="19.7109375" customWidth="1"/>
    <col min="36" max="37" width="8.7109375" customWidth="1"/>
    <col min="38" max="38" width="11.42578125" customWidth="1"/>
    <col min="39" max="39" width="10.28515625" customWidth="1"/>
    <col min="40" max="44" width="8.7109375" customWidth="1"/>
    <col min="45" max="45" width="11" customWidth="1"/>
    <col min="46" max="46" width="17" customWidth="1"/>
  </cols>
  <sheetData>
    <row r="1" spans="1:35" s="193" customFormat="1" ht="35.450000000000003" customHeight="1" thickBot="1">
      <c r="A1" s="434" t="s">
        <v>448</v>
      </c>
      <c r="B1" s="88"/>
      <c r="C1" s="795" t="s">
        <v>422</v>
      </c>
      <c r="D1" s="796"/>
      <c r="E1" s="796"/>
      <c r="F1" s="796"/>
      <c r="G1" s="796"/>
      <c r="H1" s="796"/>
      <c r="I1" s="796"/>
      <c r="J1" s="796"/>
      <c r="K1" s="796"/>
      <c r="L1" s="797"/>
      <c r="M1" s="88"/>
      <c r="N1" s="796" t="s">
        <v>423</v>
      </c>
      <c r="O1" s="796"/>
      <c r="P1" s="796"/>
      <c r="Q1" s="796"/>
      <c r="R1" s="796"/>
      <c r="S1" s="796"/>
      <c r="T1" s="796"/>
      <c r="U1" s="796"/>
      <c r="V1" s="796"/>
      <c r="W1" s="796"/>
      <c r="X1" s="796"/>
      <c r="Y1" s="796"/>
      <c r="Z1" s="796"/>
      <c r="AA1" s="796"/>
      <c r="AB1" s="796"/>
      <c r="AC1" s="796"/>
      <c r="AD1" s="796"/>
      <c r="AE1" s="796"/>
      <c r="AF1" s="796"/>
      <c r="AG1" s="796"/>
      <c r="AH1" s="88"/>
      <c r="AI1" s="232" t="s">
        <v>448</v>
      </c>
    </row>
    <row r="2" spans="1:35" ht="25.9" customHeight="1" thickTop="1" thickBot="1">
      <c r="A2" s="435"/>
      <c r="B2" s="88"/>
      <c r="C2" s="798" t="s">
        <v>14</v>
      </c>
      <c r="D2" s="699"/>
      <c r="E2" s="699"/>
      <c r="F2" s="699"/>
      <c r="G2" s="699"/>
      <c r="H2" s="699" t="s">
        <v>15</v>
      </c>
      <c r="I2" s="699"/>
      <c r="J2" s="699"/>
      <c r="K2" s="699"/>
      <c r="L2" s="700"/>
      <c r="M2" s="88"/>
      <c r="N2" s="798" t="s">
        <v>14</v>
      </c>
      <c r="O2" s="699"/>
      <c r="P2" s="699"/>
      <c r="Q2" s="699"/>
      <c r="R2" s="699"/>
      <c r="S2" s="699" t="s">
        <v>15</v>
      </c>
      <c r="T2" s="699"/>
      <c r="U2" s="699"/>
      <c r="V2" s="699"/>
      <c r="W2" s="699"/>
      <c r="X2" s="699" t="s">
        <v>380</v>
      </c>
      <c r="Y2" s="699"/>
      <c r="Z2" s="699"/>
      <c r="AA2" s="699"/>
      <c r="AB2" s="699"/>
      <c r="AC2" s="699" t="s">
        <v>263</v>
      </c>
      <c r="AD2" s="699"/>
      <c r="AE2" s="699"/>
      <c r="AF2" s="699"/>
      <c r="AG2" s="700"/>
      <c r="AH2" s="88"/>
      <c r="AI2" s="228"/>
    </row>
    <row r="3" spans="1:35" ht="38.25" customHeight="1" thickTop="1" thickBot="1">
      <c r="A3" s="758" t="s">
        <v>0</v>
      </c>
      <c r="B3" s="182"/>
      <c r="C3" s="696" t="s">
        <v>454</v>
      </c>
      <c r="D3" s="697"/>
      <c r="E3" s="697"/>
      <c r="F3" s="697"/>
      <c r="G3" s="698"/>
      <c r="H3" s="696" t="s">
        <v>10</v>
      </c>
      <c r="I3" s="697"/>
      <c r="J3" s="697"/>
      <c r="K3" s="697"/>
      <c r="L3" s="698"/>
      <c r="M3" s="182"/>
      <c r="N3" s="696" t="s">
        <v>379</v>
      </c>
      <c r="O3" s="697"/>
      <c r="P3" s="697"/>
      <c r="Q3" s="697"/>
      <c r="R3" s="698"/>
      <c r="S3" s="696" t="s">
        <v>106</v>
      </c>
      <c r="T3" s="697"/>
      <c r="U3" s="697"/>
      <c r="V3" s="697"/>
      <c r="W3" s="698"/>
      <c r="X3" s="696" t="s">
        <v>106</v>
      </c>
      <c r="Y3" s="697"/>
      <c r="Z3" s="697"/>
      <c r="AA3" s="697"/>
      <c r="AB3" s="698"/>
      <c r="AC3" s="696" t="s">
        <v>106</v>
      </c>
      <c r="AD3" s="697"/>
      <c r="AE3" s="697"/>
      <c r="AF3" s="697"/>
      <c r="AG3" s="698"/>
      <c r="AH3" s="182"/>
      <c r="AI3" s="758" t="s">
        <v>0</v>
      </c>
    </row>
    <row r="4" spans="1:35" ht="38.25" customHeight="1" thickTop="1" thickBot="1">
      <c r="A4" s="716"/>
      <c r="B4" s="182"/>
      <c r="C4" s="696" t="s">
        <v>371</v>
      </c>
      <c r="D4" s="698"/>
      <c r="E4" s="696" t="s">
        <v>372</v>
      </c>
      <c r="F4" s="698"/>
      <c r="G4" s="190" t="s">
        <v>373</v>
      </c>
      <c r="H4" s="696" t="s">
        <v>371</v>
      </c>
      <c r="I4" s="698"/>
      <c r="J4" s="696" t="s">
        <v>372</v>
      </c>
      <c r="K4" s="698"/>
      <c r="L4" s="190" t="s">
        <v>373</v>
      </c>
      <c r="M4" s="182"/>
      <c r="N4" s="696" t="s">
        <v>371</v>
      </c>
      <c r="O4" s="698"/>
      <c r="P4" s="696" t="s">
        <v>372</v>
      </c>
      <c r="Q4" s="698"/>
      <c r="R4" s="190" t="s">
        <v>373</v>
      </c>
      <c r="S4" s="696" t="s">
        <v>371</v>
      </c>
      <c r="T4" s="698"/>
      <c r="U4" s="696" t="s">
        <v>372</v>
      </c>
      <c r="V4" s="698"/>
      <c r="W4" s="190" t="s">
        <v>373</v>
      </c>
      <c r="X4" s="696" t="s">
        <v>371</v>
      </c>
      <c r="Y4" s="698"/>
      <c r="Z4" s="696" t="s">
        <v>372</v>
      </c>
      <c r="AA4" s="698"/>
      <c r="AB4" s="190" t="s">
        <v>373</v>
      </c>
      <c r="AC4" s="696" t="s">
        <v>371</v>
      </c>
      <c r="AD4" s="698"/>
      <c r="AE4" s="696" t="s">
        <v>372</v>
      </c>
      <c r="AF4" s="698"/>
      <c r="AG4" s="190" t="s">
        <v>373</v>
      </c>
      <c r="AH4" s="182"/>
      <c r="AI4" s="716"/>
    </row>
    <row r="5" spans="1:35" ht="17.45" customHeight="1" thickTop="1" thickBot="1">
      <c r="A5" s="717"/>
      <c r="B5" s="9"/>
      <c r="C5" s="87" t="s">
        <v>374</v>
      </c>
      <c r="D5" s="180" t="s">
        <v>370</v>
      </c>
      <c r="E5" s="87" t="s">
        <v>374</v>
      </c>
      <c r="F5" s="87" t="s">
        <v>370</v>
      </c>
      <c r="G5" s="13" t="s">
        <v>2</v>
      </c>
      <c r="H5" s="87" t="s">
        <v>374</v>
      </c>
      <c r="I5" s="180" t="s">
        <v>370</v>
      </c>
      <c r="J5" s="87" t="s">
        <v>374</v>
      </c>
      <c r="K5" s="87" t="s">
        <v>370</v>
      </c>
      <c r="L5" s="13" t="s">
        <v>2</v>
      </c>
      <c r="M5" s="9"/>
      <c r="N5" s="87" t="s">
        <v>374</v>
      </c>
      <c r="O5" s="180" t="s">
        <v>370</v>
      </c>
      <c r="P5" s="87" t="s">
        <v>374</v>
      </c>
      <c r="Q5" s="87" t="s">
        <v>370</v>
      </c>
      <c r="R5" s="13" t="s">
        <v>2</v>
      </c>
      <c r="S5" s="87" t="s">
        <v>374</v>
      </c>
      <c r="T5" s="180" t="s">
        <v>370</v>
      </c>
      <c r="U5" s="87" t="s">
        <v>374</v>
      </c>
      <c r="V5" s="87" t="s">
        <v>370</v>
      </c>
      <c r="W5" s="13" t="s">
        <v>2</v>
      </c>
      <c r="X5" s="87" t="s">
        <v>374</v>
      </c>
      <c r="Y5" s="180" t="s">
        <v>370</v>
      </c>
      <c r="Z5" s="87" t="s">
        <v>374</v>
      </c>
      <c r="AA5" s="87" t="s">
        <v>370</v>
      </c>
      <c r="AB5" s="13" t="s">
        <v>2</v>
      </c>
      <c r="AC5" s="87" t="s">
        <v>374</v>
      </c>
      <c r="AD5" s="180" t="s">
        <v>370</v>
      </c>
      <c r="AE5" s="87" t="s">
        <v>374</v>
      </c>
      <c r="AF5" s="87" t="s">
        <v>370</v>
      </c>
      <c r="AG5" s="13" t="s">
        <v>2</v>
      </c>
      <c r="AH5" s="9"/>
      <c r="AI5" s="717"/>
    </row>
    <row r="6" spans="1:35" ht="27" customHeight="1" thickTop="1">
      <c r="A6" s="77">
        <v>1</v>
      </c>
      <c r="B6" s="48"/>
      <c r="C6" s="225"/>
      <c r="D6" s="217"/>
      <c r="E6" s="226"/>
      <c r="F6" s="226"/>
      <c r="G6" s="5">
        <f>SUM(C6:F6)</f>
        <v>0</v>
      </c>
      <c r="H6" s="225"/>
      <c r="I6" s="217"/>
      <c r="J6" s="226"/>
      <c r="K6" s="226"/>
      <c r="L6" s="5">
        <f>SUM(H6:K6)</f>
        <v>0</v>
      </c>
      <c r="M6" s="48"/>
      <c r="N6" s="563">
        <v>3</v>
      </c>
      <c r="O6" s="564"/>
      <c r="P6" s="565"/>
      <c r="Q6" s="565"/>
      <c r="R6" s="5">
        <f>SUM(N6:Q6)</f>
        <v>3</v>
      </c>
      <c r="S6" s="563">
        <v>18</v>
      </c>
      <c r="T6" s="564"/>
      <c r="U6" s="565">
        <v>1</v>
      </c>
      <c r="V6" s="565"/>
      <c r="W6" s="5">
        <f>SUM(S6:V6)</f>
        <v>19</v>
      </c>
      <c r="X6" s="563">
        <v>6</v>
      </c>
      <c r="Y6" s="564">
        <v>1</v>
      </c>
      <c r="Z6" s="565"/>
      <c r="AA6" s="565"/>
      <c r="AB6" s="5">
        <f>SUM(X6:AA6)</f>
        <v>7</v>
      </c>
      <c r="AC6" s="563">
        <v>0</v>
      </c>
      <c r="AD6" s="564"/>
      <c r="AE6" s="565"/>
      <c r="AF6" s="565"/>
      <c r="AG6" s="5">
        <f>SUM(AC6:AF6)</f>
        <v>0</v>
      </c>
      <c r="AH6" s="48"/>
      <c r="AI6" s="77">
        <v>1</v>
      </c>
    </row>
    <row r="7" spans="1:35" ht="27" customHeight="1">
      <c r="A7" s="6">
        <v>2</v>
      </c>
      <c r="B7" s="48"/>
      <c r="C7" s="216"/>
      <c r="D7" s="214"/>
      <c r="E7" s="222"/>
      <c r="F7" s="222"/>
      <c r="G7" s="77">
        <f t="shared" ref="G7:G19" si="0">SUM(C7:F7)</f>
        <v>0</v>
      </c>
      <c r="H7" s="216"/>
      <c r="I7" s="214"/>
      <c r="J7" s="222"/>
      <c r="K7" s="222"/>
      <c r="L7" s="77">
        <f t="shared" ref="L7:L19" si="1">SUM(H7:K7)</f>
        <v>0</v>
      </c>
      <c r="M7" s="48"/>
      <c r="N7" s="566">
        <v>0</v>
      </c>
      <c r="O7" s="566"/>
      <c r="P7" s="566"/>
      <c r="Q7" s="566"/>
      <c r="R7" s="77">
        <f t="shared" ref="R7:R19" si="2">SUM(N7:Q7)</f>
        <v>0</v>
      </c>
      <c r="S7" s="566">
        <v>6</v>
      </c>
      <c r="T7" s="566">
        <v>1</v>
      </c>
      <c r="U7" s="566"/>
      <c r="V7" s="566"/>
      <c r="W7" s="77">
        <f t="shared" ref="W7:W19" si="3">SUM(S7:V7)</f>
        <v>7</v>
      </c>
      <c r="X7" s="566">
        <v>0</v>
      </c>
      <c r="Y7" s="566"/>
      <c r="Z7" s="566"/>
      <c r="AA7" s="566"/>
      <c r="AB7" s="77">
        <f t="shared" ref="AB7:AB19" si="4">SUM(X7:AA7)</f>
        <v>0</v>
      </c>
      <c r="AC7" s="566">
        <v>0</v>
      </c>
      <c r="AD7" s="566"/>
      <c r="AE7" s="566"/>
      <c r="AF7" s="566"/>
      <c r="AG7" s="77">
        <f t="shared" ref="AG7:AG19" si="5">SUM(AC7:AF7)</f>
        <v>0</v>
      </c>
      <c r="AH7" s="48"/>
      <c r="AI7" s="6">
        <v>2</v>
      </c>
    </row>
    <row r="8" spans="1:35" ht="27" customHeight="1">
      <c r="A8" s="6">
        <v>3</v>
      </c>
      <c r="B8" s="88"/>
      <c r="C8" s="216"/>
      <c r="D8" s="214"/>
      <c r="E8" s="222"/>
      <c r="F8" s="222"/>
      <c r="G8" s="77">
        <f t="shared" si="0"/>
        <v>0</v>
      </c>
      <c r="H8" s="216"/>
      <c r="I8" s="214"/>
      <c r="J8" s="222"/>
      <c r="K8" s="222"/>
      <c r="L8" s="77">
        <f t="shared" si="1"/>
        <v>0</v>
      </c>
      <c r="M8" s="88"/>
      <c r="N8" s="566">
        <v>6</v>
      </c>
      <c r="O8" s="566"/>
      <c r="P8" s="566"/>
      <c r="Q8" s="566"/>
      <c r="R8" s="77">
        <f t="shared" si="2"/>
        <v>6</v>
      </c>
      <c r="S8" s="566">
        <v>2</v>
      </c>
      <c r="T8" s="566"/>
      <c r="U8" s="566"/>
      <c r="V8" s="566"/>
      <c r="W8" s="77">
        <f t="shared" si="3"/>
        <v>2</v>
      </c>
      <c r="X8" s="566">
        <v>0</v>
      </c>
      <c r="Y8" s="566"/>
      <c r="Z8" s="566"/>
      <c r="AA8" s="566"/>
      <c r="AB8" s="77">
        <f t="shared" si="4"/>
        <v>0</v>
      </c>
      <c r="AC8" s="566">
        <v>0</v>
      </c>
      <c r="AD8" s="566"/>
      <c r="AE8" s="566"/>
      <c r="AF8" s="566"/>
      <c r="AG8" s="77">
        <f t="shared" si="5"/>
        <v>0</v>
      </c>
      <c r="AH8" s="88"/>
      <c r="AI8" s="6">
        <v>3</v>
      </c>
    </row>
    <row r="9" spans="1:35" ht="27" customHeight="1">
      <c r="A9" s="6">
        <v>4</v>
      </c>
      <c r="B9" s="88"/>
      <c r="C9" s="566">
        <v>8</v>
      </c>
      <c r="D9" s="567"/>
      <c r="E9" s="568"/>
      <c r="F9" s="568"/>
      <c r="G9" s="77">
        <f t="shared" si="0"/>
        <v>8</v>
      </c>
      <c r="H9" s="566">
        <v>7</v>
      </c>
      <c r="I9" s="567"/>
      <c r="J9" s="568"/>
      <c r="K9" s="568"/>
      <c r="L9" s="77">
        <f t="shared" si="1"/>
        <v>7</v>
      </c>
      <c r="M9" s="88"/>
      <c r="N9" s="216"/>
      <c r="O9" s="214"/>
      <c r="P9" s="222"/>
      <c r="Q9" s="222"/>
      <c r="R9" s="77">
        <f t="shared" si="2"/>
        <v>0</v>
      </c>
      <c r="S9" s="216"/>
      <c r="T9" s="214"/>
      <c r="U9" s="222"/>
      <c r="V9" s="222"/>
      <c r="W9" s="77">
        <f t="shared" si="3"/>
        <v>0</v>
      </c>
      <c r="X9" s="216"/>
      <c r="Y9" s="214"/>
      <c r="Z9" s="222"/>
      <c r="AA9" s="222"/>
      <c r="AB9" s="77">
        <f t="shared" si="4"/>
        <v>0</v>
      </c>
      <c r="AC9" s="216"/>
      <c r="AD9" s="214"/>
      <c r="AE9" s="222"/>
      <c r="AF9" s="222"/>
      <c r="AG9" s="77">
        <f t="shared" si="5"/>
        <v>0</v>
      </c>
      <c r="AH9" s="88"/>
      <c r="AI9" s="6">
        <v>4</v>
      </c>
    </row>
    <row r="10" spans="1:35" ht="27" customHeight="1">
      <c r="A10" s="6">
        <v>5</v>
      </c>
      <c r="B10" s="48"/>
      <c r="C10" s="566">
        <v>16</v>
      </c>
      <c r="D10" s="566"/>
      <c r="E10" s="566"/>
      <c r="F10" s="566"/>
      <c r="G10" s="77">
        <f t="shared" si="0"/>
        <v>16</v>
      </c>
      <c r="H10" s="566">
        <v>27</v>
      </c>
      <c r="I10" s="566">
        <v>1</v>
      </c>
      <c r="J10" s="566"/>
      <c r="K10" s="566"/>
      <c r="L10" s="77">
        <f t="shared" si="1"/>
        <v>28</v>
      </c>
      <c r="M10" s="48"/>
      <c r="N10" s="216"/>
      <c r="O10" s="214"/>
      <c r="P10" s="222"/>
      <c r="Q10" s="222"/>
      <c r="R10" s="77">
        <f t="shared" si="2"/>
        <v>0</v>
      </c>
      <c r="S10" s="216"/>
      <c r="T10" s="214"/>
      <c r="U10" s="222"/>
      <c r="V10" s="222"/>
      <c r="W10" s="77">
        <f t="shared" si="3"/>
        <v>0</v>
      </c>
      <c r="X10" s="216"/>
      <c r="Y10" s="214"/>
      <c r="Z10" s="222"/>
      <c r="AA10" s="222"/>
      <c r="AB10" s="77">
        <f t="shared" si="4"/>
        <v>0</v>
      </c>
      <c r="AC10" s="216"/>
      <c r="AD10" s="214"/>
      <c r="AE10" s="222"/>
      <c r="AF10" s="222"/>
      <c r="AG10" s="77">
        <f t="shared" si="5"/>
        <v>0</v>
      </c>
      <c r="AH10" s="48"/>
      <c r="AI10" s="6">
        <v>5</v>
      </c>
    </row>
    <row r="11" spans="1:35" ht="27" customHeight="1">
      <c r="A11" s="6">
        <v>6</v>
      </c>
      <c r="B11" s="48"/>
      <c r="C11" s="566">
        <v>3</v>
      </c>
      <c r="D11" s="566"/>
      <c r="E11" s="566"/>
      <c r="F11" s="566"/>
      <c r="G11" s="77">
        <f t="shared" si="0"/>
        <v>3</v>
      </c>
      <c r="H11" s="566">
        <v>1</v>
      </c>
      <c r="I11" s="566"/>
      <c r="J11" s="566"/>
      <c r="K11" s="566"/>
      <c r="L11" s="77">
        <f t="shared" si="1"/>
        <v>1</v>
      </c>
      <c r="M11" s="48"/>
      <c r="N11" s="216"/>
      <c r="O11" s="214"/>
      <c r="P11" s="222"/>
      <c r="Q11" s="222"/>
      <c r="R11" s="77">
        <f t="shared" si="2"/>
        <v>0</v>
      </c>
      <c r="S11" s="216"/>
      <c r="T11" s="214"/>
      <c r="U11" s="222"/>
      <c r="V11" s="222"/>
      <c r="W11" s="77">
        <f t="shared" si="3"/>
        <v>0</v>
      </c>
      <c r="X11" s="216"/>
      <c r="Y11" s="214"/>
      <c r="Z11" s="222"/>
      <c r="AA11" s="222"/>
      <c r="AB11" s="77">
        <f t="shared" si="4"/>
        <v>0</v>
      </c>
      <c r="AC11" s="216"/>
      <c r="AD11" s="214"/>
      <c r="AE11" s="222"/>
      <c r="AF11" s="222"/>
      <c r="AG11" s="77">
        <f t="shared" si="5"/>
        <v>0</v>
      </c>
      <c r="AH11" s="48"/>
      <c r="AI11" s="6">
        <v>6</v>
      </c>
    </row>
    <row r="12" spans="1:35" ht="27" customHeight="1">
      <c r="A12" s="6">
        <v>7</v>
      </c>
      <c r="B12" s="48"/>
      <c r="C12" s="566">
        <v>3</v>
      </c>
      <c r="D12" s="566"/>
      <c r="E12" s="566"/>
      <c r="F12" s="566"/>
      <c r="G12" s="77">
        <f t="shared" si="0"/>
        <v>3</v>
      </c>
      <c r="H12" s="566">
        <v>0</v>
      </c>
      <c r="I12" s="566"/>
      <c r="J12" s="566"/>
      <c r="K12" s="566"/>
      <c r="L12" s="77">
        <f t="shared" si="1"/>
        <v>0</v>
      </c>
      <c r="M12" s="48"/>
      <c r="N12" s="216"/>
      <c r="O12" s="214"/>
      <c r="P12" s="222"/>
      <c r="Q12" s="222"/>
      <c r="R12" s="77">
        <f t="shared" si="2"/>
        <v>0</v>
      </c>
      <c r="S12" s="216"/>
      <c r="T12" s="214"/>
      <c r="U12" s="222"/>
      <c r="V12" s="222"/>
      <c r="W12" s="77">
        <f t="shared" si="3"/>
        <v>0</v>
      </c>
      <c r="X12" s="216"/>
      <c r="Y12" s="214"/>
      <c r="Z12" s="222"/>
      <c r="AA12" s="222"/>
      <c r="AB12" s="77">
        <f t="shared" si="4"/>
        <v>0</v>
      </c>
      <c r="AC12" s="216"/>
      <c r="AD12" s="214"/>
      <c r="AE12" s="222"/>
      <c r="AF12" s="222"/>
      <c r="AG12" s="77">
        <f t="shared" si="5"/>
        <v>0</v>
      </c>
      <c r="AH12" s="48"/>
      <c r="AI12" s="6">
        <v>7</v>
      </c>
    </row>
    <row r="13" spans="1:35" ht="27" customHeight="1">
      <c r="A13" s="6">
        <v>8</v>
      </c>
      <c r="B13" s="88"/>
      <c r="C13" s="566">
        <v>1</v>
      </c>
      <c r="D13" s="566"/>
      <c r="E13" s="566"/>
      <c r="F13" s="566"/>
      <c r="G13" s="77">
        <f t="shared" si="0"/>
        <v>1</v>
      </c>
      <c r="H13" s="566">
        <v>5</v>
      </c>
      <c r="I13" s="566"/>
      <c r="J13" s="566"/>
      <c r="K13" s="566"/>
      <c r="L13" s="77">
        <f t="shared" si="1"/>
        <v>5</v>
      </c>
      <c r="M13" s="88"/>
      <c r="N13" s="216"/>
      <c r="O13" s="214"/>
      <c r="P13" s="222"/>
      <c r="Q13" s="222"/>
      <c r="R13" s="77">
        <f t="shared" si="2"/>
        <v>0</v>
      </c>
      <c r="S13" s="216"/>
      <c r="T13" s="214"/>
      <c r="U13" s="222"/>
      <c r="V13" s="222"/>
      <c r="W13" s="77">
        <f t="shared" si="3"/>
        <v>0</v>
      </c>
      <c r="X13" s="216"/>
      <c r="Y13" s="214"/>
      <c r="Z13" s="222"/>
      <c r="AA13" s="222"/>
      <c r="AB13" s="77">
        <f t="shared" si="4"/>
        <v>0</v>
      </c>
      <c r="AC13" s="216"/>
      <c r="AD13" s="214"/>
      <c r="AE13" s="222"/>
      <c r="AF13" s="222"/>
      <c r="AG13" s="77">
        <f t="shared" si="5"/>
        <v>0</v>
      </c>
      <c r="AH13" s="88"/>
      <c r="AI13" s="6">
        <v>8</v>
      </c>
    </row>
    <row r="14" spans="1:35" ht="27" customHeight="1">
      <c r="A14" s="6">
        <v>9</v>
      </c>
      <c r="B14" s="88"/>
      <c r="C14" s="216"/>
      <c r="D14" s="214"/>
      <c r="E14" s="222"/>
      <c r="F14" s="222"/>
      <c r="G14" s="77">
        <f t="shared" si="0"/>
        <v>0</v>
      </c>
      <c r="H14" s="216"/>
      <c r="I14" s="214"/>
      <c r="J14" s="222"/>
      <c r="K14" s="222"/>
      <c r="L14" s="77">
        <f t="shared" si="1"/>
        <v>0</v>
      </c>
      <c r="M14" s="88"/>
      <c r="N14" s="566">
        <v>5</v>
      </c>
      <c r="O14" s="567"/>
      <c r="P14" s="568"/>
      <c r="Q14" s="568"/>
      <c r="R14" s="77">
        <f t="shared" si="2"/>
        <v>5</v>
      </c>
      <c r="S14" s="566">
        <v>2</v>
      </c>
      <c r="T14" s="567"/>
      <c r="U14" s="568"/>
      <c r="V14" s="568"/>
      <c r="W14" s="77">
        <f t="shared" si="3"/>
        <v>2</v>
      </c>
      <c r="X14" s="566">
        <v>0</v>
      </c>
      <c r="Y14" s="567"/>
      <c r="Z14" s="568"/>
      <c r="AA14" s="568"/>
      <c r="AB14" s="77">
        <f t="shared" si="4"/>
        <v>0</v>
      </c>
      <c r="AC14" s="566">
        <v>0</v>
      </c>
      <c r="AD14" s="567"/>
      <c r="AE14" s="568"/>
      <c r="AF14" s="568"/>
      <c r="AG14" s="77">
        <f t="shared" si="5"/>
        <v>0</v>
      </c>
      <c r="AH14" s="88"/>
      <c r="AI14" s="6">
        <v>9</v>
      </c>
    </row>
    <row r="15" spans="1:35" ht="27" customHeight="1">
      <c r="A15" s="6">
        <v>10</v>
      </c>
      <c r="B15" s="88"/>
      <c r="C15" s="216"/>
      <c r="D15" s="214"/>
      <c r="E15" s="222"/>
      <c r="F15" s="222"/>
      <c r="G15" s="77">
        <f t="shared" si="0"/>
        <v>0</v>
      </c>
      <c r="H15" s="216"/>
      <c r="I15" s="214"/>
      <c r="J15" s="222"/>
      <c r="K15" s="222"/>
      <c r="L15" s="77">
        <f t="shared" si="1"/>
        <v>0</v>
      </c>
      <c r="M15" s="88"/>
      <c r="N15" s="566">
        <v>3</v>
      </c>
      <c r="O15" s="566"/>
      <c r="P15" s="566"/>
      <c r="Q15" s="566"/>
      <c r="R15" s="77">
        <f t="shared" si="2"/>
        <v>3</v>
      </c>
      <c r="S15" s="566">
        <v>10</v>
      </c>
      <c r="T15" s="567"/>
      <c r="U15" s="568">
        <v>1</v>
      </c>
      <c r="V15" s="568"/>
      <c r="W15" s="77">
        <f t="shared" si="3"/>
        <v>11</v>
      </c>
      <c r="X15" s="566">
        <v>0</v>
      </c>
      <c r="Y15" s="567"/>
      <c r="Z15" s="568"/>
      <c r="AA15" s="568"/>
      <c r="AB15" s="77">
        <f t="shared" si="4"/>
        <v>0</v>
      </c>
      <c r="AC15" s="566">
        <v>0</v>
      </c>
      <c r="AD15" s="567"/>
      <c r="AE15" s="568"/>
      <c r="AF15" s="568"/>
      <c r="AG15" s="77">
        <f t="shared" si="5"/>
        <v>0</v>
      </c>
      <c r="AH15" s="88"/>
      <c r="AI15" s="6">
        <v>10</v>
      </c>
    </row>
    <row r="16" spans="1:35" ht="27" customHeight="1">
      <c r="A16" s="6">
        <v>11</v>
      </c>
      <c r="B16" s="88"/>
      <c r="C16" s="216"/>
      <c r="D16" s="214"/>
      <c r="E16" s="222"/>
      <c r="F16" s="222"/>
      <c r="G16" s="77">
        <f t="shared" si="0"/>
        <v>0</v>
      </c>
      <c r="H16" s="216"/>
      <c r="I16" s="214"/>
      <c r="J16" s="222"/>
      <c r="K16" s="222"/>
      <c r="L16" s="77">
        <f t="shared" si="1"/>
        <v>0</v>
      </c>
      <c r="M16" s="88"/>
      <c r="N16" s="566">
        <v>12</v>
      </c>
      <c r="O16" s="566"/>
      <c r="P16" s="566"/>
      <c r="Q16" s="566"/>
      <c r="R16" s="77">
        <f t="shared" si="2"/>
        <v>12</v>
      </c>
      <c r="S16" s="566">
        <v>10</v>
      </c>
      <c r="T16" s="567"/>
      <c r="U16" s="568"/>
      <c r="V16" s="568"/>
      <c r="W16" s="77">
        <f t="shared" si="3"/>
        <v>10</v>
      </c>
      <c r="X16" s="566">
        <v>1</v>
      </c>
      <c r="Y16" s="567"/>
      <c r="Z16" s="568"/>
      <c r="AA16" s="568"/>
      <c r="AB16" s="77">
        <f t="shared" si="4"/>
        <v>1</v>
      </c>
      <c r="AC16" s="566">
        <v>0</v>
      </c>
      <c r="AD16" s="567"/>
      <c r="AE16" s="568"/>
      <c r="AF16" s="568"/>
      <c r="AG16" s="77">
        <f t="shared" si="5"/>
        <v>0</v>
      </c>
      <c r="AH16" s="88"/>
      <c r="AI16" s="6">
        <v>11</v>
      </c>
    </row>
    <row r="17" spans="1:35" ht="27" customHeight="1">
      <c r="A17" s="6">
        <v>12</v>
      </c>
      <c r="B17" s="88"/>
      <c r="C17" s="216"/>
      <c r="D17" s="214"/>
      <c r="E17" s="222"/>
      <c r="F17" s="222"/>
      <c r="G17" s="77">
        <f t="shared" si="0"/>
        <v>0</v>
      </c>
      <c r="H17" s="216"/>
      <c r="I17" s="214"/>
      <c r="J17" s="222"/>
      <c r="K17" s="222"/>
      <c r="L17" s="77">
        <f t="shared" si="1"/>
        <v>0</v>
      </c>
      <c r="M17" s="88"/>
      <c r="N17" s="566">
        <v>7</v>
      </c>
      <c r="O17" s="566"/>
      <c r="P17" s="566"/>
      <c r="Q17" s="566"/>
      <c r="R17" s="77">
        <f t="shared" si="2"/>
        <v>7</v>
      </c>
      <c r="S17" s="566">
        <v>15</v>
      </c>
      <c r="T17" s="567"/>
      <c r="U17" s="568">
        <v>1</v>
      </c>
      <c r="V17" s="568"/>
      <c r="W17" s="77">
        <f t="shared" si="3"/>
        <v>16</v>
      </c>
      <c r="X17" s="566">
        <v>3</v>
      </c>
      <c r="Y17" s="567"/>
      <c r="Z17" s="568"/>
      <c r="AA17" s="568"/>
      <c r="AB17" s="77">
        <f t="shared" si="4"/>
        <v>3</v>
      </c>
      <c r="AC17" s="566">
        <v>0</v>
      </c>
      <c r="AD17" s="567"/>
      <c r="AE17" s="568"/>
      <c r="AF17" s="568"/>
      <c r="AG17" s="77">
        <f t="shared" si="5"/>
        <v>0</v>
      </c>
      <c r="AH17" s="88"/>
      <c r="AI17" s="6">
        <v>12</v>
      </c>
    </row>
    <row r="18" spans="1:35" ht="27" customHeight="1">
      <c r="A18" s="6">
        <v>13</v>
      </c>
      <c r="B18" s="88"/>
      <c r="C18" s="566">
        <v>3</v>
      </c>
      <c r="D18" s="567"/>
      <c r="E18" s="568"/>
      <c r="F18" s="568"/>
      <c r="G18" s="77">
        <f t="shared" si="0"/>
        <v>3</v>
      </c>
      <c r="H18" s="566">
        <v>7</v>
      </c>
      <c r="I18" s="567"/>
      <c r="J18" s="568"/>
      <c r="K18" s="568"/>
      <c r="L18" s="77">
        <f t="shared" si="1"/>
        <v>7</v>
      </c>
      <c r="M18" s="88"/>
      <c r="N18" s="216"/>
      <c r="O18" s="214"/>
      <c r="P18" s="222"/>
      <c r="Q18" s="222"/>
      <c r="R18" s="77">
        <f t="shared" si="2"/>
        <v>0</v>
      </c>
      <c r="S18" s="216"/>
      <c r="T18" s="214"/>
      <c r="U18" s="222"/>
      <c r="V18" s="222"/>
      <c r="W18" s="77">
        <f t="shared" si="3"/>
        <v>0</v>
      </c>
      <c r="X18" s="216"/>
      <c r="Y18" s="214"/>
      <c r="Z18" s="222"/>
      <c r="AA18" s="222"/>
      <c r="AB18" s="77">
        <f t="shared" si="4"/>
        <v>0</v>
      </c>
      <c r="AC18" s="216"/>
      <c r="AD18" s="214"/>
      <c r="AE18" s="222"/>
      <c r="AF18" s="222"/>
      <c r="AG18" s="77">
        <f t="shared" si="5"/>
        <v>0</v>
      </c>
      <c r="AH18" s="88"/>
      <c r="AI18" s="6">
        <v>13</v>
      </c>
    </row>
    <row r="19" spans="1:35" ht="27" customHeight="1" thickBot="1">
      <c r="A19" s="7">
        <v>14</v>
      </c>
      <c r="B19" s="88"/>
      <c r="C19" s="569">
        <v>18</v>
      </c>
      <c r="D19" s="570"/>
      <c r="E19" s="571"/>
      <c r="F19" s="571"/>
      <c r="G19" s="83">
        <f t="shared" si="0"/>
        <v>18</v>
      </c>
      <c r="H19" s="569">
        <v>170</v>
      </c>
      <c r="I19" s="570">
        <v>1</v>
      </c>
      <c r="J19" s="571"/>
      <c r="K19" s="571"/>
      <c r="L19" s="83">
        <f t="shared" si="1"/>
        <v>171</v>
      </c>
      <c r="M19" s="88"/>
      <c r="N19" s="223"/>
      <c r="O19" s="213"/>
      <c r="P19" s="224"/>
      <c r="Q19" s="224"/>
      <c r="R19" s="83">
        <f t="shared" si="2"/>
        <v>0</v>
      </c>
      <c r="S19" s="223"/>
      <c r="T19" s="213"/>
      <c r="U19" s="224"/>
      <c r="V19" s="224"/>
      <c r="W19" s="83">
        <f t="shared" si="3"/>
        <v>0</v>
      </c>
      <c r="X19" s="223"/>
      <c r="Y19" s="213"/>
      <c r="Z19" s="224"/>
      <c r="AA19" s="224"/>
      <c r="AB19" s="83">
        <f t="shared" si="4"/>
        <v>0</v>
      </c>
      <c r="AC19" s="223"/>
      <c r="AD19" s="213"/>
      <c r="AE19" s="224"/>
      <c r="AF19" s="224"/>
      <c r="AG19" s="83">
        <f t="shared" si="5"/>
        <v>0</v>
      </c>
      <c r="AH19" s="88"/>
      <c r="AI19" s="7">
        <v>14</v>
      </c>
    </row>
    <row r="20" spans="1:35" ht="27" customHeight="1" thickTop="1" thickBot="1">
      <c r="A20" s="11" t="s">
        <v>430</v>
      </c>
      <c r="B20" s="90"/>
      <c r="C20" s="89">
        <f>SUM(C6:C19)</f>
        <v>52</v>
      </c>
      <c r="D20" s="89">
        <f t="shared" ref="D20:G20" si="6">SUM(D6:D19)</f>
        <v>0</v>
      </c>
      <c r="E20" s="89">
        <f t="shared" si="6"/>
        <v>0</v>
      </c>
      <c r="F20" s="89">
        <f t="shared" si="6"/>
        <v>0</v>
      </c>
      <c r="G20" s="89">
        <f t="shared" si="6"/>
        <v>52</v>
      </c>
      <c r="H20" s="89">
        <f>SUM(H6:H19)</f>
        <v>217</v>
      </c>
      <c r="I20" s="89">
        <f t="shared" ref="I20:L20" si="7">SUM(I6:I19)</f>
        <v>2</v>
      </c>
      <c r="J20" s="89">
        <f t="shared" si="7"/>
        <v>0</v>
      </c>
      <c r="K20" s="89">
        <f t="shared" si="7"/>
        <v>0</v>
      </c>
      <c r="L20" s="86">
        <f t="shared" si="7"/>
        <v>219</v>
      </c>
      <c r="M20" s="90"/>
      <c r="N20" s="89">
        <f>SUM(N6:N19)</f>
        <v>36</v>
      </c>
      <c r="O20" s="89">
        <f t="shared" ref="O20:R20" si="8">SUM(O6:O19)</f>
        <v>0</v>
      </c>
      <c r="P20" s="89">
        <f t="shared" si="8"/>
        <v>0</v>
      </c>
      <c r="Q20" s="89">
        <f t="shared" si="8"/>
        <v>0</v>
      </c>
      <c r="R20" s="89">
        <f t="shared" si="8"/>
        <v>36</v>
      </c>
      <c r="S20" s="89">
        <f>SUM(S6:S19)</f>
        <v>63</v>
      </c>
      <c r="T20" s="89">
        <f t="shared" ref="T20:W20" si="9">SUM(T6:T19)</f>
        <v>1</v>
      </c>
      <c r="U20" s="89">
        <f t="shared" si="9"/>
        <v>3</v>
      </c>
      <c r="V20" s="89">
        <f t="shared" si="9"/>
        <v>0</v>
      </c>
      <c r="W20" s="89">
        <f t="shared" si="9"/>
        <v>67</v>
      </c>
      <c r="X20" s="89">
        <f>SUM(X6:X19)</f>
        <v>10</v>
      </c>
      <c r="Y20" s="89">
        <f t="shared" ref="Y20:AB20" si="10">SUM(Y6:Y19)</f>
        <v>1</v>
      </c>
      <c r="Z20" s="89">
        <f t="shared" si="10"/>
        <v>0</v>
      </c>
      <c r="AA20" s="89">
        <f t="shared" si="10"/>
        <v>0</v>
      </c>
      <c r="AB20" s="89">
        <f t="shared" si="10"/>
        <v>11</v>
      </c>
      <c r="AC20" s="89">
        <f>SUM(AC6:AC19)</f>
        <v>0</v>
      </c>
      <c r="AD20" s="89">
        <f t="shared" ref="AD20:AG20" si="11">SUM(AD6:AD19)</f>
        <v>0</v>
      </c>
      <c r="AE20" s="89">
        <f t="shared" si="11"/>
        <v>0</v>
      </c>
      <c r="AF20" s="89">
        <f t="shared" si="11"/>
        <v>0</v>
      </c>
      <c r="AG20" s="86">
        <f t="shared" si="11"/>
        <v>0</v>
      </c>
      <c r="AH20" s="90"/>
      <c r="AI20" s="11" t="s">
        <v>430</v>
      </c>
    </row>
    <row r="21" spans="1:35" ht="27" customHeight="1" thickTop="1" thickBot="1">
      <c r="A21" s="11" t="s">
        <v>431</v>
      </c>
      <c r="B21" s="76"/>
      <c r="C21" s="692">
        <f>SUM(C20:F20)</f>
        <v>52</v>
      </c>
      <c r="D21" s="693"/>
      <c r="E21" s="693"/>
      <c r="F21" s="694"/>
      <c r="G21" s="191">
        <f>C23+C25</f>
        <v>52</v>
      </c>
      <c r="H21" s="692">
        <f>SUM(H20:K20)</f>
        <v>219</v>
      </c>
      <c r="I21" s="693"/>
      <c r="J21" s="693"/>
      <c r="K21" s="694"/>
      <c r="L21" s="191">
        <f>H23+H25</f>
        <v>219</v>
      </c>
      <c r="M21" s="76"/>
      <c r="N21" s="692">
        <f>SUM(N20:Q20)</f>
        <v>36</v>
      </c>
      <c r="O21" s="693"/>
      <c r="P21" s="693"/>
      <c r="Q21" s="694"/>
      <c r="R21" s="191">
        <f>N23+N25</f>
        <v>36</v>
      </c>
      <c r="S21" s="692">
        <f>SUM(S20:V20)</f>
        <v>67</v>
      </c>
      <c r="T21" s="693"/>
      <c r="U21" s="693"/>
      <c r="V21" s="694"/>
      <c r="W21" s="191">
        <f>S23+S25</f>
        <v>67</v>
      </c>
      <c r="X21" s="692">
        <f>SUM(X20:AA20)</f>
        <v>11</v>
      </c>
      <c r="Y21" s="693"/>
      <c r="Z21" s="693"/>
      <c r="AA21" s="694"/>
      <c r="AB21" s="191">
        <f>X23+X25</f>
        <v>11</v>
      </c>
      <c r="AC21" s="692">
        <f>SUM(AC20:AF20)</f>
        <v>0</v>
      </c>
      <c r="AD21" s="693"/>
      <c r="AE21" s="693"/>
      <c r="AF21" s="694"/>
      <c r="AG21" s="191">
        <f>AC23+AC25</f>
        <v>0</v>
      </c>
      <c r="AH21" s="76"/>
      <c r="AI21" s="11" t="s">
        <v>431</v>
      </c>
    </row>
    <row r="22" spans="1:35" ht="27" customHeight="1" thickTop="1" thickBot="1">
      <c r="A22" s="718" t="s">
        <v>1</v>
      </c>
      <c r="B22" s="719"/>
      <c r="C22" s="719"/>
      <c r="D22" s="719"/>
      <c r="E22" s="719"/>
      <c r="F22" s="719"/>
      <c r="G22" s="719"/>
      <c r="H22" s="719"/>
      <c r="I22" s="719"/>
      <c r="J22" s="719"/>
      <c r="K22" s="719"/>
      <c r="L22" s="719"/>
      <c r="M22" s="719"/>
      <c r="N22" s="719"/>
      <c r="O22" s="719"/>
      <c r="P22" s="719"/>
      <c r="Q22" s="719"/>
      <c r="R22" s="719"/>
      <c r="S22" s="719"/>
      <c r="T22" s="719"/>
      <c r="U22" s="719"/>
      <c r="V22" s="719"/>
      <c r="W22" s="719"/>
      <c r="X22" s="719"/>
      <c r="Y22" s="719"/>
      <c r="Z22" s="719"/>
      <c r="AA22" s="719"/>
      <c r="AB22" s="719"/>
      <c r="AC22" s="719"/>
      <c r="AD22" s="719"/>
      <c r="AE22" s="719"/>
      <c r="AF22" s="719"/>
      <c r="AG22" s="719"/>
      <c r="AH22" s="719"/>
      <c r="AI22" s="719"/>
    </row>
    <row r="23" spans="1:35" ht="27" customHeight="1" thickTop="1" thickBot="1">
      <c r="A23" s="66" t="s">
        <v>429</v>
      </c>
      <c r="B23" s="64"/>
      <c r="C23" s="689">
        <f>G8+G11</f>
        <v>3</v>
      </c>
      <c r="D23" s="690"/>
      <c r="E23" s="690"/>
      <c r="F23" s="690"/>
      <c r="G23" s="691"/>
      <c r="H23" s="689">
        <f>L8+L11</f>
        <v>1</v>
      </c>
      <c r="I23" s="690"/>
      <c r="J23" s="690"/>
      <c r="K23" s="690"/>
      <c r="L23" s="691"/>
      <c r="M23" s="64"/>
      <c r="N23" s="689">
        <f>R8+R11</f>
        <v>6</v>
      </c>
      <c r="O23" s="690"/>
      <c r="P23" s="690"/>
      <c r="Q23" s="690"/>
      <c r="R23" s="691"/>
      <c r="S23" s="689">
        <f>W8+W11</f>
        <v>2</v>
      </c>
      <c r="T23" s="690"/>
      <c r="U23" s="690"/>
      <c r="V23" s="690"/>
      <c r="W23" s="691"/>
      <c r="X23" s="689">
        <f>AB8+AB11</f>
        <v>0</v>
      </c>
      <c r="Y23" s="690"/>
      <c r="Z23" s="690"/>
      <c r="AA23" s="690"/>
      <c r="AB23" s="691"/>
      <c r="AC23" s="689">
        <f>AG8+AG11</f>
        <v>0</v>
      </c>
      <c r="AD23" s="690"/>
      <c r="AE23" s="690"/>
      <c r="AF23" s="690"/>
      <c r="AG23" s="691"/>
      <c r="AH23" s="64"/>
      <c r="AI23" s="66" t="s">
        <v>429</v>
      </c>
    </row>
    <row r="24" spans="1:35" ht="27" customHeight="1" thickTop="1" thickBot="1">
      <c r="A24" s="721" t="s">
        <v>4</v>
      </c>
      <c r="B24" s="722"/>
      <c r="C24" s="722"/>
      <c r="D24" s="722"/>
      <c r="E24" s="722"/>
      <c r="F24" s="722"/>
      <c r="G24" s="722"/>
      <c r="H24" s="722"/>
      <c r="I24" s="722"/>
      <c r="J24" s="722"/>
      <c r="K24" s="722"/>
      <c r="L24" s="722"/>
      <c r="M24" s="722"/>
      <c r="N24" s="722"/>
      <c r="O24" s="722"/>
      <c r="P24" s="722"/>
      <c r="Q24" s="722"/>
      <c r="R24" s="722"/>
      <c r="S24" s="722"/>
      <c r="T24" s="722"/>
      <c r="U24" s="722"/>
      <c r="V24" s="722"/>
      <c r="W24" s="722"/>
      <c r="X24" s="722"/>
      <c r="Y24" s="722"/>
      <c r="Z24" s="722"/>
      <c r="AA24" s="722"/>
      <c r="AB24" s="722"/>
      <c r="AC24" s="722"/>
      <c r="AD24" s="722"/>
      <c r="AE24" s="722"/>
      <c r="AF24" s="722"/>
      <c r="AG24" s="722"/>
      <c r="AH24" s="722"/>
      <c r="AI24" s="722"/>
    </row>
    <row r="25" spans="1:35" ht="27" customHeight="1" thickTop="1" thickBot="1">
      <c r="A25" s="66" t="s">
        <v>429</v>
      </c>
      <c r="B25" s="64"/>
      <c r="C25" s="688">
        <f>SUM(G6:G7,G9:G10,G12:G19)</f>
        <v>49</v>
      </c>
      <c r="D25" s="688"/>
      <c r="E25" s="688"/>
      <c r="F25" s="688"/>
      <c r="G25" s="688"/>
      <c r="H25" s="688">
        <f>SUM(L6:L7,L9:L10,L12:L19)</f>
        <v>218</v>
      </c>
      <c r="I25" s="688"/>
      <c r="J25" s="688"/>
      <c r="K25" s="688"/>
      <c r="L25" s="688"/>
      <c r="M25" s="64"/>
      <c r="N25" s="688">
        <f>SUM(R6:R7,R9:R10,R12:R19)</f>
        <v>30</v>
      </c>
      <c r="O25" s="688"/>
      <c r="P25" s="688"/>
      <c r="Q25" s="688"/>
      <c r="R25" s="688"/>
      <c r="S25" s="688">
        <f>SUM(W6:W7,W9:W10,W12:W19)</f>
        <v>65</v>
      </c>
      <c r="T25" s="688"/>
      <c r="U25" s="688"/>
      <c r="V25" s="688"/>
      <c r="W25" s="688"/>
      <c r="X25" s="688">
        <f>SUM(AB6:AB7,AB9:AB10,AB12:AB19)</f>
        <v>11</v>
      </c>
      <c r="Y25" s="688"/>
      <c r="Z25" s="688"/>
      <c r="AA25" s="688"/>
      <c r="AB25" s="688"/>
      <c r="AC25" s="688">
        <f>SUM(AG6:AG7,AG9:AG10,AG12:AG19)</f>
        <v>0</v>
      </c>
      <c r="AD25" s="688"/>
      <c r="AE25" s="688"/>
      <c r="AF25" s="688"/>
      <c r="AG25" s="688"/>
      <c r="AH25" s="64"/>
      <c r="AI25" s="66" t="s">
        <v>429</v>
      </c>
    </row>
    <row r="26" spans="1:35" ht="25.9" customHeight="1" thickTop="1"/>
    <row r="27" spans="1:35" ht="25.9" customHeight="1"/>
    <row r="28" spans="1:35" ht="25.9" customHeight="1"/>
    <row r="29" spans="1:35" ht="25.9" customHeight="1"/>
    <row r="30" spans="1:35" ht="25.9" customHeight="1"/>
    <row r="31" spans="1:35" ht="25.9" customHeight="1"/>
    <row r="32" spans="1:35" ht="25.9" customHeight="1"/>
    <row r="33" ht="25.9" customHeight="1"/>
    <row r="34" ht="25.9" customHeight="1"/>
    <row r="35" ht="25.9" customHeight="1"/>
    <row r="36" ht="25.9" customHeight="1"/>
    <row r="37" ht="25.9" customHeight="1"/>
    <row r="38" ht="25.9" customHeight="1"/>
    <row r="39" ht="25.9" customHeight="1"/>
    <row r="40" ht="25.9" customHeight="1"/>
    <row r="41" ht="25.9" customHeight="1"/>
    <row r="42" ht="25.9" customHeight="1"/>
    <row r="43" ht="25.9" customHeight="1"/>
    <row r="44" ht="25.9" customHeight="1"/>
    <row r="45" ht="25.9" customHeight="1"/>
    <row r="46" ht="25.9" customHeight="1"/>
    <row r="47" ht="25.9" customHeight="1"/>
    <row r="48" ht="25.9" customHeight="1"/>
    <row r="49" ht="25.9" customHeight="1"/>
    <row r="50" ht="25.9" customHeight="1"/>
    <row r="51" ht="25.9" customHeight="1"/>
    <row r="52" ht="25.9" customHeight="1"/>
    <row r="53" ht="25.9" customHeight="1"/>
    <row r="54" ht="25.9" customHeight="1"/>
    <row r="55" ht="25.9" customHeight="1"/>
    <row r="56" ht="25.9" customHeight="1"/>
    <row r="57" ht="25.9" customHeight="1"/>
    <row r="58" ht="25.9" customHeight="1"/>
    <row r="59" ht="25.9" customHeight="1"/>
    <row r="60" ht="25.9" customHeight="1"/>
    <row r="61" ht="25.9" customHeight="1"/>
    <row r="62" ht="25.9" customHeight="1"/>
    <row r="63" ht="25.9" customHeight="1"/>
    <row r="64" ht="25.9" customHeight="1"/>
    <row r="65" ht="25.9" customHeight="1"/>
    <row r="66" ht="25.9" customHeight="1"/>
    <row r="67" ht="25.9" customHeight="1"/>
    <row r="68" ht="25.9" customHeight="1"/>
    <row r="69" ht="25.9" customHeight="1"/>
    <row r="70" ht="25.9" customHeight="1"/>
    <row r="71" ht="25.9" customHeight="1"/>
    <row r="72" ht="25.9" customHeight="1"/>
    <row r="73" ht="25.9" customHeight="1"/>
    <row r="74" ht="25.9" customHeight="1"/>
    <row r="75" ht="25.9" customHeight="1"/>
    <row r="76" ht="25.9" customHeight="1"/>
    <row r="77" ht="25.9" customHeight="1"/>
    <row r="78" ht="25.9" customHeight="1"/>
    <row r="79" ht="25.9" customHeight="1"/>
    <row r="80" ht="25.9" customHeight="1"/>
    <row r="81" ht="25.9" customHeight="1"/>
    <row r="82" ht="25.9" customHeight="1"/>
    <row r="83" ht="25.9" customHeight="1"/>
    <row r="84" ht="25.9" customHeight="1"/>
    <row r="85" ht="25.9" customHeight="1"/>
    <row r="86" ht="25.9" customHeight="1"/>
    <row r="87" ht="25.9" customHeight="1"/>
    <row r="88" ht="25.9" customHeight="1"/>
    <row r="89" ht="25.9" customHeight="1"/>
    <row r="90" ht="25.9" customHeight="1"/>
    <row r="91" ht="25.9" customHeight="1"/>
    <row r="92" ht="25.9" customHeight="1"/>
    <row r="93" ht="25.9" customHeight="1"/>
    <row r="94" ht="25.9" customHeight="1"/>
    <row r="95" ht="25.9" customHeight="1"/>
    <row r="96" ht="25.9" customHeight="1"/>
    <row r="97" ht="25.9" customHeight="1"/>
    <row r="98" ht="25.9" customHeight="1"/>
    <row r="99" ht="25.9" customHeight="1"/>
    <row r="100" ht="25.9" customHeight="1"/>
    <row r="101" ht="25.9" customHeight="1"/>
    <row r="102" ht="25.9" customHeight="1"/>
    <row r="103" ht="25.9" customHeight="1"/>
    <row r="104" ht="25.9" customHeight="1"/>
    <row r="105" ht="25.9" customHeight="1"/>
    <row r="106" ht="25.9" customHeight="1"/>
    <row r="107" ht="25.9" customHeight="1"/>
    <row r="108" ht="25.9" customHeight="1"/>
    <row r="109" ht="25.9" customHeight="1"/>
    <row r="110" ht="25.9" customHeight="1"/>
    <row r="111" ht="25.9" customHeight="1"/>
    <row r="112" ht="25.9" customHeight="1"/>
    <row r="113" ht="25.9" customHeight="1"/>
    <row r="114" ht="25.9" customHeight="1"/>
    <row r="115" ht="25.9" customHeight="1"/>
    <row r="116" ht="25.9" customHeight="1"/>
    <row r="117" ht="25.9" customHeight="1"/>
    <row r="118" ht="25.9" customHeight="1"/>
    <row r="119" ht="25.9" customHeight="1"/>
    <row r="120" ht="25.9" customHeight="1"/>
    <row r="121" ht="25.9" customHeight="1"/>
    <row r="122" ht="25.9" customHeight="1"/>
    <row r="123" ht="25.9" customHeight="1"/>
    <row r="124" ht="25.9" customHeight="1"/>
    <row r="125" ht="25.9" customHeight="1"/>
    <row r="126" ht="25.9" customHeight="1"/>
    <row r="127" ht="25.9" customHeight="1"/>
    <row r="128" ht="25.9" customHeight="1"/>
    <row r="129" ht="25.9" customHeight="1"/>
    <row r="130" ht="25.9" customHeight="1"/>
    <row r="131" ht="25.9" customHeight="1"/>
    <row r="132" ht="25.9" customHeight="1"/>
    <row r="133" ht="25.9" customHeight="1"/>
    <row r="134" ht="25.9" customHeight="1"/>
    <row r="135" ht="25.9" customHeight="1"/>
    <row r="136" ht="25.9" customHeight="1"/>
    <row r="137" ht="25.9" customHeight="1"/>
    <row r="138" ht="25.9" customHeight="1"/>
    <row r="139" ht="25.9" customHeight="1"/>
    <row r="140" ht="25.9" customHeight="1"/>
    <row r="141" ht="25.9" customHeight="1"/>
    <row r="142" ht="25.9" customHeight="1"/>
    <row r="143" ht="25.9" customHeight="1"/>
    <row r="144" ht="25.9" customHeight="1"/>
    <row r="145" ht="25.9" customHeight="1"/>
    <row r="146" ht="25.9" customHeight="1"/>
    <row r="147" ht="25.9" customHeight="1"/>
    <row r="148" ht="25.9" customHeight="1"/>
    <row r="149" ht="25.9" customHeight="1"/>
    <row r="150" ht="25.9" customHeight="1"/>
    <row r="151" ht="25.9" customHeight="1"/>
    <row r="152" ht="25.9" customHeight="1"/>
    <row r="153" ht="25.9" customHeight="1"/>
    <row r="154" ht="25.9" customHeight="1"/>
    <row r="155" ht="25.9" customHeight="1"/>
    <row r="156" ht="25.9" customHeight="1"/>
    <row r="157" ht="25.9" customHeight="1"/>
    <row r="158" ht="25.9" customHeight="1"/>
    <row r="159" ht="25.9" customHeight="1"/>
    <row r="160" ht="25.9" customHeight="1"/>
    <row r="161" ht="25.9" customHeight="1"/>
    <row r="162" ht="25.9" customHeight="1"/>
    <row r="163" ht="25.9" customHeight="1"/>
    <row r="164" ht="25.9" customHeight="1"/>
    <row r="165" ht="25.9" customHeight="1"/>
    <row r="166" ht="25.9" customHeight="1"/>
    <row r="167" ht="25.9" customHeight="1"/>
    <row r="168" ht="25.9" customHeight="1"/>
    <row r="169" ht="25.9" customHeight="1"/>
    <row r="170" ht="25.9" customHeight="1"/>
    <row r="171" ht="25.9" customHeight="1"/>
    <row r="172" ht="25.9" customHeight="1"/>
    <row r="173" ht="25.9" customHeight="1"/>
    <row r="174" ht="25.9" customHeight="1"/>
    <row r="175" ht="25.9" customHeight="1"/>
    <row r="176" ht="25.9" customHeight="1"/>
    <row r="177" ht="25.9" customHeight="1"/>
    <row r="178" ht="25.9" customHeight="1"/>
    <row r="179" ht="25.9" customHeight="1"/>
    <row r="180" ht="25.9" customHeight="1"/>
    <row r="181" ht="25.9" customHeight="1"/>
    <row r="182" ht="25.9" customHeight="1"/>
    <row r="183" ht="25.9" customHeight="1"/>
    <row r="184" ht="25.9" customHeight="1"/>
    <row r="185" ht="25.9" customHeight="1"/>
    <row r="186" ht="25.9" customHeight="1"/>
    <row r="187" ht="25.9" customHeight="1"/>
    <row r="188" ht="25.9" customHeight="1"/>
    <row r="189" ht="25.9" customHeight="1"/>
    <row r="190" ht="25.9" customHeight="1"/>
    <row r="191" ht="25.9" customHeight="1"/>
    <row r="192" ht="25.9" customHeight="1"/>
    <row r="193" ht="25.9" customHeight="1"/>
    <row r="194" ht="25.9" customHeight="1"/>
    <row r="195" ht="25.9" customHeight="1"/>
    <row r="196" ht="25.9" customHeight="1"/>
    <row r="197" ht="25.9" customHeight="1"/>
    <row r="198" ht="25.9" customHeight="1"/>
    <row r="199" ht="25.9" customHeight="1"/>
    <row r="200" ht="25.9" customHeight="1"/>
    <row r="201" ht="25.9" customHeight="1"/>
    <row r="202" ht="25.9" customHeight="1"/>
    <row r="203" ht="25.9" customHeight="1"/>
    <row r="204" ht="25.9" customHeight="1"/>
    <row r="205" ht="25.9" customHeight="1"/>
    <row r="206" ht="25.9" customHeight="1"/>
    <row r="207" ht="25.9" customHeight="1"/>
    <row r="208" ht="25.9" customHeight="1"/>
    <row r="209" ht="25.9" customHeight="1"/>
    <row r="210" ht="25.9" customHeight="1"/>
    <row r="211" ht="25.9" customHeight="1"/>
    <row r="212" ht="25.9" customHeight="1"/>
    <row r="213" ht="25.9" customHeight="1"/>
    <row r="214" ht="25.9" customHeight="1"/>
    <row r="215" ht="25.9" customHeight="1"/>
    <row r="216" ht="25.9" customHeight="1"/>
    <row r="217" ht="25.9" customHeight="1"/>
    <row r="218" ht="25.9" customHeight="1"/>
    <row r="219" ht="25.9" customHeight="1"/>
    <row r="220" ht="25.9" customHeight="1"/>
    <row r="221" ht="25.9" customHeight="1"/>
    <row r="222" ht="25.9" customHeight="1"/>
    <row r="223" ht="25.9" customHeight="1"/>
    <row r="224" ht="25.9" customHeight="1"/>
    <row r="225" ht="25.9" customHeight="1"/>
    <row r="226" ht="25.9" customHeight="1"/>
    <row r="227" ht="25.9" customHeight="1"/>
    <row r="228" ht="25.9" customHeight="1"/>
    <row r="229" ht="25.9" customHeight="1"/>
    <row r="230" ht="25.9" customHeight="1"/>
    <row r="231" ht="25.9" customHeight="1"/>
    <row r="232" ht="25.9" customHeight="1"/>
    <row r="233" ht="25.9" customHeight="1"/>
    <row r="234" ht="25.9" customHeight="1"/>
    <row r="235" ht="25.9" customHeight="1"/>
    <row r="236" ht="25.9" customHeight="1"/>
    <row r="237" ht="25.9" customHeight="1"/>
    <row r="238" ht="25.9" customHeight="1"/>
    <row r="239" ht="25.9" customHeight="1"/>
    <row r="240" ht="25.9" customHeight="1"/>
    <row r="241" ht="25.9" customHeight="1"/>
    <row r="242" ht="25.9" customHeight="1"/>
    <row r="243" ht="25.9" customHeight="1"/>
    <row r="244" ht="25.9" customHeight="1"/>
    <row r="245" ht="25.9" customHeight="1"/>
    <row r="246" ht="25.9" customHeight="1"/>
    <row r="247" ht="25.9" customHeight="1"/>
    <row r="248" ht="25.9" customHeight="1"/>
    <row r="249" ht="25.9" customHeight="1"/>
    <row r="250" ht="25.9" customHeight="1"/>
    <row r="251" ht="25.9" customHeight="1"/>
    <row r="252" ht="25.9" customHeight="1"/>
    <row r="253" ht="25.9" customHeight="1"/>
    <row r="254" ht="25.9" customHeight="1"/>
    <row r="255" ht="25.9" customHeight="1"/>
    <row r="256" ht="25.9" customHeight="1"/>
    <row r="257" ht="25.9" customHeight="1"/>
    <row r="258" ht="25.9" customHeight="1"/>
    <row r="259" ht="25.9" customHeight="1"/>
    <row r="260" ht="25.9" customHeight="1"/>
    <row r="261" ht="25.9" customHeight="1"/>
    <row r="262" ht="25.9" customHeight="1"/>
    <row r="263" ht="25.9" customHeight="1"/>
    <row r="264" ht="25.9" customHeight="1"/>
    <row r="265" ht="25.9" customHeight="1"/>
    <row r="266" ht="25.9" customHeight="1"/>
    <row r="267" ht="25.9" customHeight="1"/>
    <row r="268" ht="25.9" customHeight="1"/>
    <row r="269" ht="25.9" customHeight="1"/>
    <row r="270" ht="25.9" customHeight="1"/>
    <row r="271" ht="25.9" customHeight="1"/>
    <row r="272" ht="25.9" customHeight="1"/>
    <row r="273" ht="25.9" customHeight="1"/>
    <row r="274" ht="25.9" customHeight="1"/>
    <row r="275" ht="25.9" customHeight="1"/>
    <row r="276" ht="25.9" customHeight="1"/>
    <row r="277" ht="25.9" customHeight="1"/>
    <row r="278" ht="25.9" customHeight="1"/>
    <row r="279" ht="25.9" customHeight="1"/>
    <row r="280" ht="25.9" customHeight="1"/>
    <row r="281" ht="25.9" customHeight="1"/>
    <row r="282" ht="25.9" customHeight="1"/>
    <row r="283" ht="25.9" customHeight="1"/>
    <row r="284" ht="25.9" customHeight="1"/>
    <row r="285" ht="25.9" customHeight="1"/>
    <row r="286" ht="25.9" customHeight="1"/>
    <row r="287" ht="25.9" customHeight="1"/>
    <row r="288" ht="25.9" customHeight="1"/>
    <row r="289" ht="25.9" customHeight="1"/>
    <row r="290" ht="25.9" customHeight="1"/>
    <row r="291" ht="25.9" customHeight="1"/>
    <row r="292" ht="25.9" customHeight="1"/>
    <row r="293" ht="25.9" customHeight="1"/>
    <row r="294" ht="25.9" customHeight="1"/>
    <row r="295" ht="25.9" customHeight="1"/>
    <row r="296" ht="25.9" customHeight="1"/>
    <row r="297" ht="25.9" customHeight="1"/>
    <row r="298" ht="25.9" customHeight="1"/>
    <row r="299" ht="25.9" customHeight="1"/>
    <row r="300" ht="25.9" customHeight="1"/>
    <row r="301" ht="25.9" customHeight="1"/>
    <row r="302" ht="25.9" customHeight="1"/>
    <row r="303" ht="25.9" customHeight="1"/>
    <row r="304" ht="25.9" customHeight="1"/>
    <row r="305" ht="25.9" customHeight="1"/>
    <row r="306" ht="25.9" customHeight="1"/>
    <row r="307" ht="25.9" customHeight="1"/>
    <row r="308" ht="25.9" customHeight="1"/>
    <row r="309" ht="25.9" customHeight="1"/>
    <row r="310" ht="25.9" customHeight="1"/>
    <row r="311" ht="25.9" customHeight="1"/>
    <row r="312" ht="25.9" customHeight="1"/>
    <row r="313" ht="25.9" customHeight="1"/>
    <row r="314" ht="25.9" customHeight="1"/>
    <row r="315" ht="25.9" customHeight="1"/>
    <row r="316" ht="25.9" customHeight="1"/>
    <row r="317" ht="25.9" customHeight="1"/>
    <row r="318" ht="25.9" customHeight="1"/>
    <row r="319" ht="25.9" customHeight="1"/>
  </sheetData>
  <mergeCells count="48">
    <mergeCell ref="A24:AI24"/>
    <mergeCell ref="C25:G25"/>
    <mergeCell ref="H25:L25"/>
    <mergeCell ref="N25:R25"/>
    <mergeCell ref="S25:W25"/>
    <mergeCell ref="X25:AB25"/>
    <mergeCell ref="AC25:AG25"/>
    <mergeCell ref="AC21:AF21"/>
    <mergeCell ref="A22:AI22"/>
    <mergeCell ref="C23:G23"/>
    <mergeCell ref="H23:L23"/>
    <mergeCell ref="N23:R23"/>
    <mergeCell ref="S23:W23"/>
    <mergeCell ref="X23:AB23"/>
    <mergeCell ref="AC23:AG23"/>
    <mergeCell ref="C21:F21"/>
    <mergeCell ref="H21:K21"/>
    <mergeCell ref="N21:Q21"/>
    <mergeCell ref="S21:V21"/>
    <mergeCell ref="X21:AA21"/>
    <mergeCell ref="AC3:AG3"/>
    <mergeCell ref="AI3:AI5"/>
    <mergeCell ref="C4:D4"/>
    <mergeCell ref="E4:F4"/>
    <mergeCell ref="H4:I4"/>
    <mergeCell ref="J4:K4"/>
    <mergeCell ref="N4:O4"/>
    <mergeCell ref="P4:Q4"/>
    <mergeCell ref="S4:T4"/>
    <mergeCell ref="U4:V4"/>
    <mergeCell ref="X3:AB3"/>
    <mergeCell ref="X4:Y4"/>
    <mergeCell ref="Z4:AA4"/>
    <mergeCell ref="AC4:AD4"/>
    <mergeCell ref="AE4:AF4"/>
    <mergeCell ref="A3:A5"/>
    <mergeCell ref="C3:G3"/>
    <mergeCell ref="H3:L3"/>
    <mergeCell ref="N3:R3"/>
    <mergeCell ref="S3:W3"/>
    <mergeCell ref="C1:L1"/>
    <mergeCell ref="N1:AG1"/>
    <mergeCell ref="C2:G2"/>
    <mergeCell ref="H2:L2"/>
    <mergeCell ref="N2:R2"/>
    <mergeCell ref="S2:W2"/>
    <mergeCell ref="X2:AB2"/>
    <mergeCell ref="AC2:AG2"/>
  </mergeCells>
  <printOptions horizontalCentered="1"/>
  <pageMargins left="0.25" right="0.25" top="1.5" bottom="0.5" header="0.3" footer="0.25"/>
  <pageSetup paperSize="5" scale="66" orientation="landscape" r:id="rId1"/>
  <headerFooter alignWithMargins="0">
    <oddHeader>&amp;C&amp;"Times New Roman,Bold"&amp;24November 4, 2014 State Election
Election Day Registration (EDR) Counts</oddHeader>
    <oddFooter>&amp;R&amp;F</oddFooter>
  </headerFooter>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pageSetUpPr fitToPage="1"/>
  </sheetPr>
  <dimension ref="A1:AM319"/>
  <sheetViews>
    <sheetView zoomScale="60" zoomScaleNormal="60" workbookViewId="0">
      <selection activeCell="AB15" sqref="AB15"/>
    </sheetView>
  </sheetViews>
  <sheetFormatPr defaultRowHeight="12.75"/>
  <cols>
    <col min="1" max="1" width="19.7109375" customWidth="1"/>
    <col min="2" max="2" width="1.85546875" customWidth="1"/>
    <col min="3" max="3" width="7.28515625" bestFit="1" customWidth="1"/>
    <col min="4" max="4" width="6.7109375" bestFit="1" customWidth="1"/>
    <col min="5" max="5" width="7.28515625" bestFit="1" customWidth="1"/>
    <col min="6" max="6" width="6.7109375" bestFit="1" customWidth="1"/>
    <col min="7" max="7" width="8.7109375" bestFit="1" customWidth="1"/>
    <col min="8" max="8" width="7.7109375" customWidth="1"/>
    <col min="9" max="9" width="6.7109375" customWidth="1"/>
    <col min="10" max="10" width="7.28515625" customWidth="1"/>
    <col min="11" max="11" width="6.7109375" bestFit="1" customWidth="1"/>
    <col min="12" max="12" width="8.7109375" bestFit="1" customWidth="1"/>
    <col min="13" max="13" width="7.7109375" customWidth="1"/>
    <col min="14" max="14" width="6.7109375" bestFit="1" customWidth="1"/>
    <col min="15" max="15" width="7.28515625" bestFit="1" customWidth="1"/>
    <col min="16" max="16" width="6.7109375" bestFit="1" customWidth="1"/>
    <col min="17" max="17" width="8.7109375" bestFit="1" customWidth="1"/>
    <col min="18" max="18" width="7.7109375" customWidth="1"/>
    <col min="19" max="19" width="6.7109375" bestFit="1" customWidth="1"/>
    <col min="20" max="20" width="7.28515625" bestFit="1" customWidth="1"/>
    <col min="21" max="21" width="6.7109375" bestFit="1" customWidth="1"/>
    <col min="22" max="22" width="8.7109375" bestFit="1" customWidth="1"/>
    <col min="23" max="23" width="7.7109375" customWidth="1"/>
    <col min="24" max="24" width="6.7109375" bestFit="1" customWidth="1"/>
    <col min="25" max="25" width="7.28515625" bestFit="1" customWidth="1"/>
    <col min="26" max="26" width="6.7109375" bestFit="1" customWidth="1"/>
    <col min="27" max="27" width="8.7109375" bestFit="1" customWidth="1"/>
    <col min="28" max="28" width="7.7109375" customWidth="1"/>
    <col min="29" max="29" width="6.7109375" bestFit="1" customWidth="1"/>
    <col min="30" max="30" width="7.28515625" bestFit="1" customWidth="1"/>
    <col min="31" max="31" width="6.7109375" bestFit="1" customWidth="1"/>
    <col min="32" max="32" width="8.7109375" bestFit="1" customWidth="1"/>
    <col min="33" max="33" width="7.28515625" bestFit="1" customWidth="1"/>
    <col min="34" max="34" width="6.7109375" bestFit="1" customWidth="1"/>
    <col min="35" max="35" width="7.28515625" bestFit="1" customWidth="1"/>
    <col min="36" max="36" width="6.7109375" bestFit="1" customWidth="1"/>
    <col min="37" max="37" width="8.7109375" bestFit="1" customWidth="1"/>
    <col min="38" max="38" width="1.85546875" customWidth="1"/>
    <col min="39" max="39" width="19.7109375" customWidth="1"/>
    <col min="40" max="44" width="8.7109375" customWidth="1"/>
    <col min="45" max="46" width="11.42578125" customWidth="1"/>
    <col min="47" max="47" width="10.28515625" customWidth="1"/>
    <col min="48" max="52" width="8.7109375" customWidth="1"/>
    <col min="53" max="53" width="11" customWidth="1"/>
    <col min="54" max="54" width="17" customWidth="1"/>
  </cols>
  <sheetData>
    <row r="1" spans="1:39" ht="35.450000000000003" customHeight="1" thickBot="1">
      <c r="A1" s="436" t="s">
        <v>448</v>
      </c>
      <c r="B1" s="88"/>
      <c r="C1" s="796" t="s">
        <v>383</v>
      </c>
      <c r="D1" s="796"/>
      <c r="E1" s="796"/>
      <c r="F1" s="796"/>
      <c r="G1" s="796"/>
      <c r="H1" s="796"/>
      <c r="I1" s="796"/>
      <c r="J1" s="796"/>
      <c r="K1" s="796"/>
      <c r="L1" s="796"/>
      <c r="M1" s="796"/>
      <c r="N1" s="796"/>
      <c r="O1" s="796"/>
      <c r="P1" s="796"/>
      <c r="Q1" s="796"/>
      <c r="R1" s="796"/>
      <c r="S1" s="796"/>
      <c r="T1" s="796"/>
      <c r="U1" s="796"/>
      <c r="V1" s="796"/>
      <c r="W1" s="796"/>
      <c r="X1" s="796"/>
      <c r="Y1" s="796"/>
      <c r="Z1" s="796"/>
      <c r="AA1" s="796"/>
      <c r="AB1" s="796"/>
      <c r="AC1" s="796"/>
      <c r="AD1" s="796"/>
      <c r="AE1" s="796"/>
      <c r="AF1" s="796"/>
      <c r="AG1" s="796"/>
      <c r="AH1" s="796"/>
      <c r="AI1" s="796"/>
      <c r="AJ1" s="796"/>
      <c r="AK1" s="796"/>
      <c r="AL1" s="88"/>
      <c r="AM1" s="240" t="s">
        <v>448</v>
      </c>
    </row>
    <row r="2" spans="1:39" ht="25.9" customHeight="1" thickTop="1" thickBot="1">
      <c r="A2" s="435"/>
      <c r="B2" s="88"/>
      <c r="C2" s="715" t="s">
        <v>16</v>
      </c>
      <c r="D2" s="713"/>
      <c r="E2" s="713"/>
      <c r="F2" s="713"/>
      <c r="G2" s="713"/>
      <c r="H2" s="713" t="s">
        <v>389</v>
      </c>
      <c r="I2" s="713"/>
      <c r="J2" s="713"/>
      <c r="K2" s="713"/>
      <c r="L2" s="713"/>
      <c r="M2" s="713" t="s">
        <v>263</v>
      </c>
      <c r="N2" s="713"/>
      <c r="O2" s="713"/>
      <c r="P2" s="713"/>
      <c r="Q2" s="713"/>
      <c r="R2" s="713" t="s">
        <v>17</v>
      </c>
      <c r="S2" s="713"/>
      <c r="T2" s="713"/>
      <c r="U2" s="713"/>
      <c r="V2" s="713"/>
      <c r="W2" s="713" t="s">
        <v>387</v>
      </c>
      <c r="X2" s="713"/>
      <c r="Y2" s="713"/>
      <c r="Z2" s="713"/>
      <c r="AA2" s="713"/>
      <c r="AB2" s="713" t="s">
        <v>263</v>
      </c>
      <c r="AC2" s="713"/>
      <c r="AD2" s="713"/>
      <c r="AE2" s="713"/>
      <c r="AF2" s="713"/>
      <c r="AG2" s="713" t="s">
        <v>386</v>
      </c>
      <c r="AH2" s="713"/>
      <c r="AI2" s="713"/>
      <c r="AJ2" s="713"/>
      <c r="AK2" s="714"/>
      <c r="AL2" s="88"/>
      <c r="AM2" s="239"/>
    </row>
    <row r="3" spans="1:39" ht="38.25" customHeight="1" thickTop="1" thickBot="1">
      <c r="A3" s="716" t="s">
        <v>0</v>
      </c>
      <c r="B3" s="182"/>
      <c r="C3" s="709" t="s">
        <v>384</v>
      </c>
      <c r="D3" s="710"/>
      <c r="E3" s="710"/>
      <c r="F3" s="710"/>
      <c r="G3" s="711"/>
      <c r="H3" s="709" t="s">
        <v>384</v>
      </c>
      <c r="I3" s="710"/>
      <c r="J3" s="710"/>
      <c r="K3" s="710"/>
      <c r="L3" s="711"/>
      <c r="M3" s="709" t="s">
        <v>384</v>
      </c>
      <c r="N3" s="710"/>
      <c r="O3" s="710"/>
      <c r="P3" s="710"/>
      <c r="Q3" s="711"/>
      <c r="R3" s="709" t="s">
        <v>385</v>
      </c>
      <c r="S3" s="710"/>
      <c r="T3" s="710"/>
      <c r="U3" s="710"/>
      <c r="V3" s="711"/>
      <c r="W3" s="709" t="s">
        <v>385</v>
      </c>
      <c r="X3" s="710"/>
      <c r="Y3" s="710"/>
      <c r="Z3" s="710"/>
      <c r="AA3" s="711"/>
      <c r="AB3" s="709" t="s">
        <v>385</v>
      </c>
      <c r="AC3" s="710"/>
      <c r="AD3" s="710"/>
      <c r="AE3" s="710"/>
      <c r="AF3" s="711"/>
      <c r="AG3" s="709" t="s">
        <v>206</v>
      </c>
      <c r="AH3" s="710"/>
      <c r="AI3" s="710"/>
      <c r="AJ3" s="710"/>
      <c r="AK3" s="711"/>
      <c r="AL3" s="9"/>
      <c r="AM3" s="716" t="s">
        <v>0</v>
      </c>
    </row>
    <row r="4" spans="1:39" ht="38.25" customHeight="1" thickTop="1" thickBot="1">
      <c r="A4" s="716"/>
      <c r="B4" s="182"/>
      <c r="C4" s="696" t="s">
        <v>371</v>
      </c>
      <c r="D4" s="698"/>
      <c r="E4" s="696" t="s">
        <v>372</v>
      </c>
      <c r="F4" s="698"/>
      <c r="G4" s="190" t="s">
        <v>373</v>
      </c>
      <c r="H4" s="696" t="s">
        <v>371</v>
      </c>
      <c r="I4" s="698"/>
      <c r="J4" s="696" t="s">
        <v>372</v>
      </c>
      <c r="K4" s="698"/>
      <c r="L4" s="190" t="s">
        <v>373</v>
      </c>
      <c r="M4" s="696" t="s">
        <v>371</v>
      </c>
      <c r="N4" s="698"/>
      <c r="O4" s="696" t="s">
        <v>372</v>
      </c>
      <c r="P4" s="698"/>
      <c r="Q4" s="190" t="s">
        <v>373</v>
      </c>
      <c r="R4" s="696" t="s">
        <v>371</v>
      </c>
      <c r="S4" s="698"/>
      <c r="T4" s="696" t="s">
        <v>372</v>
      </c>
      <c r="U4" s="698"/>
      <c r="V4" s="190" t="s">
        <v>373</v>
      </c>
      <c r="W4" s="696" t="s">
        <v>371</v>
      </c>
      <c r="X4" s="698"/>
      <c r="Y4" s="696" t="s">
        <v>372</v>
      </c>
      <c r="Z4" s="698"/>
      <c r="AA4" s="190" t="s">
        <v>373</v>
      </c>
      <c r="AB4" s="696" t="s">
        <v>371</v>
      </c>
      <c r="AC4" s="698"/>
      <c r="AD4" s="696" t="s">
        <v>372</v>
      </c>
      <c r="AE4" s="698"/>
      <c r="AF4" s="190" t="s">
        <v>373</v>
      </c>
      <c r="AG4" s="696" t="s">
        <v>371</v>
      </c>
      <c r="AH4" s="698"/>
      <c r="AI4" s="696" t="s">
        <v>372</v>
      </c>
      <c r="AJ4" s="698"/>
      <c r="AK4" s="190" t="s">
        <v>373</v>
      </c>
      <c r="AL4" s="9"/>
      <c r="AM4" s="716"/>
    </row>
    <row r="5" spans="1:39" ht="17.45" customHeight="1" thickTop="1" thickBot="1">
      <c r="A5" s="717"/>
      <c r="B5" s="9"/>
      <c r="C5" s="87" t="s">
        <v>374</v>
      </c>
      <c r="D5" s="180" t="s">
        <v>370</v>
      </c>
      <c r="E5" s="87" t="s">
        <v>374</v>
      </c>
      <c r="F5" s="87" t="s">
        <v>370</v>
      </c>
      <c r="G5" s="13" t="s">
        <v>2</v>
      </c>
      <c r="H5" s="87" t="s">
        <v>374</v>
      </c>
      <c r="I5" s="180" t="s">
        <v>370</v>
      </c>
      <c r="J5" s="87" t="s">
        <v>374</v>
      </c>
      <c r="K5" s="87" t="s">
        <v>370</v>
      </c>
      <c r="L5" s="13" t="s">
        <v>2</v>
      </c>
      <c r="M5" s="87" t="s">
        <v>374</v>
      </c>
      <c r="N5" s="180" t="s">
        <v>370</v>
      </c>
      <c r="O5" s="87" t="s">
        <v>374</v>
      </c>
      <c r="P5" s="87" t="s">
        <v>370</v>
      </c>
      <c r="Q5" s="13" t="s">
        <v>2</v>
      </c>
      <c r="R5" s="87" t="s">
        <v>374</v>
      </c>
      <c r="S5" s="180" t="s">
        <v>370</v>
      </c>
      <c r="T5" s="87" t="s">
        <v>374</v>
      </c>
      <c r="U5" s="87" t="s">
        <v>370</v>
      </c>
      <c r="V5" s="13" t="s">
        <v>2</v>
      </c>
      <c r="W5" s="87" t="s">
        <v>374</v>
      </c>
      <c r="X5" s="180" t="s">
        <v>370</v>
      </c>
      <c r="Y5" s="87" t="s">
        <v>374</v>
      </c>
      <c r="Z5" s="87" t="s">
        <v>370</v>
      </c>
      <c r="AA5" s="13" t="s">
        <v>2</v>
      </c>
      <c r="AB5" s="87" t="s">
        <v>374</v>
      </c>
      <c r="AC5" s="180" t="s">
        <v>370</v>
      </c>
      <c r="AD5" s="87" t="s">
        <v>374</v>
      </c>
      <c r="AE5" s="87" t="s">
        <v>370</v>
      </c>
      <c r="AF5" s="13" t="s">
        <v>2</v>
      </c>
      <c r="AG5" s="87" t="s">
        <v>374</v>
      </c>
      <c r="AH5" s="180" t="s">
        <v>370</v>
      </c>
      <c r="AI5" s="87" t="s">
        <v>374</v>
      </c>
      <c r="AJ5" s="87" t="s">
        <v>370</v>
      </c>
      <c r="AK5" s="13" t="s">
        <v>2</v>
      </c>
      <c r="AL5" s="9"/>
      <c r="AM5" s="717"/>
    </row>
    <row r="6" spans="1:39" ht="27" customHeight="1" thickTop="1">
      <c r="A6" s="77">
        <v>1</v>
      </c>
      <c r="B6" s="48"/>
      <c r="C6" s="563">
        <v>5</v>
      </c>
      <c r="D6" s="564"/>
      <c r="E6" s="565"/>
      <c r="F6" s="565"/>
      <c r="G6" s="5">
        <f>SUM(C6:F6)</f>
        <v>5</v>
      </c>
      <c r="H6" s="563">
        <v>0</v>
      </c>
      <c r="I6" s="564"/>
      <c r="J6" s="565"/>
      <c r="K6" s="565"/>
      <c r="L6" s="5">
        <f>SUM(H6:K6)</f>
        <v>0</v>
      </c>
      <c r="M6" s="563">
        <v>0</v>
      </c>
      <c r="N6" s="564"/>
      <c r="O6" s="565"/>
      <c r="P6" s="565"/>
      <c r="Q6" s="5">
        <f>SUM(M6:P6)</f>
        <v>0</v>
      </c>
      <c r="R6" s="563">
        <v>16</v>
      </c>
      <c r="S6" s="564"/>
      <c r="T6" s="565">
        <v>1</v>
      </c>
      <c r="U6" s="565"/>
      <c r="V6" s="5">
        <f>SUM(R6:U6)</f>
        <v>17</v>
      </c>
      <c r="W6" s="563">
        <v>1</v>
      </c>
      <c r="X6" s="564"/>
      <c r="Y6" s="565"/>
      <c r="Z6" s="565"/>
      <c r="AA6" s="5">
        <f>SUM(W6:Z6)</f>
        <v>1</v>
      </c>
      <c r="AB6" s="563">
        <v>0</v>
      </c>
      <c r="AC6" s="564"/>
      <c r="AD6" s="565"/>
      <c r="AE6" s="565"/>
      <c r="AF6" s="5">
        <f>SUM(AB6:AE6)</f>
        <v>0</v>
      </c>
      <c r="AG6" s="563">
        <v>4</v>
      </c>
      <c r="AH6" s="564">
        <v>1</v>
      </c>
      <c r="AI6" s="565"/>
      <c r="AJ6" s="565"/>
      <c r="AK6" s="5">
        <f>SUM(AG6:AJ6)</f>
        <v>5</v>
      </c>
      <c r="AL6" s="48"/>
      <c r="AM6" s="77">
        <v>1</v>
      </c>
    </row>
    <row r="7" spans="1:39" ht="27" customHeight="1">
      <c r="A7" s="6">
        <v>2</v>
      </c>
      <c r="B7" s="48"/>
      <c r="C7" s="566">
        <v>0</v>
      </c>
      <c r="D7" s="566"/>
      <c r="E7" s="566"/>
      <c r="F7" s="566"/>
      <c r="G7" s="77">
        <f t="shared" ref="G7:G19" si="0">SUM(C7:F7)</f>
        <v>0</v>
      </c>
      <c r="H7" s="566">
        <v>0</v>
      </c>
      <c r="I7" s="567"/>
      <c r="J7" s="568"/>
      <c r="K7" s="568"/>
      <c r="L7" s="77">
        <f t="shared" ref="L7:L19" si="1">SUM(H7:K7)</f>
        <v>0</v>
      </c>
      <c r="M7" s="566">
        <v>0</v>
      </c>
      <c r="N7" s="567"/>
      <c r="O7" s="568"/>
      <c r="P7" s="568"/>
      <c r="Q7" s="77">
        <f t="shared" ref="Q7:Q19" si="2">SUM(M7:P7)</f>
        <v>0</v>
      </c>
      <c r="R7" s="566">
        <v>5</v>
      </c>
      <c r="S7" s="567">
        <v>1</v>
      </c>
      <c r="T7" s="568"/>
      <c r="U7" s="568"/>
      <c r="V7" s="77">
        <f t="shared" ref="V7:V19" si="3">SUM(R7:U7)</f>
        <v>6</v>
      </c>
      <c r="W7" s="566">
        <v>0</v>
      </c>
      <c r="X7" s="567"/>
      <c r="Y7" s="568"/>
      <c r="Z7" s="568"/>
      <c r="AA7" s="77">
        <f t="shared" ref="AA7:AA19" si="4">SUM(W7:Z7)</f>
        <v>0</v>
      </c>
      <c r="AB7" s="566">
        <v>0</v>
      </c>
      <c r="AC7" s="567"/>
      <c r="AD7" s="568"/>
      <c r="AE7" s="568"/>
      <c r="AF7" s="77">
        <f t="shared" ref="AF7:AF19" si="5">SUM(AB7:AE7)</f>
        <v>0</v>
      </c>
      <c r="AG7" s="566">
        <v>1</v>
      </c>
      <c r="AH7" s="567"/>
      <c r="AI7" s="568"/>
      <c r="AJ7" s="568"/>
      <c r="AK7" s="77">
        <f t="shared" ref="AK7:AK19" si="6">SUM(AG7:AJ7)</f>
        <v>1</v>
      </c>
      <c r="AL7" s="48"/>
      <c r="AM7" s="6">
        <v>2</v>
      </c>
    </row>
    <row r="8" spans="1:39" ht="27" customHeight="1">
      <c r="A8" s="6">
        <v>3</v>
      </c>
      <c r="B8" s="88"/>
      <c r="C8" s="566">
        <v>5</v>
      </c>
      <c r="D8" s="566"/>
      <c r="E8" s="566"/>
      <c r="F8" s="566"/>
      <c r="G8" s="77">
        <f t="shared" si="0"/>
        <v>5</v>
      </c>
      <c r="H8" s="566">
        <v>1</v>
      </c>
      <c r="I8" s="567"/>
      <c r="J8" s="568"/>
      <c r="K8" s="568"/>
      <c r="L8" s="77">
        <f t="shared" si="1"/>
        <v>1</v>
      </c>
      <c r="M8" s="566">
        <v>0</v>
      </c>
      <c r="N8" s="567"/>
      <c r="O8" s="568"/>
      <c r="P8" s="568"/>
      <c r="Q8" s="77">
        <f t="shared" si="2"/>
        <v>0</v>
      </c>
      <c r="R8" s="566">
        <v>2</v>
      </c>
      <c r="S8" s="567"/>
      <c r="T8" s="568"/>
      <c r="U8" s="568"/>
      <c r="V8" s="77">
        <f t="shared" si="3"/>
        <v>2</v>
      </c>
      <c r="W8" s="566">
        <v>0</v>
      </c>
      <c r="X8" s="567"/>
      <c r="Y8" s="568"/>
      <c r="Z8" s="568"/>
      <c r="AA8" s="77">
        <f t="shared" si="4"/>
        <v>0</v>
      </c>
      <c r="AB8" s="566">
        <v>0</v>
      </c>
      <c r="AC8" s="567"/>
      <c r="AD8" s="568"/>
      <c r="AE8" s="568"/>
      <c r="AF8" s="77">
        <f t="shared" si="5"/>
        <v>0</v>
      </c>
      <c r="AG8" s="566">
        <v>0</v>
      </c>
      <c r="AH8" s="567"/>
      <c r="AI8" s="568"/>
      <c r="AJ8" s="568"/>
      <c r="AK8" s="77">
        <f t="shared" si="6"/>
        <v>0</v>
      </c>
      <c r="AL8" s="88"/>
      <c r="AM8" s="6">
        <v>3</v>
      </c>
    </row>
    <row r="9" spans="1:39" ht="27" customHeight="1">
      <c r="A9" s="6">
        <v>4</v>
      </c>
      <c r="B9" s="88"/>
      <c r="C9" s="566">
        <v>7</v>
      </c>
      <c r="D9" s="566"/>
      <c r="E9" s="566"/>
      <c r="F9" s="566"/>
      <c r="G9" s="77">
        <f t="shared" si="0"/>
        <v>7</v>
      </c>
      <c r="H9" s="566">
        <v>1</v>
      </c>
      <c r="I9" s="567"/>
      <c r="J9" s="568"/>
      <c r="K9" s="568"/>
      <c r="L9" s="77">
        <f t="shared" si="1"/>
        <v>1</v>
      </c>
      <c r="M9" s="566">
        <v>0</v>
      </c>
      <c r="N9" s="567"/>
      <c r="O9" s="568"/>
      <c r="P9" s="568"/>
      <c r="Q9" s="77">
        <f t="shared" si="2"/>
        <v>0</v>
      </c>
      <c r="R9" s="566">
        <v>8</v>
      </c>
      <c r="S9" s="567"/>
      <c r="T9" s="568"/>
      <c r="U9" s="568"/>
      <c r="V9" s="77">
        <f t="shared" si="3"/>
        <v>8</v>
      </c>
      <c r="W9" s="566">
        <v>0</v>
      </c>
      <c r="X9" s="567"/>
      <c r="Y9" s="568"/>
      <c r="Z9" s="568"/>
      <c r="AA9" s="77">
        <f t="shared" si="4"/>
        <v>0</v>
      </c>
      <c r="AB9" s="566">
        <v>0</v>
      </c>
      <c r="AC9" s="567"/>
      <c r="AD9" s="568"/>
      <c r="AE9" s="568"/>
      <c r="AF9" s="77">
        <f t="shared" si="5"/>
        <v>0</v>
      </c>
      <c r="AG9" s="566">
        <v>1</v>
      </c>
      <c r="AH9" s="567"/>
      <c r="AI9" s="568"/>
      <c r="AJ9" s="568"/>
      <c r="AK9" s="77">
        <f t="shared" si="6"/>
        <v>1</v>
      </c>
      <c r="AL9" s="88"/>
      <c r="AM9" s="6">
        <v>4</v>
      </c>
    </row>
    <row r="10" spans="1:39" ht="27" customHeight="1">
      <c r="A10" s="6">
        <v>5</v>
      </c>
      <c r="B10" s="48"/>
      <c r="C10" s="566">
        <v>14</v>
      </c>
      <c r="D10" s="566"/>
      <c r="E10" s="566"/>
      <c r="F10" s="566"/>
      <c r="G10" s="77">
        <f t="shared" si="0"/>
        <v>14</v>
      </c>
      <c r="H10" s="566">
        <v>0</v>
      </c>
      <c r="I10" s="567"/>
      <c r="J10" s="568"/>
      <c r="K10" s="568"/>
      <c r="L10" s="77">
        <f t="shared" si="1"/>
        <v>0</v>
      </c>
      <c r="M10" s="566">
        <v>0</v>
      </c>
      <c r="N10" s="567"/>
      <c r="O10" s="568"/>
      <c r="P10" s="568"/>
      <c r="Q10" s="77">
        <f t="shared" si="2"/>
        <v>0</v>
      </c>
      <c r="R10" s="566">
        <v>27</v>
      </c>
      <c r="S10" s="567"/>
      <c r="T10" s="568"/>
      <c r="U10" s="568"/>
      <c r="V10" s="77">
        <f t="shared" si="3"/>
        <v>27</v>
      </c>
      <c r="W10" s="566">
        <v>1</v>
      </c>
      <c r="X10" s="567">
        <v>1</v>
      </c>
      <c r="Y10" s="568"/>
      <c r="Z10" s="568"/>
      <c r="AA10" s="77">
        <f t="shared" si="4"/>
        <v>2</v>
      </c>
      <c r="AB10" s="566">
        <v>0</v>
      </c>
      <c r="AC10" s="567"/>
      <c r="AD10" s="568"/>
      <c r="AE10" s="568"/>
      <c r="AF10" s="77">
        <f t="shared" si="5"/>
        <v>0</v>
      </c>
      <c r="AG10" s="566">
        <v>2</v>
      </c>
      <c r="AH10" s="567"/>
      <c r="AI10" s="568"/>
      <c r="AJ10" s="568"/>
      <c r="AK10" s="77">
        <f t="shared" si="6"/>
        <v>2</v>
      </c>
      <c r="AL10" s="48"/>
      <c r="AM10" s="6">
        <v>5</v>
      </c>
    </row>
    <row r="11" spans="1:39" ht="27" customHeight="1">
      <c r="A11" s="6">
        <v>6</v>
      </c>
      <c r="B11" s="48"/>
      <c r="C11" s="566">
        <v>3</v>
      </c>
      <c r="D11" s="566"/>
      <c r="E11" s="566"/>
      <c r="F11" s="566"/>
      <c r="G11" s="77">
        <f t="shared" si="0"/>
        <v>3</v>
      </c>
      <c r="H11" s="566">
        <v>1</v>
      </c>
      <c r="I11" s="567"/>
      <c r="J11" s="568"/>
      <c r="K11" s="568"/>
      <c r="L11" s="77">
        <f t="shared" si="1"/>
        <v>1</v>
      </c>
      <c r="M11" s="566">
        <v>0</v>
      </c>
      <c r="N11" s="567"/>
      <c r="O11" s="568"/>
      <c r="P11" s="568"/>
      <c r="Q11" s="77">
        <f t="shared" si="2"/>
        <v>0</v>
      </c>
      <c r="R11" s="566">
        <v>1</v>
      </c>
      <c r="S11" s="567"/>
      <c r="T11" s="568"/>
      <c r="U11" s="568"/>
      <c r="V11" s="77">
        <f t="shared" si="3"/>
        <v>1</v>
      </c>
      <c r="W11" s="566">
        <v>0</v>
      </c>
      <c r="X11" s="567"/>
      <c r="Y11" s="568"/>
      <c r="Z11" s="568"/>
      <c r="AA11" s="77">
        <f t="shared" si="4"/>
        <v>0</v>
      </c>
      <c r="AB11" s="566">
        <v>0</v>
      </c>
      <c r="AC11" s="567"/>
      <c r="AD11" s="568"/>
      <c r="AE11" s="568"/>
      <c r="AF11" s="77">
        <f t="shared" si="5"/>
        <v>0</v>
      </c>
      <c r="AG11" s="566">
        <v>0</v>
      </c>
      <c r="AH11" s="567"/>
      <c r="AI11" s="568"/>
      <c r="AJ11" s="568"/>
      <c r="AK11" s="77">
        <f t="shared" si="6"/>
        <v>0</v>
      </c>
      <c r="AL11" s="48"/>
      <c r="AM11" s="6">
        <v>6</v>
      </c>
    </row>
    <row r="12" spans="1:39" ht="27" customHeight="1">
      <c r="A12" s="6">
        <v>7</v>
      </c>
      <c r="B12" s="48"/>
      <c r="C12" s="566">
        <v>3</v>
      </c>
      <c r="D12" s="566"/>
      <c r="E12" s="566"/>
      <c r="F12" s="566"/>
      <c r="G12" s="77">
        <f t="shared" si="0"/>
        <v>3</v>
      </c>
      <c r="H12" s="566">
        <v>0</v>
      </c>
      <c r="I12" s="567"/>
      <c r="J12" s="568"/>
      <c r="K12" s="568"/>
      <c r="L12" s="77">
        <f t="shared" si="1"/>
        <v>0</v>
      </c>
      <c r="M12" s="566">
        <v>0</v>
      </c>
      <c r="N12" s="567"/>
      <c r="O12" s="568"/>
      <c r="P12" s="568"/>
      <c r="Q12" s="77">
        <f t="shared" si="2"/>
        <v>0</v>
      </c>
      <c r="R12" s="566">
        <v>0</v>
      </c>
      <c r="S12" s="567"/>
      <c r="T12" s="568"/>
      <c r="U12" s="568"/>
      <c r="V12" s="77">
        <f t="shared" si="3"/>
        <v>0</v>
      </c>
      <c r="W12" s="566">
        <v>1</v>
      </c>
      <c r="X12" s="567"/>
      <c r="Y12" s="568"/>
      <c r="Z12" s="568"/>
      <c r="AA12" s="77">
        <f t="shared" si="4"/>
        <v>1</v>
      </c>
      <c r="AB12" s="566">
        <v>0</v>
      </c>
      <c r="AC12" s="567"/>
      <c r="AD12" s="568"/>
      <c r="AE12" s="568"/>
      <c r="AF12" s="77">
        <f t="shared" si="5"/>
        <v>0</v>
      </c>
      <c r="AG12" s="566">
        <v>0</v>
      </c>
      <c r="AH12" s="567"/>
      <c r="AI12" s="568"/>
      <c r="AJ12" s="568"/>
      <c r="AK12" s="77">
        <f t="shared" si="6"/>
        <v>0</v>
      </c>
      <c r="AL12" s="48"/>
      <c r="AM12" s="6">
        <v>7</v>
      </c>
    </row>
    <row r="13" spans="1:39" ht="27" customHeight="1">
      <c r="A13" s="6">
        <v>8</v>
      </c>
      <c r="B13" s="88"/>
      <c r="C13" s="566">
        <v>1</v>
      </c>
      <c r="D13" s="566"/>
      <c r="E13" s="566"/>
      <c r="F13" s="566"/>
      <c r="G13" s="77">
        <f t="shared" si="0"/>
        <v>1</v>
      </c>
      <c r="H13" s="566">
        <v>0</v>
      </c>
      <c r="I13" s="567"/>
      <c r="J13" s="568"/>
      <c r="K13" s="568"/>
      <c r="L13" s="77">
        <f t="shared" si="1"/>
        <v>0</v>
      </c>
      <c r="M13" s="566">
        <v>0</v>
      </c>
      <c r="N13" s="567"/>
      <c r="O13" s="568"/>
      <c r="P13" s="568"/>
      <c r="Q13" s="77">
        <f t="shared" si="2"/>
        <v>0</v>
      </c>
      <c r="R13" s="566">
        <v>4</v>
      </c>
      <c r="S13" s="567"/>
      <c r="T13" s="568"/>
      <c r="U13" s="568"/>
      <c r="V13" s="77">
        <f t="shared" si="3"/>
        <v>4</v>
      </c>
      <c r="W13" s="566">
        <v>1</v>
      </c>
      <c r="X13" s="567"/>
      <c r="Y13" s="568"/>
      <c r="Z13" s="568"/>
      <c r="AA13" s="77">
        <f t="shared" si="4"/>
        <v>1</v>
      </c>
      <c r="AB13" s="566">
        <v>0</v>
      </c>
      <c r="AC13" s="567"/>
      <c r="AD13" s="568"/>
      <c r="AE13" s="568"/>
      <c r="AF13" s="77">
        <f t="shared" si="5"/>
        <v>0</v>
      </c>
      <c r="AG13" s="566">
        <v>0</v>
      </c>
      <c r="AH13" s="567"/>
      <c r="AI13" s="568"/>
      <c r="AJ13" s="568"/>
      <c r="AK13" s="77">
        <f t="shared" si="6"/>
        <v>0</v>
      </c>
      <c r="AL13" s="88"/>
      <c r="AM13" s="6">
        <v>8</v>
      </c>
    </row>
    <row r="14" spans="1:39" ht="27" customHeight="1">
      <c r="A14" s="6">
        <v>9</v>
      </c>
      <c r="B14" s="88"/>
      <c r="C14" s="566">
        <v>3</v>
      </c>
      <c r="D14" s="566"/>
      <c r="E14" s="566"/>
      <c r="F14" s="566"/>
      <c r="G14" s="77">
        <f t="shared" si="0"/>
        <v>3</v>
      </c>
      <c r="H14" s="566">
        <v>0</v>
      </c>
      <c r="I14" s="567"/>
      <c r="J14" s="568"/>
      <c r="K14" s="568"/>
      <c r="L14" s="77">
        <f t="shared" si="1"/>
        <v>0</v>
      </c>
      <c r="M14" s="566">
        <v>0</v>
      </c>
      <c r="N14" s="567"/>
      <c r="O14" s="568"/>
      <c r="P14" s="568"/>
      <c r="Q14" s="77">
        <f t="shared" si="2"/>
        <v>0</v>
      </c>
      <c r="R14" s="566">
        <v>4</v>
      </c>
      <c r="S14" s="567"/>
      <c r="T14" s="568"/>
      <c r="U14" s="568"/>
      <c r="V14" s="77">
        <f t="shared" si="3"/>
        <v>4</v>
      </c>
      <c r="W14" s="566">
        <v>0</v>
      </c>
      <c r="X14" s="567"/>
      <c r="Y14" s="568"/>
      <c r="Z14" s="568"/>
      <c r="AA14" s="77">
        <f t="shared" si="4"/>
        <v>0</v>
      </c>
      <c r="AB14" s="566">
        <v>0</v>
      </c>
      <c r="AC14" s="567"/>
      <c r="AD14" s="568"/>
      <c r="AE14" s="568"/>
      <c r="AF14" s="77">
        <f t="shared" si="5"/>
        <v>0</v>
      </c>
      <c r="AG14" s="566">
        <v>0</v>
      </c>
      <c r="AH14" s="567"/>
      <c r="AI14" s="568"/>
      <c r="AJ14" s="568"/>
      <c r="AK14" s="77">
        <f t="shared" si="6"/>
        <v>0</v>
      </c>
      <c r="AL14" s="88"/>
      <c r="AM14" s="6">
        <v>9</v>
      </c>
    </row>
    <row r="15" spans="1:39" ht="27" customHeight="1">
      <c r="A15" s="6">
        <v>10</v>
      </c>
      <c r="B15" s="88"/>
      <c r="C15" s="566">
        <v>4</v>
      </c>
      <c r="D15" s="566"/>
      <c r="E15" s="566"/>
      <c r="F15" s="566"/>
      <c r="G15" s="77">
        <f t="shared" si="0"/>
        <v>4</v>
      </c>
      <c r="H15" s="566">
        <v>0</v>
      </c>
      <c r="I15" s="567"/>
      <c r="J15" s="568"/>
      <c r="K15" s="568"/>
      <c r="L15" s="77">
        <f t="shared" si="1"/>
        <v>0</v>
      </c>
      <c r="M15" s="566">
        <v>0</v>
      </c>
      <c r="N15" s="567"/>
      <c r="O15" s="568"/>
      <c r="P15" s="568"/>
      <c r="Q15" s="77">
        <f t="shared" si="2"/>
        <v>0</v>
      </c>
      <c r="R15" s="566">
        <v>7</v>
      </c>
      <c r="S15" s="567"/>
      <c r="T15" s="568">
        <v>1</v>
      </c>
      <c r="U15" s="568"/>
      <c r="V15" s="77">
        <f t="shared" si="3"/>
        <v>8</v>
      </c>
      <c r="W15" s="566">
        <v>0</v>
      </c>
      <c r="X15" s="567"/>
      <c r="Y15" s="568"/>
      <c r="Z15" s="568"/>
      <c r="AA15" s="77">
        <f t="shared" si="4"/>
        <v>0</v>
      </c>
      <c r="AB15" s="566">
        <v>0</v>
      </c>
      <c r="AC15" s="567"/>
      <c r="AD15" s="568"/>
      <c r="AE15" s="568"/>
      <c r="AF15" s="77">
        <f t="shared" si="5"/>
        <v>0</v>
      </c>
      <c r="AG15" s="566">
        <v>2</v>
      </c>
      <c r="AH15" s="567"/>
      <c r="AI15" s="568"/>
      <c r="AJ15" s="568"/>
      <c r="AK15" s="77">
        <f t="shared" si="6"/>
        <v>2</v>
      </c>
      <c r="AL15" s="88"/>
      <c r="AM15" s="6">
        <v>10</v>
      </c>
    </row>
    <row r="16" spans="1:39" ht="27" customHeight="1">
      <c r="A16" s="6">
        <v>11</v>
      </c>
      <c r="B16" s="88"/>
      <c r="C16" s="566">
        <v>11</v>
      </c>
      <c r="D16" s="566"/>
      <c r="E16" s="566"/>
      <c r="F16" s="566"/>
      <c r="G16" s="77">
        <f t="shared" si="0"/>
        <v>11</v>
      </c>
      <c r="H16" s="566">
        <v>0</v>
      </c>
      <c r="I16" s="567"/>
      <c r="J16" s="568"/>
      <c r="K16" s="568"/>
      <c r="L16" s="77">
        <f t="shared" si="1"/>
        <v>0</v>
      </c>
      <c r="M16" s="566">
        <v>0</v>
      </c>
      <c r="N16" s="567"/>
      <c r="O16" s="568"/>
      <c r="P16" s="568"/>
      <c r="Q16" s="77">
        <f t="shared" si="2"/>
        <v>0</v>
      </c>
      <c r="R16" s="566">
        <v>11</v>
      </c>
      <c r="S16" s="567"/>
      <c r="T16" s="568"/>
      <c r="U16" s="568"/>
      <c r="V16" s="77">
        <f t="shared" si="3"/>
        <v>11</v>
      </c>
      <c r="W16" s="566">
        <v>0</v>
      </c>
      <c r="X16" s="567"/>
      <c r="Y16" s="568"/>
      <c r="Z16" s="568"/>
      <c r="AA16" s="77">
        <f t="shared" si="4"/>
        <v>0</v>
      </c>
      <c r="AB16" s="566">
        <v>0</v>
      </c>
      <c r="AC16" s="567"/>
      <c r="AD16" s="568"/>
      <c r="AE16" s="568"/>
      <c r="AF16" s="77">
        <f t="shared" si="5"/>
        <v>0</v>
      </c>
      <c r="AG16" s="566">
        <v>1</v>
      </c>
      <c r="AH16" s="567"/>
      <c r="AI16" s="568"/>
      <c r="AJ16" s="568"/>
      <c r="AK16" s="77">
        <f t="shared" si="6"/>
        <v>1</v>
      </c>
      <c r="AL16" s="88"/>
      <c r="AM16" s="6">
        <v>11</v>
      </c>
    </row>
    <row r="17" spans="1:39" ht="27" customHeight="1">
      <c r="A17" s="6">
        <v>12</v>
      </c>
      <c r="B17" s="88"/>
      <c r="C17" s="566">
        <v>7</v>
      </c>
      <c r="D17" s="566"/>
      <c r="E17" s="566"/>
      <c r="F17" s="566"/>
      <c r="G17" s="77">
        <f t="shared" si="0"/>
        <v>7</v>
      </c>
      <c r="H17" s="566">
        <v>2</v>
      </c>
      <c r="I17" s="567"/>
      <c r="J17" s="568"/>
      <c r="K17" s="568"/>
      <c r="L17" s="77">
        <f t="shared" si="1"/>
        <v>2</v>
      </c>
      <c r="M17" s="566">
        <v>0</v>
      </c>
      <c r="N17" s="567"/>
      <c r="O17" s="568"/>
      <c r="P17" s="568"/>
      <c r="Q17" s="77">
        <f t="shared" si="2"/>
        <v>0</v>
      </c>
      <c r="R17" s="566">
        <v>15</v>
      </c>
      <c r="S17" s="567"/>
      <c r="T17" s="568"/>
      <c r="U17" s="568"/>
      <c r="V17" s="77">
        <f t="shared" si="3"/>
        <v>15</v>
      </c>
      <c r="W17" s="566">
        <v>2</v>
      </c>
      <c r="X17" s="567"/>
      <c r="Y17" s="568"/>
      <c r="Z17" s="568"/>
      <c r="AA17" s="77">
        <f t="shared" si="4"/>
        <v>2</v>
      </c>
      <c r="AB17" s="566">
        <v>0</v>
      </c>
      <c r="AC17" s="567"/>
      <c r="AD17" s="568"/>
      <c r="AE17" s="568"/>
      <c r="AF17" s="77">
        <f t="shared" si="5"/>
        <v>0</v>
      </c>
      <c r="AG17" s="566">
        <v>0</v>
      </c>
      <c r="AH17" s="567"/>
      <c r="AI17" s="568"/>
      <c r="AJ17" s="568"/>
      <c r="AK17" s="77">
        <f t="shared" si="6"/>
        <v>0</v>
      </c>
      <c r="AL17" s="88"/>
      <c r="AM17" s="6">
        <v>12</v>
      </c>
    </row>
    <row r="18" spans="1:39" ht="27" customHeight="1">
      <c r="A18" s="6">
        <v>13</v>
      </c>
      <c r="B18" s="88"/>
      <c r="C18" s="566">
        <v>2</v>
      </c>
      <c r="D18" s="566"/>
      <c r="E18" s="566"/>
      <c r="F18" s="566"/>
      <c r="G18" s="77">
        <f t="shared" si="0"/>
        <v>2</v>
      </c>
      <c r="H18" s="566">
        <v>0</v>
      </c>
      <c r="I18" s="567"/>
      <c r="J18" s="568"/>
      <c r="K18" s="568"/>
      <c r="L18" s="77">
        <f t="shared" si="1"/>
        <v>0</v>
      </c>
      <c r="M18" s="566">
        <v>0</v>
      </c>
      <c r="N18" s="567"/>
      <c r="O18" s="568"/>
      <c r="P18" s="568"/>
      <c r="Q18" s="77">
        <f t="shared" si="2"/>
        <v>0</v>
      </c>
      <c r="R18" s="566">
        <v>8</v>
      </c>
      <c r="S18" s="567"/>
      <c r="T18" s="568"/>
      <c r="U18" s="568"/>
      <c r="V18" s="77">
        <f t="shared" si="3"/>
        <v>8</v>
      </c>
      <c r="W18" s="566">
        <v>0</v>
      </c>
      <c r="X18" s="567"/>
      <c r="Y18" s="568"/>
      <c r="Z18" s="568"/>
      <c r="AA18" s="77">
        <f t="shared" si="4"/>
        <v>0</v>
      </c>
      <c r="AB18" s="566">
        <v>0</v>
      </c>
      <c r="AC18" s="567"/>
      <c r="AD18" s="568"/>
      <c r="AE18" s="568"/>
      <c r="AF18" s="77">
        <f t="shared" si="5"/>
        <v>0</v>
      </c>
      <c r="AG18" s="566">
        <v>0</v>
      </c>
      <c r="AH18" s="567"/>
      <c r="AI18" s="568"/>
      <c r="AJ18" s="568"/>
      <c r="AK18" s="77">
        <f t="shared" si="6"/>
        <v>0</v>
      </c>
      <c r="AL18" s="88"/>
      <c r="AM18" s="6">
        <v>13</v>
      </c>
    </row>
    <row r="19" spans="1:39" ht="27" customHeight="1" thickBot="1">
      <c r="A19" s="7">
        <v>14</v>
      </c>
      <c r="B19" s="88"/>
      <c r="C19" s="566">
        <v>18</v>
      </c>
      <c r="D19" s="566"/>
      <c r="E19" s="566"/>
      <c r="F19" s="566"/>
      <c r="G19" s="83">
        <f t="shared" si="0"/>
        <v>18</v>
      </c>
      <c r="H19" s="569">
        <v>3</v>
      </c>
      <c r="I19" s="570"/>
      <c r="J19" s="571"/>
      <c r="K19" s="571"/>
      <c r="L19" s="83">
        <f t="shared" si="1"/>
        <v>3</v>
      </c>
      <c r="M19" s="569">
        <v>0</v>
      </c>
      <c r="N19" s="570"/>
      <c r="O19" s="571"/>
      <c r="P19" s="571"/>
      <c r="Q19" s="83">
        <f t="shared" si="2"/>
        <v>0</v>
      </c>
      <c r="R19" s="569">
        <v>145</v>
      </c>
      <c r="S19" s="570"/>
      <c r="T19" s="571"/>
      <c r="U19" s="571"/>
      <c r="V19" s="83">
        <f t="shared" si="3"/>
        <v>145</v>
      </c>
      <c r="W19" s="569">
        <v>9</v>
      </c>
      <c r="X19" s="570"/>
      <c r="Y19" s="571"/>
      <c r="Z19" s="571"/>
      <c r="AA19" s="83">
        <f t="shared" si="4"/>
        <v>9</v>
      </c>
      <c r="AB19" s="569">
        <v>0</v>
      </c>
      <c r="AC19" s="570"/>
      <c r="AD19" s="571"/>
      <c r="AE19" s="571"/>
      <c r="AF19" s="83">
        <f t="shared" si="5"/>
        <v>0</v>
      </c>
      <c r="AG19" s="569">
        <v>16</v>
      </c>
      <c r="AH19" s="570">
        <v>1</v>
      </c>
      <c r="AI19" s="571"/>
      <c r="AJ19" s="571"/>
      <c r="AK19" s="83">
        <f t="shared" si="6"/>
        <v>17</v>
      </c>
      <c r="AL19" s="88"/>
      <c r="AM19" s="7">
        <v>14</v>
      </c>
    </row>
    <row r="20" spans="1:39" ht="27" customHeight="1" thickTop="1" thickBot="1">
      <c r="A20" s="11" t="s">
        <v>430</v>
      </c>
      <c r="B20" s="90"/>
      <c r="C20" s="89">
        <f>SUM(C6:C19)</f>
        <v>83</v>
      </c>
      <c r="D20" s="89">
        <f t="shared" ref="D20:G20" si="7">SUM(D6:D19)</f>
        <v>0</v>
      </c>
      <c r="E20" s="89">
        <f t="shared" si="7"/>
        <v>0</v>
      </c>
      <c r="F20" s="89">
        <f t="shared" si="7"/>
        <v>0</v>
      </c>
      <c r="G20" s="89">
        <f t="shared" si="7"/>
        <v>83</v>
      </c>
      <c r="H20" s="89">
        <f>SUM(H6:H19)</f>
        <v>8</v>
      </c>
      <c r="I20" s="89">
        <f t="shared" ref="I20:L20" si="8">SUM(I6:I19)</f>
        <v>0</v>
      </c>
      <c r="J20" s="89">
        <f t="shared" si="8"/>
        <v>0</v>
      </c>
      <c r="K20" s="89">
        <f t="shared" si="8"/>
        <v>0</v>
      </c>
      <c r="L20" s="89">
        <f t="shared" si="8"/>
        <v>8</v>
      </c>
      <c r="M20" s="89">
        <f>SUM(M6:M19)</f>
        <v>0</v>
      </c>
      <c r="N20" s="89">
        <f t="shared" ref="N20:Q20" si="9">SUM(N6:N19)</f>
        <v>0</v>
      </c>
      <c r="O20" s="89">
        <f t="shared" si="9"/>
        <v>0</v>
      </c>
      <c r="P20" s="89">
        <f t="shared" si="9"/>
        <v>0</v>
      </c>
      <c r="Q20" s="89">
        <f t="shared" si="9"/>
        <v>0</v>
      </c>
      <c r="R20" s="89">
        <f>SUM(R6:R19)</f>
        <v>253</v>
      </c>
      <c r="S20" s="89">
        <f t="shared" ref="S20:V20" si="10">SUM(S6:S19)</f>
        <v>1</v>
      </c>
      <c r="T20" s="89">
        <f t="shared" si="10"/>
        <v>2</v>
      </c>
      <c r="U20" s="89">
        <f t="shared" si="10"/>
        <v>0</v>
      </c>
      <c r="V20" s="89">
        <f t="shared" si="10"/>
        <v>256</v>
      </c>
      <c r="W20" s="89">
        <f>SUM(W6:W19)</f>
        <v>15</v>
      </c>
      <c r="X20" s="89">
        <f t="shared" ref="X20:AA20" si="11">SUM(X6:X19)</f>
        <v>1</v>
      </c>
      <c r="Y20" s="89">
        <f t="shared" si="11"/>
        <v>0</v>
      </c>
      <c r="Z20" s="89">
        <f t="shared" si="11"/>
        <v>0</v>
      </c>
      <c r="AA20" s="89">
        <f t="shared" si="11"/>
        <v>16</v>
      </c>
      <c r="AB20" s="89">
        <f>SUM(AB6:AB19)</f>
        <v>0</v>
      </c>
      <c r="AC20" s="89">
        <f t="shared" ref="AC20:AF20" si="12">SUM(AC6:AC19)</f>
        <v>0</v>
      </c>
      <c r="AD20" s="89">
        <f t="shared" si="12"/>
        <v>0</v>
      </c>
      <c r="AE20" s="89">
        <f t="shared" si="12"/>
        <v>0</v>
      </c>
      <c r="AF20" s="89">
        <f t="shared" si="12"/>
        <v>0</v>
      </c>
      <c r="AG20" s="89">
        <f>SUM(AG6:AG19)</f>
        <v>27</v>
      </c>
      <c r="AH20" s="89">
        <f t="shared" ref="AH20:AK20" si="13">SUM(AH6:AH19)</f>
        <v>2</v>
      </c>
      <c r="AI20" s="89">
        <f t="shared" si="13"/>
        <v>0</v>
      </c>
      <c r="AJ20" s="89">
        <f t="shared" si="13"/>
        <v>0</v>
      </c>
      <c r="AK20" s="86">
        <f t="shared" si="13"/>
        <v>29</v>
      </c>
      <c r="AL20" s="90"/>
      <c r="AM20" s="11" t="s">
        <v>430</v>
      </c>
    </row>
    <row r="21" spans="1:39" ht="27" customHeight="1" thickTop="1" thickBot="1">
      <c r="A21" s="11" t="s">
        <v>431</v>
      </c>
      <c r="B21" s="76"/>
      <c r="C21" s="692">
        <f>SUM(C20:F20)</f>
        <v>83</v>
      </c>
      <c r="D21" s="693"/>
      <c r="E21" s="693"/>
      <c r="F21" s="694"/>
      <c r="G21" s="191">
        <f>C23+C25</f>
        <v>83</v>
      </c>
      <c r="H21" s="692">
        <f>SUM(H20:K20)</f>
        <v>8</v>
      </c>
      <c r="I21" s="693"/>
      <c r="J21" s="693"/>
      <c r="K21" s="694"/>
      <c r="L21" s="191">
        <f>H23+H25</f>
        <v>8</v>
      </c>
      <c r="M21" s="692">
        <f>SUM(M20:P20)</f>
        <v>0</v>
      </c>
      <c r="N21" s="693"/>
      <c r="O21" s="693"/>
      <c r="P21" s="694"/>
      <c r="Q21" s="191">
        <f>M23+M25</f>
        <v>0</v>
      </c>
      <c r="R21" s="692">
        <f>SUM(R20:U20)</f>
        <v>256</v>
      </c>
      <c r="S21" s="693"/>
      <c r="T21" s="693"/>
      <c r="U21" s="694"/>
      <c r="V21" s="191">
        <f>R23+R25</f>
        <v>256</v>
      </c>
      <c r="W21" s="692">
        <f>SUM(W20:Z20)</f>
        <v>16</v>
      </c>
      <c r="X21" s="693"/>
      <c r="Y21" s="693"/>
      <c r="Z21" s="694"/>
      <c r="AA21" s="191">
        <f>W23+W25</f>
        <v>16</v>
      </c>
      <c r="AB21" s="692">
        <f>SUM(AB20:AE20)</f>
        <v>0</v>
      </c>
      <c r="AC21" s="693"/>
      <c r="AD21" s="693"/>
      <c r="AE21" s="694"/>
      <c r="AF21" s="191">
        <f>AB23+AB25</f>
        <v>0</v>
      </c>
      <c r="AG21" s="692">
        <f>SUM(AG20:AJ20)</f>
        <v>29</v>
      </c>
      <c r="AH21" s="693"/>
      <c r="AI21" s="693"/>
      <c r="AJ21" s="694"/>
      <c r="AK21" s="191">
        <f>AG23+AG25</f>
        <v>29</v>
      </c>
      <c r="AL21" s="76"/>
      <c r="AM21" s="11" t="s">
        <v>431</v>
      </c>
    </row>
    <row r="22" spans="1:39" ht="27" customHeight="1" thickTop="1" thickBot="1">
      <c r="A22" s="718" t="s">
        <v>1</v>
      </c>
      <c r="B22" s="719"/>
      <c r="C22" s="719"/>
      <c r="D22" s="719"/>
      <c r="E22" s="719"/>
      <c r="F22" s="719"/>
      <c r="G22" s="719"/>
      <c r="H22" s="719"/>
      <c r="I22" s="719"/>
      <c r="J22" s="719"/>
      <c r="K22" s="719"/>
      <c r="L22" s="719"/>
      <c r="M22" s="719"/>
      <c r="N22" s="719"/>
      <c r="O22" s="719"/>
      <c r="P22" s="719"/>
      <c r="Q22" s="719"/>
      <c r="R22" s="719"/>
      <c r="S22" s="719"/>
      <c r="T22" s="719"/>
      <c r="U22" s="719"/>
      <c r="V22" s="719"/>
      <c r="W22" s="719"/>
      <c r="X22" s="719"/>
      <c r="Y22" s="719"/>
      <c r="Z22" s="719"/>
      <c r="AA22" s="719"/>
      <c r="AB22" s="719"/>
      <c r="AC22" s="719"/>
      <c r="AD22" s="719"/>
      <c r="AE22" s="719"/>
      <c r="AF22" s="719"/>
      <c r="AG22" s="719"/>
      <c r="AH22" s="719"/>
      <c r="AI22" s="719"/>
      <c r="AJ22" s="719"/>
      <c r="AK22" s="719"/>
      <c r="AL22" s="719"/>
      <c r="AM22" s="719"/>
    </row>
    <row r="23" spans="1:39" ht="27" customHeight="1" thickTop="1" thickBot="1">
      <c r="A23" s="66" t="s">
        <v>429</v>
      </c>
      <c r="B23" s="64"/>
      <c r="C23" s="689">
        <f>G8+G11</f>
        <v>8</v>
      </c>
      <c r="D23" s="690"/>
      <c r="E23" s="690"/>
      <c r="F23" s="690"/>
      <c r="G23" s="691"/>
      <c r="H23" s="689">
        <f>L8+L11</f>
        <v>2</v>
      </c>
      <c r="I23" s="690"/>
      <c r="J23" s="690"/>
      <c r="K23" s="690"/>
      <c r="L23" s="691"/>
      <c r="M23" s="689">
        <f>Q8+Q11</f>
        <v>0</v>
      </c>
      <c r="N23" s="690"/>
      <c r="O23" s="690"/>
      <c r="P23" s="690"/>
      <c r="Q23" s="691"/>
      <c r="R23" s="689">
        <f>V8+V11</f>
        <v>3</v>
      </c>
      <c r="S23" s="690"/>
      <c r="T23" s="690"/>
      <c r="U23" s="690"/>
      <c r="V23" s="691"/>
      <c r="W23" s="689">
        <f>AA8+AA11</f>
        <v>0</v>
      </c>
      <c r="X23" s="690"/>
      <c r="Y23" s="690"/>
      <c r="Z23" s="690"/>
      <c r="AA23" s="691"/>
      <c r="AB23" s="689">
        <f>AF8+AF11</f>
        <v>0</v>
      </c>
      <c r="AC23" s="690"/>
      <c r="AD23" s="690"/>
      <c r="AE23" s="690"/>
      <c r="AF23" s="691"/>
      <c r="AG23" s="689">
        <f>AK8+AK11</f>
        <v>0</v>
      </c>
      <c r="AH23" s="690"/>
      <c r="AI23" s="690"/>
      <c r="AJ23" s="690"/>
      <c r="AK23" s="691"/>
      <c r="AL23" s="64"/>
      <c r="AM23" s="66" t="s">
        <v>429</v>
      </c>
    </row>
    <row r="24" spans="1:39" ht="27" customHeight="1" thickTop="1" thickBot="1">
      <c r="A24" s="721" t="s">
        <v>4</v>
      </c>
      <c r="B24" s="722"/>
      <c r="C24" s="722"/>
      <c r="D24" s="722"/>
      <c r="E24" s="722"/>
      <c r="F24" s="722"/>
      <c r="G24" s="722"/>
      <c r="H24" s="722"/>
      <c r="I24" s="722"/>
      <c r="J24" s="722"/>
      <c r="K24" s="722"/>
      <c r="L24" s="722"/>
      <c r="M24" s="722"/>
      <c r="N24" s="722"/>
      <c r="O24" s="722"/>
      <c r="P24" s="722"/>
      <c r="Q24" s="722"/>
      <c r="R24" s="722"/>
      <c r="S24" s="722"/>
      <c r="T24" s="722"/>
      <c r="U24" s="722"/>
      <c r="V24" s="722"/>
      <c r="W24" s="722"/>
      <c r="X24" s="722"/>
      <c r="Y24" s="722"/>
      <c r="Z24" s="722"/>
      <c r="AA24" s="722"/>
      <c r="AB24" s="722"/>
      <c r="AC24" s="722"/>
      <c r="AD24" s="722"/>
      <c r="AE24" s="722"/>
      <c r="AF24" s="722"/>
      <c r="AG24" s="722"/>
      <c r="AH24" s="722"/>
      <c r="AI24" s="722"/>
      <c r="AJ24" s="722"/>
      <c r="AK24" s="722"/>
      <c r="AL24" s="722"/>
      <c r="AM24" s="722"/>
    </row>
    <row r="25" spans="1:39" ht="27" customHeight="1" thickTop="1" thickBot="1">
      <c r="A25" s="66" t="s">
        <v>429</v>
      </c>
      <c r="B25" s="64"/>
      <c r="C25" s="689">
        <f>SUM(G6:G7,G9:G10,G12:G19)</f>
        <v>75</v>
      </c>
      <c r="D25" s="690"/>
      <c r="E25" s="690"/>
      <c r="F25" s="690"/>
      <c r="G25" s="691"/>
      <c r="H25" s="689">
        <f>SUM(L6:L7,L9:L10,L12:L19)</f>
        <v>6</v>
      </c>
      <c r="I25" s="690"/>
      <c r="J25" s="690"/>
      <c r="K25" s="690"/>
      <c r="L25" s="691"/>
      <c r="M25" s="689">
        <f>SUM(Q6:Q7,Q9:Q10,Q12:Q19)</f>
        <v>0</v>
      </c>
      <c r="N25" s="690"/>
      <c r="O25" s="690"/>
      <c r="P25" s="690"/>
      <c r="Q25" s="691"/>
      <c r="R25" s="689">
        <f>SUM(V6:V7,V9:V10,V12:V19)</f>
        <v>253</v>
      </c>
      <c r="S25" s="690"/>
      <c r="T25" s="690"/>
      <c r="U25" s="690"/>
      <c r="V25" s="691"/>
      <c r="W25" s="689">
        <f>SUM(AA6:AA7,AA9:AA10,AA12:AA19)</f>
        <v>16</v>
      </c>
      <c r="X25" s="690"/>
      <c r="Y25" s="690"/>
      <c r="Z25" s="690"/>
      <c r="AA25" s="691"/>
      <c r="AB25" s="689">
        <f>SUM(AF6:AF7,AF9:AF10,AF12:AF19)</f>
        <v>0</v>
      </c>
      <c r="AC25" s="690"/>
      <c r="AD25" s="690"/>
      <c r="AE25" s="690"/>
      <c r="AF25" s="691"/>
      <c r="AG25" s="689">
        <f>SUM(AK6:AK7,AK9:AK10,AK12:AK19)</f>
        <v>29</v>
      </c>
      <c r="AH25" s="690"/>
      <c r="AI25" s="690"/>
      <c r="AJ25" s="690"/>
      <c r="AK25" s="691"/>
      <c r="AL25" s="64"/>
      <c r="AM25" s="66" t="s">
        <v>429</v>
      </c>
    </row>
    <row r="26" spans="1:39" ht="25.9" customHeight="1" thickTop="1"/>
    <row r="27" spans="1:39" ht="25.9" customHeight="1"/>
    <row r="28" spans="1:39" ht="25.9" customHeight="1"/>
    <row r="29" spans="1:39" ht="25.9" customHeight="1"/>
    <row r="30" spans="1:39" ht="25.9" customHeight="1"/>
    <row r="31" spans="1:39" ht="25.9" customHeight="1"/>
    <row r="32" spans="1:39" ht="25.9" customHeight="1"/>
    <row r="33" ht="25.9" customHeight="1"/>
    <row r="34" ht="25.9" customHeight="1"/>
    <row r="35" ht="25.9" customHeight="1"/>
    <row r="36" ht="25.9" customHeight="1"/>
    <row r="37" ht="25.9" customHeight="1"/>
    <row r="38" ht="25.9" customHeight="1"/>
    <row r="39" ht="25.9" customHeight="1"/>
    <row r="40" ht="25.9" customHeight="1"/>
    <row r="41" ht="25.9" customHeight="1"/>
    <row r="42" ht="25.9" customHeight="1"/>
    <row r="43" ht="25.9" customHeight="1"/>
    <row r="44" ht="25.9" customHeight="1"/>
    <row r="45" ht="25.9" customHeight="1"/>
    <row r="46" ht="25.9" customHeight="1"/>
    <row r="47" ht="25.9" customHeight="1"/>
    <row r="48" ht="25.9" customHeight="1"/>
    <row r="49" ht="25.9" customHeight="1"/>
    <row r="50" ht="25.9" customHeight="1"/>
    <row r="51" ht="25.9" customHeight="1"/>
    <row r="52" ht="25.9" customHeight="1"/>
    <row r="53" ht="25.9" customHeight="1"/>
    <row r="54" ht="25.9" customHeight="1"/>
    <row r="55" ht="25.9" customHeight="1"/>
    <row r="56" ht="25.9" customHeight="1"/>
    <row r="57" ht="25.9" customHeight="1"/>
    <row r="58" ht="25.9" customHeight="1"/>
    <row r="59" ht="25.9" customHeight="1"/>
    <row r="60" ht="25.9" customHeight="1"/>
    <row r="61" ht="25.9" customHeight="1"/>
    <row r="62" ht="25.9" customHeight="1"/>
    <row r="63" ht="25.9" customHeight="1"/>
    <row r="64" ht="25.9" customHeight="1"/>
    <row r="65" ht="25.9" customHeight="1"/>
    <row r="66" ht="25.9" customHeight="1"/>
    <row r="67" ht="25.9" customHeight="1"/>
    <row r="68" ht="25.9" customHeight="1"/>
    <row r="69" ht="25.9" customHeight="1"/>
    <row r="70" ht="25.9" customHeight="1"/>
    <row r="71" ht="25.9" customHeight="1"/>
    <row r="72" ht="25.9" customHeight="1"/>
    <row r="73" ht="25.9" customHeight="1"/>
    <row r="74" ht="25.9" customHeight="1"/>
    <row r="75" ht="25.9" customHeight="1"/>
    <row r="76" ht="25.9" customHeight="1"/>
    <row r="77" ht="25.9" customHeight="1"/>
    <row r="78" ht="25.9" customHeight="1"/>
    <row r="79" ht="25.9" customHeight="1"/>
    <row r="80" ht="25.9" customHeight="1"/>
    <row r="81" ht="25.9" customHeight="1"/>
    <row r="82" ht="25.9" customHeight="1"/>
    <row r="83" ht="25.9" customHeight="1"/>
    <row r="84" ht="25.9" customHeight="1"/>
    <row r="85" ht="25.9" customHeight="1"/>
    <row r="86" ht="25.9" customHeight="1"/>
    <row r="87" ht="25.9" customHeight="1"/>
    <row r="88" ht="25.9" customHeight="1"/>
    <row r="89" ht="25.9" customHeight="1"/>
    <row r="90" ht="25.9" customHeight="1"/>
    <row r="91" ht="25.9" customHeight="1"/>
    <row r="92" ht="25.9" customHeight="1"/>
    <row r="93" ht="25.9" customHeight="1"/>
    <row r="94" ht="25.9" customHeight="1"/>
    <row r="95" ht="25.9" customHeight="1"/>
    <row r="96" ht="25.9" customHeight="1"/>
    <row r="97" ht="25.9" customHeight="1"/>
    <row r="98" ht="25.9" customHeight="1"/>
    <row r="99" ht="25.9" customHeight="1"/>
    <row r="100" ht="25.9" customHeight="1"/>
    <row r="101" ht="25.9" customHeight="1"/>
    <row r="102" ht="25.9" customHeight="1"/>
    <row r="103" ht="25.9" customHeight="1"/>
    <row r="104" ht="25.9" customHeight="1"/>
    <row r="105" ht="25.9" customHeight="1"/>
    <row r="106" ht="25.9" customHeight="1"/>
    <row r="107" ht="25.9" customHeight="1"/>
    <row r="108" ht="25.9" customHeight="1"/>
    <row r="109" ht="25.9" customHeight="1"/>
    <row r="110" ht="25.9" customHeight="1"/>
    <row r="111" ht="25.9" customHeight="1"/>
    <row r="112" ht="25.9" customHeight="1"/>
    <row r="113" ht="25.9" customHeight="1"/>
    <row r="114" ht="25.9" customHeight="1"/>
    <row r="115" ht="25.9" customHeight="1"/>
    <row r="116" ht="25.9" customHeight="1"/>
    <row r="117" ht="25.9" customHeight="1"/>
    <row r="118" ht="25.9" customHeight="1"/>
    <row r="119" ht="25.9" customHeight="1"/>
    <row r="120" ht="25.9" customHeight="1"/>
    <row r="121" ht="25.9" customHeight="1"/>
    <row r="122" ht="25.9" customHeight="1"/>
    <row r="123" ht="25.9" customHeight="1"/>
    <row r="124" ht="25.9" customHeight="1"/>
    <row r="125" ht="25.9" customHeight="1"/>
    <row r="126" ht="25.9" customHeight="1"/>
    <row r="127" ht="25.9" customHeight="1"/>
    <row r="128" ht="25.9" customHeight="1"/>
    <row r="129" ht="25.9" customHeight="1"/>
    <row r="130" ht="25.9" customHeight="1"/>
    <row r="131" ht="25.9" customHeight="1"/>
    <row r="132" ht="25.9" customHeight="1"/>
    <row r="133" ht="25.9" customHeight="1"/>
    <row r="134" ht="25.9" customHeight="1"/>
    <row r="135" ht="25.9" customHeight="1"/>
    <row r="136" ht="25.9" customHeight="1"/>
    <row r="137" ht="25.9" customHeight="1"/>
    <row r="138" ht="25.9" customHeight="1"/>
    <row r="139" ht="25.9" customHeight="1"/>
    <row r="140" ht="25.9" customHeight="1"/>
    <row r="141" ht="25.9" customHeight="1"/>
    <row r="142" ht="25.9" customHeight="1"/>
    <row r="143" ht="25.9" customHeight="1"/>
    <row r="144" ht="25.9" customHeight="1"/>
    <row r="145" ht="25.9" customHeight="1"/>
    <row r="146" ht="25.9" customHeight="1"/>
    <row r="147" ht="25.9" customHeight="1"/>
    <row r="148" ht="25.9" customHeight="1"/>
    <row r="149" ht="25.9" customHeight="1"/>
    <row r="150" ht="25.9" customHeight="1"/>
    <row r="151" ht="25.9" customHeight="1"/>
    <row r="152" ht="25.9" customHeight="1"/>
    <row r="153" ht="25.9" customHeight="1"/>
    <row r="154" ht="25.9" customHeight="1"/>
    <row r="155" ht="25.9" customHeight="1"/>
    <row r="156" ht="25.9" customHeight="1"/>
    <row r="157" ht="25.9" customHeight="1"/>
    <row r="158" ht="25.9" customHeight="1"/>
    <row r="159" ht="25.9" customHeight="1"/>
    <row r="160" ht="25.9" customHeight="1"/>
    <row r="161" ht="25.9" customHeight="1"/>
    <row r="162" ht="25.9" customHeight="1"/>
    <row r="163" ht="25.9" customHeight="1"/>
    <row r="164" ht="25.9" customHeight="1"/>
    <row r="165" ht="25.9" customHeight="1"/>
    <row r="166" ht="25.9" customHeight="1"/>
    <row r="167" ht="25.9" customHeight="1"/>
    <row r="168" ht="25.9" customHeight="1"/>
    <row r="169" ht="25.9" customHeight="1"/>
    <row r="170" ht="25.9" customHeight="1"/>
    <row r="171" ht="25.9" customHeight="1"/>
    <row r="172" ht="25.9" customHeight="1"/>
    <row r="173" ht="25.9" customHeight="1"/>
    <row r="174" ht="25.9" customHeight="1"/>
    <row r="175" ht="25.9" customHeight="1"/>
    <row r="176" ht="25.9" customHeight="1"/>
    <row r="177" ht="25.9" customHeight="1"/>
    <row r="178" ht="25.9" customHeight="1"/>
    <row r="179" ht="25.9" customHeight="1"/>
    <row r="180" ht="25.9" customHeight="1"/>
    <row r="181" ht="25.9" customHeight="1"/>
    <row r="182" ht="25.9" customHeight="1"/>
    <row r="183" ht="25.9" customHeight="1"/>
    <row r="184" ht="25.9" customHeight="1"/>
    <row r="185" ht="25.9" customHeight="1"/>
    <row r="186" ht="25.9" customHeight="1"/>
    <row r="187" ht="25.9" customHeight="1"/>
    <row r="188" ht="25.9" customHeight="1"/>
    <row r="189" ht="25.9" customHeight="1"/>
    <row r="190" ht="25.9" customHeight="1"/>
    <row r="191" ht="25.9" customHeight="1"/>
    <row r="192" ht="25.9" customHeight="1"/>
    <row r="193" ht="25.9" customHeight="1"/>
    <row r="194" ht="25.9" customHeight="1"/>
    <row r="195" ht="25.9" customHeight="1"/>
    <row r="196" ht="25.9" customHeight="1"/>
    <row r="197" ht="25.9" customHeight="1"/>
    <row r="198" ht="25.9" customHeight="1"/>
    <row r="199" ht="25.9" customHeight="1"/>
    <row r="200" ht="25.9" customHeight="1"/>
    <row r="201" ht="25.9" customHeight="1"/>
    <row r="202" ht="25.9" customHeight="1"/>
    <row r="203" ht="25.9" customHeight="1"/>
    <row r="204" ht="25.9" customHeight="1"/>
    <row r="205" ht="25.9" customHeight="1"/>
    <row r="206" ht="25.9" customHeight="1"/>
    <row r="207" ht="25.9" customHeight="1"/>
    <row r="208" ht="25.9" customHeight="1"/>
    <row r="209" ht="25.9" customHeight="1"/>
    <row r="210" ht="25.9" customHeight="1"/>
    <row r="211" ht="25.9" customHeight="1"/>
    <row r="212" ht="25.9" customHeight="1"/>
    <row r="213" ht="25.9" customHeight="1"/>
    <row r="214" ht="25.9" customHeight="1"/>
    <row r="215" ht="25.9" customHeight="1"/>
    <row r="216" ht="25.9" customHeight="1"/>
    <row r="217" ht="25.9" customHeight="1"/>
    <row r="218" ht="25.9" customHeight="1"/>
    <row r="219" ht="25.9" customHeight="1"/>
    <row r="220" ht="25.9" customHeight="1"/>
    <row r="221" ht="25.9" customHeight="1"/>
    <row r="222" ht="25.9" customHeight="1"/>
    <row r="223" ht="25.9" customHeight="1"/>
    <row r="224" ht="25.9" customHeight="1"/>
    <row r="225" ht="25.9" customHeight="1"/>
    <row r="226" ht="25.9" customHeight="1"/>
    <row r="227" ht="25.9" customHeight="1"/>
    <row r="228" ht="25.9" customHeight="1"/>
    <row r="229" ht="25.9" customHeight="1"/>
    <row r="230" ht="25.9" customHeight="1"/>
    <row r="231" ht="25.9" customHeight="1"/>
    <row r="232" ht="25.9" customHeight="1"/>
    <row r="233" ht="25.9" customHeight="1"/>
    <row r="234" ht="25.9" customHeight="1"/>
    <row r="235" ht="25.9" customHeight="1"/>
    <row r="236" ht="25.9" customHeight="1"/>
    <row r="237" ht="25.9" customHeight="1"/>
    <row r="238" ht="25.9" customHeight="1"/>
    <row r="239" ht="25.9" customHeight="1"/>
    <row r="240" ht="25.9" customHeight="1"/>
    <row r="241" ht="25.9" customHeight="1"/>
    <row r="242" ht="25.9" customHeight="1"/>
    <row r="243" ht="25.9" customHeight="1"/>
    <row r="244" ht="25.9" customHeight="1"/>
    <row r="245" ht="25.9" customHeight="1"/>
    <row r="246" ht="25.9" customHeight="1"/>
    <row r="247" ht="25.9" customHeight="1"/>
    <row r="248" ht="25.9" customHeight="1"/>
    <row r="249" ht="25.9" customHeight="1"/>
    <row r="250" ht="25.9" customHeight="1"/>
    <row r="251" ht="25.9" customHeight="1"/>
    <row r="252" ht="25.9" customHeight="1"/>
    <row r="253" ht="25.9" customHeight="1"/>
    <row r="254" ht="25.9" customHeight="1"/>
    <row r="255" ht="25.9" customHeight="1"/>
    <row r="256" ht="25.9" customHeight="1"/>
    <row r="257" ht="25.9" customHeight="1"/>
    <row r="258" ht="25.9" customHeight="1"/>
    <row r="259" ht="25.9" customHeight="1"/>
    <row r="260" ht="25.9" customHeight="1"/>
    <row r="261" ht="25.9" customHeight="1"/>
    <row r="262" ht="25.9" customHeight="1"/>
    <row r="263" ht="25.9" customHeight="1"/>
    <row r="264" ht="25.9" customHeight="1"/>
    <row r="265" ht="25.9" customHeight="1"/>
    <row r="266" ht="25.9" customHeight="1"/>
    <row r="267" ht="25.9" customHeight="1"/>
    <row r="268" ht="25.9" customHeight="1"/>
    <row r="269" ht="25.9" customHeight="1"/>
    <row r="270" ht="25.9" customHeight="1"/>
    <row r="271" ht="25.9" customHeight="1"/>
    <row r="272" ht="25.9" customHeight="1"/>
    <row r="273" ht="25.9" customHeight="1"/>
    <row r="274" ht="25.9" customHeight="1"/>
    <row r="275" ht="25.9" customHeight="1"/>
    <row r="276" ht="25.9" customHeight="1"/>
    <row r="277" ht="25.9" customHeight="1"/>
    <row r="278" ht="25.9" customHeight="1"/>
    <row r="279" ht="25.9" customHeight="1"/>
    <row r="280" ht="25.9" customHeight="1"/>
    <row r="281" ht="25.9" customHeight="1"/>
    <row r="282" ht="25.9" customHeight="1"/>
    <row r="283" ht="25.9" customHeight="1"/>
    <row r="284" ht="25.9" customHeight="1"/>
    <row r="285" ht="25.9" customHeight="1"/>
    <row r="286" ht="25.9" customHeight="1"/>
    <row r="287" ht="25.9" customHeight="1"/>
    <row r="288" ht="25.9" customHeight="1"/>
    <row r="289" ht="25.9" customHeight="1"/>
    <row r="290" ht="25.9" customHeight="1"/>
    <row r="291" ht="25.9" customHeight="1"/>
    <row r="292" ht="25.9" customHeight="1"/>
    <row r="293" ht="25.9" customHeight="1"/>
    <row r="294" ht="25.9" customHeight="1"/>
    <row r="295" ht="25.9" customHeight="1"/>
    <row r="296" ht="25.9" customHeight="1"/>
    <row r="297" ht="25.9" customHeight="1"/>
    <row r="298" ht="25.9" customHeight="1"/>
    <row r="299" ht="25.9" customHeight="1"/>
    <row r="300" ht="25.9" customHeight="1"/>
    <row r="301" ht="25.9" customHeight="1"/>
    <row r="302" ht="25.9" customHeight="1"/>
    <row r="303" ht="25.9" customHeight="1"/>
    <row r="304" ht="25.9" customHeight="1"/>
    <row r="305" ht="25.9" customHeight="1"/>
    <row r="306" ht="25.9" customHeight="1"/>
    <row r="307" ht="25.9" customHeight="1"/>
    <row r="308" ht="25.9" customHeight="1"/>
    <row r="309" ht="25.9" customHeight="1"/>
    <row r="310" ht="25.9" customHeight="1"/>
    <row r="311" ht="25.9" customHeight="1"/>
    <row r="312" ht="25.9" customHeight="1"/>
    <row r="313" ht="25.9" customHeight="1"/>
    <row r="314" ht="25.9" customHeight="1"/>
    <row r="315" ht="25.9" customHeight="1"/>
    <row r="316" ht="25.9" customHeight="1"/>
    <row r="317" ht="25.9" customHeight="1"/>
    <row r="318" ht="25.9" customHeight="1"/>
    <row r="319" ht="25.9" customHeight="1"/>
  </sheetData>
  <mergeCells count="54">
    <mergeCell ref="A24:AM24"/>
    <mergeCell ref="AB25:AF25"/>
    <mergeCell ref="AG25:AK25"/>
    <mergeCell ref="C25:G25"/>
    <mergeCell ref="H25:L25"/>
    <mergeCell ref="M25:Q25"/>
    <mergeCell ref="R25:V25"/>
    <mergeCell ref="W25:AA25"/>
    <mergeCell ref="A22:AM22"/>
    <mergeCell ref="C23:G23"/>
    <mergeCell ref="H23:L23"/>
    <mergeCell ref="M23:Q23"/>
    <mergeCell ref="R23:V23"/>
    <mergeCell ref="W23:AA23"/>
    <mergeCell ref="AB23:AF23"/>
    <mergeCell ref="AG23:AK23"/>
    <mergeCell ref="C21:F21"/>
    <mergeCell ref="AG21:AJ21"/>
    <mergeCell ref="R4:S4"/>
    <mergeCell ref="T4:U4"/>
    <mergeCell ref="W4:X4"/>
    <mergeCell ref="Y4:Z4"/>
    <mergeCell ref="AB4:AC4"/>
    <mergeCell ref="AD4:AE4"/>
    <mergeCell ref="AG4:AH4"/>
    <mergeCell ref="AI4:AJ4"/>
    <mergeCell ref="H21:K21"/>
    <mergeCell ref="M21:P21"/>
    <mergeCell ref="R21:U21"/>
    <mergeCell ref="W21:Z21"/>
    <mergeCell ref="AB21:AE21"/>
    <mergeCell ref="AM3:AM5"/>
    <mergeCell ref="C4:D4"/>
    <mergeCell ref="E4:F4"/>
    <mergeCell ref="H4:I4"/>
    <mergeCell ref="J4:K4"/>
    <mergeCell ref="M4:N4"/>
    <mergeCell ref="O4:P4"/>
    <mergeCell ref="W3:AA3"/>
    <mergeCell ref="AB3:AF3"/>
    <mergeCell ref="AG3:AK3"/>
    <mergeCell ref="A3:A5"/>
    <mergeCell ref="C3:G3"/>
    <mergeCell ref="H3:L3"/>
    <mergeCell ref="M3:Q3"/>
    <mergeCell ref="R3:V3"/>
    <mergeCell ref="C1:AK1"/>
    <mergeCell ref="C2:G2"/>
    <mergeCell ref="H2:L2"/>
    <mergeCell ref="M2:Q2"/>
    <mergeCell ref="R2:V2"/>
    <mergeCell ref="W2:AA2"/>
    <mergeCell ref="AB2:AF2"/>
    <mergeCell ref="AG2:AK2"/>
  </mergeCells>
  <printOptions horizontalCentered="1"/>
  <pageMargins left="0.25" right="0.25" top="1.5" bottom="0.5" header="0.3" footer="0.25"/>
  <pageSetup paperSize="5" scale="58" orientation="landscape" r:id="rId1"/>
  <headerFooter alignWithMargins="0">
    <oddHeader>&amp;C&amp;"Times New Roman,Bold"&amp;24November 4, 2014 State Election
Election Day Registration (EDR) Counts</oddHeader>
    <oddFooter>&amp;R&amp;F</oddFooter>
  </headerFooter>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pageSetUpPr fitToPage="1"/>
  </sheetPr>
  <dimension ref="A1:AH319"/>
  <sheetViews>
    <sheetView zoomScale="60" zoomScaleNormal="60" workbookViewId="0">
      <selection activeCell="AD9" sqref="AD9"/>
    </sheetView>
  </sheetViews>
  <sheetFormatPr defaultRowHeight="12.75"/>
  <cols>
    <col min="1" max="1" width="19.7109375" customWidth="1"/>
    <col min="2" max="2" width="1.85546875" customWidth="1"/>
    <col min="3" max="3" width="7.28515625" bestFit="1" customWidth="1"/>
    <col min="4" max="4" width="6.7109375" customWidth="1"/>
    <col min="5" max="5" width="7.28515625" style="2" bestFit="1" customWidth="1"/>
    <col min="6" max="6" width="6.7109375" bestFit="1" customWidth="1"/>
    <col min="7" max="7" width="8.7109375" bestFit="1" customWidth="1"/>
    <col min="8" max="8" width="7.28515625" bestFit="1" customWidth="1"/>
    <col min="9" max="9" width="6.7109375" bestFit="1" customWidth="1"/>
    <col min="10" max="10" width="7.28515625" bestFit="1" customWidth="1"/>
    <col min="11" max="11" width="6.7109375" bestFit="1" customWidth="1"/>
    <col min="12" max="12" width="8.7109375" bestFit="1" customWidth="1"/>
    <col min="13" max="13" width="7.28515625" bestFit="1" customWidth="1"/>
    <col min="14" max="14" width="6.7109375" bestFit="1" customWidth="1"/>
    <col min="15" max="15" width="7.28515625" bestFit="1" customWidth="1"/>
    <col min="16" max="16" width="6.7109375" bestFit="1" customWidth="1"/>
    <col min="17" max="17" width="8.7109375" bestFit="1" customWidth="1"/>
    <col min="18" max="18" width="7.28515625" bestFit="1" customWidth="1"/>
    <col min="19" max="19" width="6.7109375" bestFit="1" customWidth="1"/>
    <col min="20" max="20" width="7.28515625" bestFit="1" customWidth="1"/>
    <col min="21" max="21" width="6.7109375" bestFit="1" customWidth="1"/>
    <col min="22" max="22" width="8.7109375" bestFit="1" customWidth="1"/>
    <col min="23" max="23" width="7.28515625" bestFit="1" customWidth="1"/>
    <col min="24" max="24" width="6.7109375" bestFit="1" customWidth="1"/>
    <col min="25" max="25" width="7.28515625" style="1" bestFit="1" customWidth="1"/>
    <col min="26" max="26" width="6.7109375" bestFit="1" customWidth="1"/>
    <col min="27" max="27" width="8.7109375" bestFit="1" customWidth="1"/>
    <col min="28" max="28" width="7.28515625" bestFit="1" customWidth="1"/>
    <col min="29" max="29" width="6.7109375" bestFit="1" customWidth="1"/>
    <col min="30" max="30" width="7.28515625" bestFit="1" customWidth="1"/>
    <col min="31" max="31" width="6.7109375" bestFit="1" customWidth="1"/>
    <col min="32" max="32" width="8.7109375" bestFit="1" customWidth="1"/>
    <col min="33" max="33" width="1.85546875" customWidth="1"/>
    <col min="34" max="34" width="19.7109375" customWidth="1"/>
    <col min="35" max="39" width="8.7109375" customWidth="1"/>
    <col min="40" max="41" width="11.42578125" customWidth="1"/>
    <col min="42" max="42" width="10.28515625" customWidth="1"/>
    <col min="43" max="47" width="8.7109375" customWidth="1"/>
    <col min="48" max="48" width="11" customWidth="1"/>
    <col min="49" max="49" width="17" customWidth="1"/>
  </cols>
  <sheetData>
    <row r="1" spans="1:34" ht="35.450000000000003" customHeight="1" thickBot="1">
      <c r="A1" s="437" t="s">
        <v>448</v>
      </c>
      <c r="B1" s="88"/>
      <c r="C1" s="799" t="s">
        <v>11</v>
      </c>
      <c r="D1" s="799"/>
      <c r="E1" s="799"/>
      <c r="F1" s="799"/>
      <c r="G1" s="799"/>
      <c r="H1" s="799"/>
      <c r="I1" s="799"/>
      <c r="J1" s="799"/>
      <c r="K1" s="799"/>
      <c r="L1" s="799"/>
      <c r="M1" s="799"/>
      <c r="N1" s="799"/>
      <c r="O1" s="799"/>
      <c r="P1" s="799"/>
      <c r="Q1" s="799"/>
      <c r="R1" s="799"/>
      <c r="S1" s="799"/>
      <c r="T1" s="799"/>
      <c r="U1" s="799"/>
      <c r="V1" s="799"/>
      <c r="W1" s="799"/>
      <c r="X1" s="799"/>
      <c r="Y1" s="799"/>
      <c r="Z1" s="799"/>
      <c r="AA1" s="799"/>
      <c r="AB1" s="799"/>
      <c r="AC1" s="799"/>
      <c r="AD1" s="799"/>
      <c r="AE1" s="799"/>
      <c r="AF1" s="799"/>
      <c r="AG1" s="88"/>
      <c r="AH1" s="230" t="s">
        <v>448</v>
      </c>
    </row>
    <row r="2" spans="1:34" ht="25.9" customHeight="1" thickTop="1" thickBot="1">
      <c r="A2" s="435"/>
      <c r="B2" s="88"/>
      <c r="C2" s="715" t="s">
        <v>18</v>
      </c>
      <c r="D2" s="713"/>
      <c r="E2" s="713"/>
      <c r="F2" s="713"/>
      <c r="G2" s="713"/>
      <c r="H2" s="713" t="s">
        <v>388</v>
      </c>
      <c r="I2" s="713"/>
      <c r="J2" s="713"/>
      <c r="K2" s="713"/>
      <c r="L2" s="713"/>
      <c r="M2" s="713" t="s">
        <v>263</v>
      </c>
      <c r="N2" s="713"/>
      <c r="O2" s="713"/>
      <c r="P2" s="713"/>
      <c r="Q2" s="713"/>
      <c r="R2" s="713" t="s">
        <v>101</v>
      </c>
      <c r="S2" s="713"/>
      <c r="T2" s="713"/>
      <c r="U2" s="713"/>
      <c r="V2" s="713"/>
      <c r="W2" s="713" t="s">
        <v>390</v>
      </c>
      <c r="X2" s="713"/>
      <c r="Y2" s="713"/>
      <c r="Z2" s="713"/>
      <c r="AA2" s="713"/>
      <c r="AB2" s="713" t="s">
        <v>263</v>
      </c>
      <c r="AC2" s="713"/>
      <c r="AD2" s="713"/>
      <c r="AE2" s="713"/>
      <c r="AF2" s="714"/>
      <c r="AG2" s="88"/>
      <c r="AH2" s="234"/>
    </row>
    <row r="3" spans="1:34" ht="38.25" customHeight="1" thickTop="1" thickBot="1">
      <c r="A3" s="716" t="s">
        <v>0</v>
      </c>
      <c r="B3" s="182"/>
      <c r="C3" s="709" t="s">
        <v>391</v>
      </c>
      <c r="D3" s="710"/>
      <c r="E3" s="710"/>
      <c r="F3" s="710"/>
      <c r="G3" s="711"/>
      <c r="H3" s="709" t="s">
        <v>391</v>
      </c>
      <c r="I3" s="710"/>
      <c r="J3" s="710"/>
      <c r="K3" s="710"/>
      <c r="L3" s="711"/>
      <c r="M3" s="709" t="s">
        <v>391</v>
      </c>
      <c r="N3" s="710"/>
      <c r="O3" s="710"/>
      <c r="P3" s="710"/>
      <c r="Q3" s="711"/>
      <c r="R3" s="709" t="s">
        <v>120</v>
      </c>
      <c r="S3" s="710"/>
      <c r="T3" s="710"/>
      <c r="U3" s="710"/>
      <c r="V3" s="711"/>
      <c r="W3" s="709" t="s">
        <v>120</v>
      </c>
      <c r="X3" s="710"/>
      <c r="Y3" s="710"/>
      <c r="Z3" s="710"/>
      <c r="AA3" s="711"/>
      <c r="AB3" s="709" t="s">
        <v>120</v>
      </c>
      <c r="AC3" s="710"/>
      <c r="AD3" s="710"/>
      <c r="AE3" s="710"/>
      <c r="AF3" s="711"/>
      <c r="AG3" s="182"/>
      <c r="AH3" s="716" t="s">
        <v>0</v>
      </c>
    </row>
    <row r="4" spans="1:34" ht="38.25" customHeight="1" thickTop="1" thickBot="1">
      <c r="A4" s="716"/>
      <c r="B4" s="182"/>
      <c r="C4" s="696" t="s">
        <v>371</v>
      </c>
      <c r="D4" s="698"/>
      <c r="E4" s="696" t="s">
        <v>372</v>
      </c>
      <c r="F4" s="698"/>
      <c r="G4" s="194" t="s">
        <v>373</v>
      </c>
      <c r="H4" s="696" t="s">
        <v>371</v>
      </c>
      <c r="I4" s="698"/>
      <c r="J4" s="696" t="s">
        <v>372</v>
      </c>
      <c r="K4" s="698"/>
      <c r="L4" s="194" t="s">
        <v>373</v>
      </c>
      <c r="M4" s="696" t="s">
        <v>371</v>
      </c>
      <c r="N4" s="698"/>
      <c r="O4" s="696" t="s">
        <v>372</v>
      </c>
      <c r="P4" s="698"/>
      <c r="Q4" s="194" t="s">
        <v>373</v>
      </c>
      <c r="R4" s="696" t="s">
        <v>371</v>
      </c>
      <c r="S4" s="698"/>
      <c r="T4" s="696" t="s">
        <v>372</v>
      </c>
      <c r="U4" s="698"/>
      <c r="V4" s="194" t="s">
        <v>373</v>
      </c>
      <c r="W4" s="696" t="s">
        <v>371</v>
      </c>
      <c r="X4" s="698"/>
      <c r="Y4" s="696" t="s">
        <v>372</v>
      </c>
      <c r="Z4" s="698"/>
      <c r="AA4" s="194" t="s">
        <v>373</v>
      </c>
      <c r="AB4" s="696" t="s">
        <v>371</v>
      </c>
      <c r="AC4" s="698"/>
      <c r="AD4" s="696" t="s">
        <v>372</v>
      </c>
      <c r="AE4" s="698"/>
      <c r="AF4" s="194" t="s">
        <v>373</v>
      </c>
      <c r="AG4" s="182"/>
      <c r="AH4" s="716"/>
    </row>
    <row r="5" spans="1:34" ht="17.45" customHeight="1" thickTop="1" thickBot="1">
      <c r="A5" s="717"/>
      <c r="B5" s="9"/>
      <c r="C5" s="87" t="s">
        <v>374</v>
      </c>
      <c r="D5" s="180" t="s">
        <v>370</v>
      </c>
      <c r="E5" s="87" t="s">
        <v>374</v>
      </c>
      <c r="F5" s="87" t="s">
        <v>370</v>
      </c>
      <c r="G5" s="13" t="s">
        <v>2</v>
      </c>
      <c r="H5" s="87" t="s">
        <v>374</v>
      </c>
      <c r="I5" s="180" t="s">
        <v>370</v>
      </c>
      <c r="J5" s="87" t="s">
        <v>374</v>
      </c>
      <c r="K5" s="87" t="s">
        <v>370</v>
      </c>
      <c r="L5" s="13" t="s">
        <v>2</v>
      </c>
      <c r="M5" s="87" t="s">
        <v>374</v>
      </c>
      <c r="N5" s="180" t="s">
        <v>370</v>
      </c>
      <c r="O5" s="87" t="s">
        <v>374</v>
      </c>
      <c r="P5" s="87" t="s">
        <v>370</v>
      </c>
      <c r="Q5" s="13" t="s">
        <v>2</v>
      </c>
      <c r="R5" s="87" t="s">
        <v>374</v>
      </c>
      <c r="S5" s="180" t="s">
        <v>370</v>
      </c>
      <c r="T5" s="87" t="s">
        <v>374</v>
      </c>
      <c r="U5" s="87" t="s">
        <v>370</v>
      </c>
      <c r="V5" s="13" t="s">
        <v>2</v>
      </c>
      <c r="W5" s="87" t="s">
        <v>374</v>
      </c>
      <c r="X5" s="180" t="s">
        <v>370</v>
      </c>
      <c r="Y5" s="87" t="s">
        <v>374</v>
      </c>
      <c r="Z5" s="87" t="s">
        <v>370</v>
      </c>
      <c r="AA5" s="13" t="s">
        <v>2</v>
      </c>
      <c r="AB5" s="87" t="s">
        <v>374</v>
      </c>
      <c r="AC5" s="180" t="s">
        <v>370</v>
      </c>
      <c r="AD5" s="87" t="s">
        <v>374</v>
      </c>
      <c r="AE5" s="87" t="s">
        <v>370</v>
      </c>
      <c r="AF5" s="13" t="s">
        <v>2</v>
      </c>
      <c r="AG5" s="9"/>
      <c r="AH5" s="717"/>
    </row>
    <row r="6" spans="1:34" ht="27" customHeight="1" thickTop="1">
      <c r="A6" s="77">
        <v>1</v>
      </c>
      <c r="B6" s="48"/>
      <c r="C6" s="563">
        <v>5</v>
      </c>
      <c r="D6" s="564"/>
      <c r="E6" s="565"/>
      <c r="F6" s="565"/>
      <c r="G6" s="5">
        <f>SUM(C6:F6)</f>
        <v>5</v>
      </c>
      <c r="H6" s="563">
        <v>2</v>
      </c>
      <c r="I6" s="564"/>
      <c r="J6" s="565"/>
      <c r="K6" s="565"/>
      <c r="L6" s="5">
        <f>SUM(H6:K6)</f>
        <v>2</v>
      </c>
      <c r="M6" s="563">
        <v>0</v>
      </c>
      <c r="N6" s="564"/>
      <c r="O6" s="565"/>
      <c r="P6" s="565"/>
      <c r="Q6" s="5">
        <f>SUM(M6:P6)</f>
        <v>0</v>
      </c>
      <c r="R6" s="563">
        <v>14</v>
      </c>
      <c r="S6" s="564"/>
      <c r="T6" s="565">
        <v>1</v>
      </c>
      <c r="U6" s="565"/>
      <c r="V6" s="5">
        <f>SUM(R6:U6)</f>
        <v>15</v>
      </c>
      <c r="W6" s="563">
        <v>3</v>
      </c>
      <c r="X6" s="564">
        <v>1</v>
      </c>
      <c r="Y6" s="565"/>
      <c r="Z6" s="565"/>
      <c r="AA6" s="5">
        <f>SUM(W6:Z6)</f>
        <v>4</v>
      </c>
      <c r="AB6" s="563">
        <v>0</v>
      </c>
      <c r="AC6" s="564"/>
      <c r="AD6" s="565"/>
      <c r="AE6" s="565"/>
      <c r="AF6" s="5">
        <f>SUM(AB6:AE6)</f>
        <v>0</v>
      </c>
      <c r="AG6" s="48"/>
      <c r="AH6" s="77">
        <v>1</v>
      </c>
    </row>
    <row r="7" spans="1:34" ht="27" customHeight="1">
      <c r="A7" s="6">
        <v>2</v>
      </c>
      <c r="B7" s="48"/>
      <c r="C7" s="566">
        <v>0</v>
      </c>
      <c r="D7" s="566"/>
      <c r="E7" s="566"/>
      <c r="F7" s="566"/>
      <c r="G7" s="77">
        <f t="shared" ref="G7:G19" si="0">SUM(C7:F7)</f>
        <v>0</v>
      </c>
      <c r="H7" s="566">
        <v>0</v>
      </c>
      <c r="I7" s="567"/>
      <c r="J7" s="568"/>
      <c r="K7" s="568"/>
      <c r="L7" s="77">
        <f t="shared" ref="L7:L19" si="1">SUM(H7:K7)</f>
        <v>0</v>
      </c>
      <c r="M7" s="566">
        <v>0</v>
      </c>
      <c r="N7" s="567"/>
      <c r="O7" s="568"/>
      <c r="P7" s="568"/>
      <c r="Q7" s="77">
        <f t="shared" ref="Q7:Q19" si="2">SUM(M7:P7)</f>
        <v>0</v>
      </c>
      <c r="R7" s="566">
        <v>6</v>
      </c>
      <c r="S7" s="567">
        <v>1</v>
      </c>
      <c r="T7" s="568"/>
      <c r="U7" s="568"/>
      <c r="V7" s="77">
        <f t="shared" ref="V7:V19" si="3">SUM(R7:U7)</f>
        <v>7</v>
      </c>
      <c r="W7" s="566">
        <v>0</v>
      </c>
      <c r="X7" s="567"/>
      <c r="Y7" s="568"/>
      <c r="Z7" s="568"/>
      <c r="AA7" s="77">
        <f t="shared" ref="AA7:AA19" si="4">SUM(W7:Z7)</f>
        <v>0</v>
      </c>
      <c r="AB7" s="566">
        <v>0</v>
      </c>
      <c r="AC7" s="567"/>
      <c r="AD7" s="568"/>
      <c r="AE7" s="568"/>
      <c r="AF7" s="77">
        <f t="shared" ref="AF7:AF19" si="5">SUM(AB7:AE7)</f>
        <v>0</v>
      </c>
      <c r="AG7" s="48"/>
      <c r="AH7" s="6">
        <v>2</v>
      </c>
    </row>
    <row r="8" spans="1:34" ht="27" customHeight="1">
      <c r="A8" s="6">
        <v>3</v>
      </c>
      <c r="B8" s="88"/>
      <c r="C8" s="566">
        <v>3</v>
      </c>
      <c r="D8" s="566"/>
      <c r="E8" s="566"/>
      <c r="F8" s="566"/>
      <c r="G8" s="77">
        <f t="shared" si="0"/>
        <v>3</v>
      </c>
      <c r="H8" s="566">
        <v>3</v>
      </c>
      <c r="I8" s="567"/>
      <c r="J8" s="568"/>
      <c r="K8" s="568"/>
      <c r="L8" s="77">
        <f t="shared" si="1"/>
        <v>3</v>
      </c>
      <c r="M8" s="566">
        <v>0</v>
      </c>
      <c r="N8" s="567"/>
      <c r="O8" s="568"/>
      <c r="P8" s="568"/>
      <c r="Q8" s="77">
        <f t="shared" si="2"/>
        <v>0</v>
      </c>
      <c r="R8" s="566">
        <v>2</v>
      </c>
      <c r="S8" s="567"/>
      <c r="T8" s="568"/>
      <c r="U8" s="568"/>
      <c r="V8" s="77">
        <f t="shared" si="3"/>
        <v>2</v>
      </c>
      <c r="W8" s="566">
        <v>0</v>
      </c>
      <c r="X8" s="567"/>
      <c r="Y8" s="568"/>
      <c r="Z8" s="568"/>
      <c r="AA8" s="77">
        <f t="shared" si="4"/>
        <v>0</v>
      </c>
      <c r="AB8" s="566">
        <v>0</v>
      </c>
      <c r="AC8" s="567"/>
      <c r="AD8" s="568"/>
      <c r="AE8" s="568"/>
      <c r="AF8" s="77">
        <f t="shared" si="5"/>
        <v>0</v>
      </c>
      <c r="AG8" s="88"/>
      <c r="AH8" s="6">
        <v>3</v>
      </c>
    </row>
    <row r="9" spans="1:34" ht="27" customHeight="1">
      <c r="A9" s="6">
        <v>4</v>
      </c>
      <c r="B9" s="88"/>
      <c r="C9" s="566">
        <v>8</v>
      </c>
      <c r="D9" s="566"/>
      <c r="E9" s="566"/>
      <c r="F9" s="566"/>
      <c r="G9" s="77">
        <f t="shared" si="0"/>
        <v>8</v>
      </c>
      <c r="H9" s="566">
        <v>2</v>
      </c>
      <c r="I9" s="567"/>
      <c r="J9" s="568"/>
      <c r="K9" s="568"/>
      <c r="L9" s="77">
        <f t="shared" si="1"/>
        <v>2</v>
      </c>
      <c r="M9" s="566">
        <v>0</v>
      </c>
      <c r="N9" s="567"/>
      <c r="O9" s="568"/>
      <c r="P9" s="568"/>
      <c r="Q9" s="77">
        <f t="shared" si="2"/>
        <v>0</v>
      </c>
      <c r="R9" s="566">
        <v>6</v>
      </c>
      <c r="S9" s="567"/>
      <c r="T9" s="568"/>
      <c r="U9" s="568"/>
      <c r="V9" s="77">
        <f t="shared" si="3"/>
        <v>6</v>
      </c>
      <c r="W9" s="566">
        <v>0</v>
      </c>
      <c r="X9" s="567"/>
      <c r="Y9" s="568"/>
      <c r="Z9" s="568"/>
      <c r="AA9" s="77">
        <f t="shared" si="4"/>
        <v>0</v>
      </c>
      <c r="AB9" s="566">
        <v>0</v>
      </c>
      <c r="AC9" s="567"/>
      <c r="AD9" s="568"/>
      <c r="AE9" s="568"/>
      <c r="AF9" s="77">
        <f t="shared" si="5"/>
        <v>0</v>
      </c>
      <c r="AG9" s="88"/>
      <c r="AH9" s="6">
        <v>4</v>
      </c>
    </row>
    <row r="10" spans="1:34" ht="27" customHeight="1">
      <c r="A10" s="6">
        <v>5</v>
      </c>
      <c r="B10" s="48"/>
      <c r="C10" s="566">
        <v>13</v>
      </c>
      <c r="D10" s="566"/>
      <c r="E10" s="566"/>
      <c r="F10" s="566"/>
      <c r="G10" s="77">
        <f t="shared" si="0"/>
        <v>13</v>
      </c>
      <c r="H10" s="566">
        <v>2</v>
      </c>
      <c r="I10" s="567"/>
      <c r="J10" s="568"/>
      <c r="K10" s="568"/>
      <c r="L10" s="77">
        <f t="shared" si="1"/>
        <v>2</v>
      </c>
      <c r="M10" s="566">
        <v>0</v>
      </c>
      <c r="N10" s="567"/>
      <c r="O10" s="568"/>
      <c r="P10" s="568"/>
      <c r="Q10" s="77">
        <f t="shared" si="2"/>
        <v>0</v>
      </c>
      <c r="R10" s="566">
        <v>27</v>
      </c>
      <c r="S10" s="567">
        <v>1</v>
      </c>
      <c r="T10" s="568"/>
      <c r="U10" s="568"/>
      <c r="V10" s="77">
        <f t="shared" si="3"/>
        <v>28</v>
      </c>
      <c r="W10" s="566">
        <v>1</v>
      </c>
      <c r="X10" s="567"/>
      <c r="Y10" s="568"/>
      <c r="Z10" s="568"/>
      <c r="AA10" s="77">
        <f t="shared" si="4"/>
        <v>1</v>
      </c>
      <c r="AB10" s="566">
        <v>0</v>
      </c>
      <c r="AC10" s="567"/>
      <c r="AD10" s="568"/>
      <c r="AE10" s="568"/>
      <c r="AF10" s="77">
        <f t="shared" si="5"/>
        <v>0</v>
      </c>
      <c r="AG10" s="48"/>
      <c r="AH10" s="6">
        <v>5</v>
      </c>
    </row>
    <row r="11" spans="1:34" ht="27" customHeight="1">
      <c r="A11" s="6">
        <v>6</v>
      </c>
      <c r="B11" s="48"/>
      <c r="C11" s="566">
        <v>3</v>
      </c>
      <c r="D11" s="566"/>
      <c r="E11" s="566"/>
      <c r="F11" s="566"/>
      <c r="G11" s="77">
        <f t="shared" si="0"/>
        <v>3</v>
      </c>
      <c r="H11" s="566">
        <v>0</v>
      </c>
      <c r="I11" s="567"/>
      <c r="J11" s="568"/>
      <c r="K11" s="568"/>
      <c r="L11" s="77">
        <f t="shared" si="1"/>
        <v>0</v>
      </c>
      <c r="M11" s="566">
        <v>0</v>
      </c>
      <c r="N11" s="567"/>
      <c r="O11" s="568"/>
      <c r="P11" s="568"/>
      <c r="Q11" s="77">
        <f t="shared" si="2"/>
        <v>0</v>
      </c>
      <c r="R11" s="566">
        <v>1</v>
      </c>
      <c r="S11" s="567"/>
      <c r="T11" s="568"/>
      <c r="U11" s="568"/>
      <c r="V11" s="77">
        <f t="shared" si="3"/>
        <v>1</v>
      </c>
      <c r="W11" s="566">
        <v>0</v>
      </c>
      <c r="X11" s="567"/>
      <c r="Y11" s="568"/>
      <c r="Z11" s="568"/>
      <c r="AA11" s="77">
        <f t="shared" si="4"/>
        <v>0</v>
      </c>
      <c r="AB11" s="566">
        <v>0</v>
      </c>
      <c r="AC11" s="567"/>
      <c r="AD11" s="568"/>
      <c r="AE11" s="568"/>
      <c r="AF11" s="77">
        <f t="shared" si="5"/>
        <v>0</v>
      </c>
      <c r="AG11" s="48"/>
      <c r="AH11" s="6">
        <v>6</v>
      </c>
    </row>
    <row r="12" spans="1:34" ht="27" customHeight="1">
      <c r="A12" s="6">
        <v>7</v>
      </c>
      <c r="B12" s="48"/>
      <c r="C12" s="566">
        <v>3</v>
      </c>
      <c r="D12" s="566"/>
      <c r="E12" s="566"/>
      <c r="F12" s="566"/>
      <c r="G12" s="77">
        <f t="shared" si="0"/>
        <v>3</v>
      </c>
      <c r="H12" s="566">
        <v>0</v>
      </c>
      <c r="I12" s="567"/>
      <c r="J12" s="568"/>
      <c r="K12" s="568"/>
      <c r="L12" s="77">
        <f t="shared" si="1"/>
        <v>0</v>
      </c>
      <c r="M12" s="566">
        <v>0</v>
      </c>
      <c r="N12" s="567"/>
      <c r="O12" s="568"/>
      <c r="P12" s="568"/>
      <c r="Q12" s="77">
        <f t="shared" si="2"/>
        <v>0</v>
      </c>
      <c r="R12" s="566">
        <v>0</v>
      </c>
      <c r="S12" s="567"/>
      <c r="T12" s="568"/>
      <c r="U12" s="568"/>
      <c r="V12" s="77">
        <f t="shared" si="3"/>
        <v>0</v>
      </c>
      <c r="W12" s="566">
        <v>1</v>
      </c>
      <c r="X12" s="567"/>
      <c r="Y12" s="568"/>
      <c r="Z12" s="568"/>
      <c r="AA12" s="77">
        <f t="shared" si="4"/>
        <v>1</v>
      </c>
      <c r="AB12" s="566">
        <v>0</v>
      </c>
      <c r="AC12" s="567"/>
      <c r="AD12" s="568"/>
      <c r="AE12" s="568"/>
      <c r="AF12" s="77">
        <f t="shared" si="5"/>
        <v>0</v>
      </c>
      <c r="AG12" s="48"/>
      <c r="AH12" s="6">
        <v>7</v>
      </c>
    </row>
    <row r="13" spans="1:34" ht="27" customHeight="1">
      <c r="A13" s="6">
        <v>8</v>
      </c>
      <c r="B13" s="88"/>
      <c r="C13" s="566">
        <v>1</v>
      </c>
      <c r="D13" s="566"/>
      <c r="E13" s="566"/>
      <c r="F13" s="566"/>
      <c r="G13" s="77">
        <f t="shared" si="0"/>
        <v>1</v>
      </c>
      <c r="H13" s="566">
        <v>0</v>
      </c>
      <c r="I13" s="567"/>
      <c r="J13" s="568"/>
      <c r="K13" s="568"/>
      <c r="L13" s="77">
        <f t="shared" si="1"/>
        <v>0</v>
      </c>
      <c r="M13" s="566">
        <v>0</v>
      </c>
      <c r="N13" s="567"/>
      <c r="O13" s="568"/>
      <c r="P13" s="568"/>
      <c r="Q13" s="77">
        <f t="shared" si="2"/>
        <v>0</v>
      </c>
      <c r="R13" s="566">
        <v>4</v>
      </c>
      <c r="S13" s="567"/>
      <c r="T13" s="568"/>
      <c r="U13" s="568"/>
      <c r="V13" s="77">
        <f t="shared" si="3"/>
        <v>4</v>
      </c>
      <c r="W13" s="566">
        <v>1</v>
      </c>
      <c r="X13" s="567"/>
      <c r="Y13" s="568"/>
      <c r="Z13" s="568"/>
      <c r="AA13" s="77">
        <f t="shared" si="4"/>
        <v>1</v>
      </c>
      <c r="AB13" s="566">
        <v>0</v>
      </c>
      <c r="AC13" s="567"/>
      <c r="AD13" s="568"/>
      <c r="AE13" s="568"/>
      <c r="AF13" s="77">
        <f t="shared" si="5"/>
        <v>0</v>
      </c>
      <c r="AG13" s="88"/>
      <c r="AH13" s="6">
        <v>8</v>
      </c>
    </row>
    <row r="14" spans="1:34" ht="27" customHeight="1">
      <c r="A14" s="6">
        <v>9</v>
      </c>
      <c r="B14" s="88"/>
      <c r="C14" s="566">
        <v>4</v>
      </c>
      <c r="D14" s="566"/>
      <c r="E14" s="566"/>
      <c r="F14" s="566"/>
      <c r="G14" s="77">
        <f t="shared" si="0"/>
        <v>4</v>
      </c>
      <c r="H14" s="566">
        <v>0</v>
      </c>
      <c r="I14" s="567"/>
      <c r="J14" s="568"/>
      <c r="K14" s="568"/>
      <c r="L14" s="77">
        <f t="shared" si="1"/>
        <v>0</v>
      </c>
      <c r="M14" s="566">
        <v>0</v>
      </c>
      <c r="N14" s="567"/>
      <c r="O14" s="568"/>
      <c r="P14" s="568"/>
      <c r="Q14" s="77">
        <f t="shared" si="2"/>
        <v>0</v>
      </c>
      <c r="R14" s="566">
        <v>3</v>
      </c>
      <c r="S14" s="567"/>
      <c r="T14" s="568"/>
      <c r="U14" s="568"/>
      <c r="V14" s="77">
        <f t="shared" si="3"/>
        <v>3</v>
      </c>
      <c r="W14" s="566">
        <v>0</v>
      </c>
      <c r="X14" s="567"/>
      <c r="Y14" s="568"/>
      <c r="Z14" s="568"/>
      <c r="AA14" s="77">
        <f t="shared" si="4"/>
        <v>0</v>
      </c>
      <c r="AB14" s="566">
        <v>0</v>
      </c>
      <c r="AC14" s="567"/>
      <c r="AD14" s="568"/>
      <c r="AE14" s="568"/>
      <c r="AF14" s="77">
        <f t="shared" si="5"/>
        <v>0</v>
      </c>
      <c r="AG14" s="88"/>
      <c r="AH14" s="6">
        <v>9</v>
      </c>
    </row>
    <row r="15" spans="1:34" ht="27" customHeight="1">
      <c r="A15" s="6">
        <v>10</v>
      </c>
      <c r="B15" s="88"/>
      <c r="C15" s="566">
        <v>3</v>
      </c>
      <c r="D15" s="566"/>
      <c r="E15" s="566"/>
      <c r="F15" s="566"/>
      <c r="G15" s="77">
        <f t="shared" si="0"/>
        <v>3</v>
      </c>
      <c r="H15" s="566">
        <v>0</v>
      </c>
      <c r="I15" s="567"/>
      <c r="J15" s="568"/>
      <c r="K15" s="568"/>
      <c r="L15" s="77">
        <f t="shared" si="1"/>
        <v>0</v>
      </c>
      <c r="M15" s="566">
        <v>0</v>
      </c>
      <c r="N15" s="567"/>
      <c r="O15" s="568"/>
      <c r="P15" s="568"/>
      <c r="Q15" s="77">
        <f t="shared" si="2"/>
        <v>0</v>
      </c>
      <c r="R15" s="566">
        <v>8</v>
      </c>
      <c r="S15" s="567"/>
      <c r="T15" s="568">
        <v>1</v>
      </c>
      <c r="U15" s="568"/>
      <c r="V15" s="77">
        <f t="shared" si="3"/>
        <v>9</v>
      </c>
      <c r="W15" s="566">
        <v>2</v>
      </c>
      <c r="X15" s="567"/>
      <c r="Y15" s="568"/>
      <c r="Z15" s="568"/>
      <c r="AA15" s="77">
        <f t="shared" si="4"/>
        <v>2</v>
      </c>
      <c r="AB15" s="566">
        <v>0</v>
      </c>
      <c r="AC15" s="567"/>
      <c r="AD15" s="568"/>
      <c r="AE15" s="568"/>
      <c r="AF15" s="77">
        <f t="shared" si="5"/>
        <v>0</v>
      </c>
      <c r="AG15" s="88"/>
      <c r="AH15" s="6">
        <v>10</v>
      </c>
    </row>
    <row r="16" spans="1:34" ht="27" customHeight="1">
      <c r="A16" s="6">
        <v>11</v>
      </c>
      <c r="B16" s="88"/>
      <c r="C16" s="566">
        <v>13</v>
      </c>
      <c r="D16" s="566"/>
      <c r="E16" s="566"/>
      <c r="F16" s="566"/>
      <c r="G16" s="77">
        <f t="shared" si="0"/>
        <v>13</v>
      </c>
      <c r="H16" s="566">
        <v>0</v>
      </c>
      <c r="I16" s="567"/>
      <c r="J16" s="568"/>
      <c r="K16" s="568"/>
      <c r="L16" s="77">
        <f t="shared" si="1"/>
        <v>0</v>
      </c>
      <c r="M16" s="566">
        <v>0</v>
      </c>
      <c r="N16" s="567"/>
      <c r="O16" s="568"/>
      <c r="P16" s="568"/>
      <c r="Q16" s="77">
        <f t="shared" si="2"/>
        <v>0</v>
      </c>
      <c r="R16" s="566">
        <v>8</v>
      </c>
      <c r="S16" s="567"/>
      <c r="T16" s="568"/>
      <c r="U16" s="568"/>
      <c r="V16" s="77">
        <f t="shared" si="3"/>
        <v>8</v>
      </c>
      <c r="W16" s="566">
        <v>1</v>
      </c>
      <c r="X16" s="567"/>
      <c r="Y16" s="568"/>
      <c r="Z16" s="568"/>
      <c r="AA16" s="77">
        <f t="shared" si="4"/>
        <v>1</v>
      </c>
      <c r="AB16" s="566">
        <v>0</v>
      </c>
      <c r="AC16" s="567"/>
      <c r="AD16" s="568"/>
      <c r="AE16" s="568"/>
      <c r="AF16" s="77">
        <f t="shared" si="5"/>
        <v>0</v>
      </c>
      <c r="AG16" s="88"/>
      <c r="AH16" s="6">
        <v>11</v>
      </c>
    </row>
    <row r="17" spans="1:34" ht="27" customHeight="1">
      <c r="A17" s="6">
        <v>12</v>
      </c>
      <c r="B17" s="88"/>
      <c r="C17" s="566">
        <v>5</v>
      </c>
      <c r="D17" s="566"/>
      <c r="E17" s="566">
        <v>1</v>
      </c>
      <c r="F17" s="566"/>
      <c r="G17" s="77">
        <f t="shared" si="0"/>
        <v>6</v>
      </c>
      <c r="H17" s="566">
        <v>1</v>
      </c>
      <c r="I17" s="567"/>
      <c r="J17" s="568"/>
      <c r="K17" s="568"/>
      <c r="L17" s="77">
        <f t="shared" si="1"/>
        <v>1</v>
      </c>
      <c r="M17" s="566">
        <v>0</v>
      </c>
      <c r="N17" s="567"/>
      <c r="O17" s="568"/>
      <c r="P17" s="568"/>
      <c r="Q17" s="77">
        <f t="shared" si="2"/>
        <v>0</v>
      </c>
      <c r="R17" s="566">
        <v>17</v>
      </c>
      <c r="S17" s="567"/>
      <c r="T17" s="568"/>
      <c r="U17" s="568"/>
      <c r="V17" s="77">
        <f t="shared" si="3"/>
        <v>17</v>
      </c>
      <c r="W17" s="566">
        <v>2</v>
      </c>
      <c r="X17" s="567"/>
      <c r="Y17" s="568"/>
      <c r="Z17" s="568"/>
      <c r="AA17" s="77">
        <f t="shared" si="4"/>
        <v>2</v>
      </c>
      <c r="AB17" s="566">
        <v>0</v>
      </c>
      <c r="AC17" s="567"/>
      <c r="AD17" s="568"/>
      <c r="AE17" s="568"/>
      <c r="AF17" s="77">
        <f t="shared" si="5"/>
        <v>0</v>
      </c>
      <c r="AG17" s="88"/>
      <c r="AH17" s="6">
        <v>12</v>
      </c>
    </row>
    <row r="18" spans="1:34" ht="27" customHeight="1">
      <c r="A18" s="6">
        <v>13</v>
      </c>
      <c r="B18" s="88"/>
      <c r="C18" s="566">
        <v>3</v>
      </c>
      <c r="D18" s="566"/>
      <c r="E18" s="566"/>
      <c r="F18" s="566"/>
      <c r="G18" s="77">
        <f t="shared" si="0"/>
        <v>3</v>
      </c>
      <c r="H18" s="566">
        <v>0</v>
      </c>
      <c r="I18" s="567"/>
      <c r="J18" s="568"/>
      <c r="K18" s="568"/>
      <c r="L18" s="77">
        <f t="shared" si="1"/>
        <v>0</v>
      </c>
      <c r="M18" s="566">
        <v>0</v>
      </c>
      <c r="N18" s="567"/>
      <c r="O18" s="568"/>
      <c r="P18" s="568"/>
      <c r="Q18" s="77">
        <f t="shared" si="2"/>
        <v>0</v>
      </c>
      <c r="R18" s="566">
        <v>6</v>
      </c>
      <c r="S18" s="567"/>
      <c r="T18" s="568">
        <v>1</v>
      </c>
      <c r="U18" s="568"/>
      <c r="V18" s="77">
        <f t="shared" si="3"/>
        <v>7</v>
      </c>
      <c r="W18" s="566">
        <v>0</v>
      </c>
      <c r="X18" s="567"/>
      <c r="Y18" s="568"/>
      <c r="Z18" s="568"/>
      <c r="AA18" s="77">
        <f t="shared" si="4"/>
        <v>0</v>
      </c>
      <c r="AB18" s="566">
        <v>0</v>
      </c>
      <c r="AC18" s="567"/>
      <c r="AD18" s="568"/>
      <c r="AE18" s="568"/>
      <c r="AF18" s="77">
        <f t="shared" si="5"/>
        <v>0</v>
      </c>
      <c r="AG18" s="88"/>
      <c r="AH18" s="6">
        <v>13</v>
      </c>
    </row>
    <row r="19" spans="1:34" ht="27" customHeight="1" thickBot="1">
      <c r="A19" s="7">
        <v>14</v>
      </c>
      <c r="B19" s="88"/>
      <c r="C19" s="566">
        <v>15</v>
      </c>
      <c r="D19" s="566"/>
      <c r="E19" s="566"/>
      <c r="F19" s="566"/>
      <c r="G19" s="83">
        <f t="shared" si="0"/>
        <v>15</v>
      </c>
      <c r="H19" s="569">
        <v>3</v>
      </c>
      <c r="I19" s="570"/>
      <c r="J19" s="571"/>
      <c r="K19" s="571"/>
      <c r="L19" s="83">
        <f t="shared" si="1"/>
        <v>3</v>
      </c>
      <c r="M19" s="569">
        <v>0</v>
      </c>
      <c r="N19" s="570"/>
      <c r="O19" s="571"/>
      <c r="P19" s="571"/>
      <c r="Q19" s="83">
        <f t="shared" si="2"/>
        <v>0</v>
      </c>
      <c r="R19" s="569">
        <v>158</v>
      </c>
      <c r="S19" s="570">
        <v>1</v>
      </c>
      <c r="T19" s="571"/>
      <c r="U19" s="571"/>
      <c r="V19" s="83">
        <f t="shared" si="3"/>
        <v>159</v>
      </c>
      <c r="W19" s="569">
        <v>10</v>
      </c>
      <c r="X19" s="570"/>
      <c r="Y19" s="571"/>
      <c r="Z19" s="571"/>
      <c r="AA19" s="83">
        <f t="shared" si="4"/>
        <v>10</v>
      </c>
      <c r="AB19" s="569">
        <v>0</v>
      </c>
      <c r="AC19" s="570"/>
      <c r="AD19" s="571"/>
      <c r="AE19" s="571"/>
      <c r="AF19" s="83">
        <f t="shared" si="5"/>
        <v>0</v>
      </c>
      <c r="AG19" s="88"/>
      <c r="AH19" s="7">
        <v>14</v>
      </c>
    </row>
    <row r="20" spans="1:34" ht="27" customHeight="1" thickTop="1" thickBot="1">
      <c r="A20" s="11" t="s">
        <v>430</v>
      </c>
      <c r="B20" s="90"/>
      <c r="C20" s="89">
        <f>SUM(C6:C19)</f>
        <v>79</v>
      </c>
      <c r="D20" s="89">
        <f t="shared" ref="D20:G20" si="6">SUM(D6:D19)</f>
        <v>0</v>
      </c>
      <c r="E20" s="89">
        <f t="shared" si="6"/>
        <v>1</v>
      </c>
      <c r="F20" s="89">
        <f t="shared" si="6"/>
        <v>0</v>
      </c>
      <c r="G20" s="89">
        <f t="shared" si="6"/>
        <v>80</v>
      </c>
      <c r="H20" s="89">
        <f>SUM(H6:H19)</f>
        <v>13</v>
      </c>
      <c r="I20" s="89">
        <f t="shared" ref="I20:L20" si="7">SUM(I6:I19)</f>
        <v>0</v>
      </c>
      <c r="J20" s="89">
        <f t="shared" si="7"/>
        <v>0</v>
      </c>
      <c r="K20" s="89">
        <f t="shared" si="7"/>
        <v>0</v>
      </c>
      <c r="L20" s="89">
        <f t="shared" si="7"/>
        <v>13</v>
      </c>
      <c r="M20" s="89">
        <f>SUM(M6:M19)</f>
        <v>0</v>
      </c>
      <c r="N20" s="89">
        <f t="shared" ref="N20:Q20" si="8">SUM(N6:N19)</f>
        <v>0</v>
      </c>
      <c r="O20" s="89">
        <f t="shared" si="8"/>
        <v>0</v>
      </c>
      <c r="P20" s="89">
        <f t="shared" si="8"/>
        <v>0</v>
      </c>
      <c r="Q20" s="89">
        <f t="shared" si="8"/>
        <v>0</v>
      </c>
      <c r="R20" s="89">
        <f>SUM(R6:R19)</f>
        <v>260</v>
      </c>
      <c r="S20" s="89">
        <f t="shared" ref="S20:V20" si="9">SUM(S6:S19)</f>
        <v>3</v>
      </c>
      <c r="T20" s="89">
        <f t="shared" si="9"/>
        <v>3</v>
      </c>
      <c r="U20" s="89">
        <f t="shared" si="9"/>
        <v>0</v>
      </c>
      <c r="V20" s="89">
        <f t="shared" si="9"/>
        <v>266</v>
      </c>
      <c r="W20" s="89">
        <f>SUM(W6:W19)</f>
        <v>21</v>
      </c>
      <c r="X20" s="89">
        <f t="shared" ref="X20:AA20" si="10">SUM(X6:X19)</f>
        <v>1</v>
      </c>
      <c r="Y20" s="89">
        <f t="shared" si="10"/>
        <v>0</v>
      </c>
      <c r="Z20" s="89">
        <f t="shared" si="10"/>
        <v>0</v>
      </c>
      <c r="AA20" s="89">
        <f t="shared" si="10"/>
        <v>22</v>
      </c>
      <c r="AB20" s="89">
        <f>SUM(AB6:AB19)</f>
        <v>0</v>
      </c>
      <c r="AC20" s="89">
        <f t="shared" ref="AC20:AF20" si="11">SUM(AC6:AC19)</f>
        <v>0</v>
      </c>
      <c r="AD20" s="89">
        <f t="shared" si="11"/>
        <v>0</v>
      </c>
      <c r="AE20" s="89">
        <f t="shared" si="11"/>
        <v>0</v>
      </c>
      <c r="AF20" s="86">
        <f t="shared" si="11"/>
        <v>0</v>
      </c>
      <c r="AG20" s="90"/>
      <c r="AH20" s="11" t="s">
        <v>430</v>
      </c>
    </row>
    <row r="21" spans="1:34" ht="27" customHeight="1" thickTop="1" thickBot="1">
      <c r="A21" s="11" t="s">
        <v>431</v>
      </c>
      <c r="B21" s="76"/>
      <c r="C21" s="692">
        <f>SUM(C20:F20)</f>
        <v>80</v>
      </c>
      <c r="D21" s="693"/>
      <c r="E21" s="693"/>
      <c r="F21" s="694"/>
      <c r="G21" s="195">
        <f>C23+C25</f>
        <v>80</v>
      </c>
      <c r="H21" s="692">
        <f>SUM(H20:K20)</f>
        <v>13</v>
      </c>
      <c r="I21" s="693"/>
      <c r="J21" s="693"/>
      <c r="K21" s="694"/>
      <c r="L21" s="195">
        <f>H23+H25</f>
        <v>13</v>
      </c>
      <c r="M21" s="692">
        <f>SUM(M20:P20)</f>
        <v>0</v>
      </c>
      <c r="N21" s="693"/>
      <c r="O21" s="693"/>
      <c r="P21" s="694"/>
      <c r="Q21" s="195">
        <f>M23+M25</f>
        <v>0</v>
      </c>
      <c r="R21" s="692">
        <f>SUM(R20:U20)</f>
        <v>266</v>
      </c>
      <c r="S21" s="693"/>
      <c r="T21" s="693"/>
      <c r="U21" s="694"/>
      <c r="V21" s="195">
        <f>R23+R25</f>
        <v>266</v>
      </c>
      <c r="W21" s="692">
        <f>SUM(W20:Z20)</f>
        <v>22</v>
      </c>
      <c r="X21" s="693"/>
      <c r="Y21" s="693"/>
      <c r="Z21" s="694"/>
      <c r="AA21" s="195">
        <f>W23+W25</f>
        <v>22</v>
      </c>
      <c r="AB21" s="692">
        <f>SUM(AB20:AE20)</f>
        <v>0</v>
      </c>
      <c r="AC21" s="693"/>
      <c r="AD21" s="693"/>
      <c r="AE21" s="694"/>
      <c r="AF21" s="195">
        <f>AB23+AB25</f>
        <v>0</v>
      </c>
      <c r="AG21" s="76"/>
      <c r="AH21" s="11" t="s">
        <v>431</v>
      </c>
    </row>
    <row r="22" spans="1:34" ht="27" customHeight="1" thickTop="1" thickBot="1">
      <c r="A22" s="718" t="s">
        <v>1</v>
      </c>
      <c r="B22" s="719"/>
      <c r="C22" s="719"/>
      <c r="D22" s="719"/>
      <c r="E22" s="719"/>
      <c r="F22" s="719"/>
      <c r="G22" s="719"/>
      <c r="H22" s="719"/>
      <c r="I22" s="719"/>
      <c r="J22" s="719"/>
      <c r="K22" s="719"/>
      <c r="L22" s="719"/>
      <c r="M22" s="719"/>
      <c r="N22" s="719"/>
      <c r="O22" s="719"/>
      <c r="P22" s="719"/>
      <c r="Q22" s="719"/>
      <c r="R22" s="719"/>
      <c r="S22" s="719"/>
      <c r="T22" s="719"/>
      <c r="U22" s="719"/>
      <c r="V22" s="719"/>
      <c r="W22" s="719"/>
      <c r="X22" s="719"/>
      <c r="Y22" s="719"/>
      <c r="Z22" s="719"/>
      <c r="AA22" s="719"/>
      <c r="AB22" s="719"/>
      <c r="AC22" s="719"/>
      <c r="AD22" s="719"/>
      <c r="AE22" s="719"/>
      <c r="AF22" s="719"/>
      <c r="AG22" s="719"/>
      <c r="AH22" s="719"/>
    </row>
    <row r="23" spans="1:34" ht="27" customHeight="1" thickTop="1" thickBot="1">
      <c r="A23" s="66" t="s">
        <v>429</v>
      </c>
      <c r="B23" s="64"/>
      <c r="C23" s="689">
        <f>G8+G11</f>
        <v>6</v>
      </c>
      <c r="D23" s="690"/>
      <c r="E23" s="690"/>
      <c r="F23" s="690"/>
      <c r="G23" s="691"/>
      <c r="H23" s="689">
        <f>L8+L11</f>
        <v>3</v>
      </c>
      <c r="I23" s="690"/>
      <c r="J23" s="690"/>
      <c r="K23" s="690"/>
      <c r="L23" s="691"/>
      <c r="M23" s="689">
        <f>Q8+Q11</f>
        <v>0</v>
      </c>
      <c r="N23" s="690"/>
      <c r="O23" s="690"/>
      <c r="P23" s="690"/>
      <c r="Q23" s="691"/>
      <c r="R23" s="689">
        <f>V8+V11</f>
        <v>3</v>
      </c>
      <c r="S23" s="690"/>
      <c r="T23" s="690"/>
      <c r="U23" s="690"/>
      <c r="V23" s="691"/>
      <c r="W23" s="689">
        <f>AA8+AA11</f>
        <v>0</v>
      </c>
      <c r="X23" s="690"/>
      <c r="Y23" s="690"/>
      <c r="Z23" s="690"/>
      <c r="AA23" s="691"/>
      <c r="AB23" s="689">
        <f>AF8+AF11</f>
        <v>0</v>
      </c>
      <c r="AC23" s="690"/>
      <c r="AD23" s="690"/>
      <c r="AE23" s="690"/>
      <c r="AF23" s="691"/>
      <c r="AG23" s="64"/>
      <c r="AH23" s="66" t="s">
        <v>429</v>
      </c>
    </row>
    <row r="24" spans="1:34" ht="27" customHeight="1" thickTop="1" thickBot="1">
      <c r="A24" s="721" t="s">
        <v>4</v>
      </c>
      <c r="B24" s="722"/>
      <c r="C24" s="722"/>
      <c r="D24" s="722"/>
      <c r="E24" s="722"/>
      <c r="F24" s="722"/>
      <c r="G24" s="722"/>
      <c r="H24" s="722"/>
      <c r="I24" s="722"/>
      <c r="J24" s="722"/>
      <c r="K24" s="722"/>
      <c r="L24" s="722"/>
      <c r="M24" s="722"/>
      <c r="N24" s="722"/>
      <c r="O24" s="722"/>
      <c r="P24" s="722"/>
      <c r="Q24" s="722"/>
      <c r="R24" s="722"/>
      <c r="S24" s="722"/>
      <c r="T24" s="722"/>
      <c r="U24" s="722"/>
      <c r="V24" s="722"/>
      <c r="W24" s="722"/>
      <c r="X24" s="722"/>
      <c r="Y24" s="722"/>
      <c r="Z24" s="722"/>
      <c r="AA24" s="722"/>
      <c r="AB24" s="722"/>
      <c r="AC24" s="722"/>
      <c r="AD24" s="722"/>
      <c r="AE24" s="722"/>
      <c r="AF24" s="722"/>
      <c r="AG24" s="722"/>
      <c r="AH24" s="722"/>
    </row>
    <row r="25" spans="1:34" ht="27" customHeight="1" thickTop="1" thickBot="1">
      <c r="A25" s="66" t="s">
        <v>429</v>
      </c>
      <c r="B25" s="64"/>
      <c r="C25" s="689">
        <f>SUM(G6:G7,G9:G10,G12:G19)</f>
        <v>74</v>
      </c>
      <c r="D25" s="690"/>
      <c r="E25" s="690"/>
      <c r="F25" s="690"/>
      <c r="G25" s="691"/>
      <c r="H25" s="689">
        <f>SUM(L6:L7,L9:L10,L12:L19)</f>
        <v>10</v>
      </c>
      <c r="I25" s="690"/>
      <c r="J25" s="690"/>
      <c r="K25" s="690"/>
      <c r="L25" s="691"/>
      <c r="M25" s="689">
        <f>SUM(Q6:Q7,Q9:Q10,Q12:Q19)</f>
        <v>0</v>
      </c>
      <c r="N25" s="690"/>
      <c r="O25" s="690"/>
      <c r="P25" s="690"/>
      <c r="Q25" s="691"/>
      <c r="R25" s="689">
        <f>SUM(V6:V7,V9:V10,V12:V19)</f>
        <v>263</v>
      </c>
      <c r="S25" s="690"/>
      <c r="T25" s="690"/>
      <c r="U25" s="690"/>
      <c r="V25" s="691"/>
      <c r="W25" s="689">
        <f>SUM(AA6:AA7,AA9:AA10,AA12:AA19)</f>
        <v>22</v>
      </c>
      <c r="X25" s="690"/>
      <c r="Y25" s="690"/>
      <c r="Z25" s="690"/>
      <c r="AA25" s="691"/>
      <c r="AB25" s="689">
        <f>SUM(AF6:AF7,AF9:AF10,AF12:AF19)</f>
        <v>0</v>
      </c>
      <c r="AC25" s="690"/>
      <c r="AD25" s="690"/>
      <c r="AE25" s="690"/>
      <c r="AF25" s="691"/>
      <c r="AG25" s="64"/>
      <c r="AH25" s="66" t="s">
        <v>429</v>
      </c>
    </row>
    <row r="26" spans="1:34" ht="25.9" customHeight="1" thickTop="1"/>
    <row r="27" spans="1:34" ht="25.9" customHeight="1"/>
    <row r="28" spans="1:34" ht="25.9" customHeight="1"/>
    <row r="29" spans="1:34" ht="25.9" customHeight="1"/>
    <row r="30" spans="1:34" ht="25.9" customHeight="1"/>
    <row r="31" spans="1:34" ht="25.9" customHeight="1"/>
    <row r="32" spans="1:34" ht="25.9" customHeight="1"/>
    <row r="33" ht="25.9" customHeight="1"/>
    <row r="34" ht="25.9" customHeight="1"/>
    <row r="35" ht="25.9" customHeight="1"/>
    <row r="36" ht="25.9" customHeight="1"/>
    <row r="37" ht="25.9" customHeight="1"/>
    <row r="38" ht="25.9" customHeight="1"/>
    <row r="39" ht="25.9" customHeight="1"/>
    <row r="40" ht="25.9" customHeight="1"/>
    <row r="41" ht="25.9" customHeight="1"/>
    <row r="42" ht="25.9" customHeight="1"/>
    <row r="43" ht="25.9" customHeight="1"/>
    <row r="44" ht="25.9" customHeight="1"/>
    <row r="45" ht="25.9" customHeight="1"/>
    <row r="46" ht="25.9" customHeight="1"/>
    <row r="47" ht="25.9" customHeight="1"/>
    <row r="48" ht="25.9" customHeight="1"/>
    <row r="49" ht="25.9" customHeight="1"/>
    <row r="50" ht="25.9" customHeight="1"/>
    <row r="51" ht="25.9" customHeight="1"/>
    <row r="52" ht="25.9" customHeight="1"/>
    <row r="53" ht="25.9" customHeight="1"/>
    <row r="54" ht="25.9" customHeight="1"/>
    <row r="55" ht="25.9" customHeight="1"/>
    <row r="56" ht="25.9" customHeight="1"/>
    <row r="57" ht="25.9" customHeight="1"/>
    <row r="58" ht="25.9" customHeight="1"/>
    <row r="59" ht="25.9" customHeight="1"/>
    <row r="60" ht="25.9" customHeight="1"/>
    <row r="61" ht="25.9" customHeight="1"/>
    <row r="62" ht="25.9" customHeight="1"/>
    <row r="63" ht="25.9" customHeight="1"/>
    <row r="64" ht="25.9" customHeight="1"/>
    <row r="65" ht="25.9" customHeight="1"/>
    <row r="66" ht="25.9" customHeight="1"/>
    <row r="67" ht="25.9" customHeight="1"/>
    <row r="68" ht="25.9" customHeight="1"/>
    <row r="69" ht="25.9" customHeight="1"/>
    <row r="70" ht="25.9" customHeight="1"/>
    <row r="71" ht="25.9" customHeight="1"/>
    <row r="72" ht="25.9" customHeight="1"/>
    <row r="73" ht="25.9" customHeight="1"/>
    <row r="74" ht="25.9" customHeight="1"/>
    <row r="75" ht="25.9" customHeight="1"/>
    <row r="76" ht="25.9" customHeight="1"/>
    <row r="77" ht="25.9" customHeight="1"/>
    <row r="78" ht="25.9" customHeight="1"/>
    <row r="79" ht="25.9" customHeight="1"/>
    <row r="80" ht="25.9" customHeight="1"/>
    <row r="81" ht="25.9" customHeight="1"/>
    <row r="82" ht="25.9" customHeight="1"/>
    <row r="83" ht="25.9" customHeight="1"/>
    <row r="84" ht="25.9" customHeight="1"/>
    <row r="85" ht="25.9" customHeight="1"/>
    <row r="86" ht="25.9" customHeight="1"/>
    <row r="87" ht="25.9" customHeight="1"/>
    <row r="88" ht="25.9" customHeight="1"/>
    <row r="89" ht="25.9" customHeight="1"/>
    <row r="90" ht="25.9" customHeight="1"/>
    <row r="91" ht="25.9" customHeight="1"/>
    <row r="92" ht="25.9" customHeight="1"/>
    <row r="93" ht="25.9" customHeight="1"/>
    <row r="94" ht="25.9" customHeight="1"/>
    <row r="95" ht="25.9" customHeight="1"/>
    <row r="96" ht="25.9" customHeight="1"/>
    <row r="97" ht="25.9" customHeight="1"/>
    <row r="98" ht="25.9" customHeight="1"/>
    <row r="99" ht="25.9" customHeight="1"/>
    <row r="100" ht="25.9" customHeight="1"/>
    <row r="101" ht="25.9" customHeight="1"/>
    <row r="102" ht="25.9" customHeight="1"/>
    <row r="103" ht="25.9" customHeight="1"/>
    <row r="104" ht="25.9" customHeight="1"/>
    <row r="105" ht="25.9" customHeight="1"/>
    <row r="106" ht="25.9" customHeight="1"/>
    <row r="107" ht="25.9" customHeight="1"/>
    <row r="108" ht="25.9" customHeight="1"/>
    <row r="109" ht="25.9" customHeight="1"/>
    <row r="110" ht="25.9" customHeight="1"/>
    <row r="111" ht="25.9" customHeight="1"/>
    <row r="112" ht="25.9" customHeight="1"/>
    <row r="113" ht="25.9" customHeight="1"/>
    <row r="114" ht="25.9" customHeight="1"/>
    <row r="115" ht="25.9" customHeight="1"/>
    <row r="116" ht="25.9" customHeight="1"/>
    <row r="117" ht="25.9" customHeight="1"/>
    <row r="118" ht="25.9" customHeight="1"/>
    <row r="119" ht="25.9" customHeight="1"/>
    <row r="120" ht="25.9" customHeight="1"/>
    <row r="121" ht="25.9" customHeight="1"/>
    <row r="122" ht="25.9" customHeight="1"/>
    <row r="123" ht="25.9" customHeight="1"/>
    <row r="124" ht="25.9" customHeight="1"/>
    <row r="125" ht="25.9" customHeight="1"/>
    <row r="126" ht="25.9" customHeight="1"/>
    <row r="127" ht="25.9" customHeight="1"/>
    <row r="128" ht="25.9" customHeight="1"/>
    <row r="129" ht="25.9" customHeight="1"/>
    <row r="130" ht="25.9" customHeight="1"/>
    <row r="131" ht="25.9" customHeight="1"/>
    <row r="132" ht="25.9" customHeight="1"/>
    <row r="133" ht="25.9" customHeight="1"/>
    <row r="134" ht="25.9" customHeight="1"/>
    <row r="135" ht="25.9" customHeight="1"/>
    <row r="136" ht="25.9" customHeight="1"/>
    <row r="137" ht="25.9" customHeight="1"/>
    <row r="138" ht="25.9" customHeight="1"/>
    <row r="139" ht="25.9" customHeight="1"/>
    <row r="140" ht="25.9" customHeight="1"/>
    <row r="141" ht="25.9" customHeight="1"/>
    <row r="142" ht="25.9" customHeight="1"/>
    <row r="143" ht="25.9" customHeight="1"/>
    <row r="144" ht="25.9" customHeight="1"/>
    <row r="145" ht="25.9" customHeight="1"/>
    <row r="146" ht="25.9" customHeight="1"/>
    <row r="147" ht="25.9" customHeight="1"/>
    <row r="148" ht="25.9" customHeight="1"/>
    <row r="149" ht="25.9" customHeight="1"/>
    <row r="150" ht="25.9" customHeight="1"/>
    <row r="151" ht="25.9" customHeight="1"/>
    <row r="152" ht="25.9" customHeight="1"/>
    <row r="153" ht="25.9" customHeight="1"/>
    <row r="154" ht="25.9" customHeight="1"/>
    <row r="155" ht="25.9" customHeight="1"/>
    <row r="156" ht="25.9" customHeight="1"/>
    <row r="157" ht="25.9" customHeight="1"/>
    <row r="158" ht="25.9" customHeight="1"/>
    <row r="159" ht="25.9" customHeight="1"/>
    <row r="160" ht="25.9" customHeight="1"/>
    <row r="161" ht="25.9" customHeight="1"/>
    <row r="162" ht="25.9" customHeight="1"/>
    <row r="163" ht="25.9" customHeight="1"/>
    <row r="164" ht="25.9" customHeight="1"/>
    <row r="165" ht="25.9" customHeight="1"/>
    <row r="166" ht="25.9" customHeight="1"/>
    <row r="167" ht="25.9" customHeight="1"/>
    <row r="168" ht="25.9" customHeight="1"/>
    <row r="169" ht="25.9" customHeight="1"/>
    <row r="170" ht="25.9" customHeight="1"/>
    <row r="171" ht="25.9" customHeight="1"/>
    <row r="172" ht="25.9" customHeight="1"/>
    <row r="173" ht="25.9" customHeight="1"/>
    <row r="174" ht="25.9" customHeight="1"/>
    <row r="175" ht="25.9" customHeight="1"/>
    <row r="176" ht="25.9" customHeight="1"/>
    <row r="177" ht="25.9" customHeight="1"/>
    <row r="178" ht="25.9" customHeight="1"/>
    <row r="179" ht="25.9" customHeight="1"/>
    <row r="180" ht="25.9" customHeight="1"/>
    <row r="181" ht="25.9" customHeight="1"/>
    <row r="182" ht="25.9" customHeight="1"/>
    <row r="183" ht="25.9" customHeight="1"/>
    <row r="184" ht="25.9" customHeight="1"/>
    <row r="185" ht="25.9" customHeight="1"/>
    <row r="186" ht="25.9" customHeight="1"/>
    <row r="187" ht="25.9" customHeight="1"/>
    <row r="188" ht="25.9" customHeight="1"/>
    <row r="189" ht="25.9" customHeight="1"/>
    <row r="190" ht="25.9" customHeight="1"/>
    <row r="191" ht="25.9" customHeight="1"/>
    <row r="192" ht="25.9" customHeight="1"/>
    <row r="193" ht="25.9" customHeight="1"/>
    <row r="194" ht="25.9" customHeight="1"/>
    <row r="195" ht="25.9" customHeight="1"/>
    <row r="196" ht="25.9" customHeight="1"/>
    <row r="197" ht="25.9" customHeight="1"/>
    <row r="198" ht="25.9" customHeight="1"/>
    <row r="199" ht="25.9" customHeight="1"/>
    <row r="200" ht="25.9" customHeight="1"/>
    <row r="201" ht="25.9" customHeight="1"/>
    <row r="202" ht="25.9" customHeight="1"/>
    <row r="203" ht="25.9" customHeight="1"/>
    <row r="204" ht="25.9" customHeight="1"/>
    <row r="205" ht="25.9" customHeight="1"/>
    <row r="206" ht="25.9" customHeight="1"/>
    <row r="207" ht="25.9" customHeight="1"/>
    <row r="208" ht="25.9" customHeight="1"/>
    <row r="209" ht="25.9" customHeight="1"/>
    <row r="210" ht="25.9" customHeight="1"/>
    <row r="211" ht="25.9" customHeight="1"/>
    <row r="212" ht="25.9" customHeight="1"/>
    <row r="213" ht="25.9" customHeight="1"/>
    <row r="214" ht="25.9" customHeight="1"/>
    <row r="215" ht="25.9" customHeight="1"/>
    <row r="216" ht="25.9" customHeight="1"/>
    <row r="217" ht="25.9" customHeight="1"/>
    <row r="218" ht="25.9" customHeight="1"/>
    <row r="219" ht="25.9" customHeight="1"/>
    <row r="220" ht="25.9" customHeight="1"/>
    <row r="221" ht="25.9" customHeight="1"/>
    <row r="222" ht="25.9" customHeight="1"/>
    <row r="223" ht="25.9" customHeight="1"/>
    <row r="224" ht="25.9" customHeight="1"/>
    <row r="225" ht="25.9" customHeight="1"/>
    <row r="226" ht="25.9" customHeight="1"/>
    <row r="227" ht="25.9" customHeight="1"/>
    <row r="228" ht="25.9" customHeight="1"/>
    <row r="229" ht="25.9" customHeight="1"/>
    <row r="230" ht="25.9" customHeight="1"/>
    <row r="231" ht="25.9" customHeight="1"/>
    <row r="232" ht="25.9" customHeight="1"/>
    <row r="233" ht="25.9" customHeight="1"/>
    <row r="234" ht="25.9" customHeight="1"/>
    <row r="235" ht="25.9" customHeight="1"/>
    <row r="236" ht="25.9" customHeight="1"/>
    <row r="237" ht="25.9" customHeight="1"/>
    <row r="238" ht="25.9" customHeight="1"/>
    <row r="239" ht="25.9" customHeight="1"/>
    <row r="240" ht="25.9" customHeight="1"/>
    <row r="241" ht="25.9" customHeight="1"/>
    <row r="242" ht="25.9" customHeight="1"/>
    <row r="243" ht="25.9" customHeight="1"/>
    <row r="244" ht="25.9" customHeight="1"/>
    <row r="245" ht="25.9" customHeight="1"/>
    <row r="246" ht="25.9" customHeight="1"/>
    <row r="247" ht="25.9" customHeight="1"/>
    <row r="248" ht="25.9" customHeight="1"/>
    <row r="249" ht="25.9" customHeight="1"/>
    <row r="250" ht="25.9" customHeight="1"/>
    <row r="251" ht="25.9" customHeight="1"/>
    <row r="252" ht="25.9" customHeight="1"/>
    <row r="253" ht="25.9" customHeight="1"/>
    <row r="254" ht="25.9" customHeight="1"/>
    <row r="255" ht="25.9" customHeight="1"/>
    <row r="256" ht="25.9" customHeight="1"/>
    <row r="257" ht="25.9" customHeight="1"/>
    <row r="258" ht="25.9" customHeight="1"/>
    <row r="259" ht="25.9" customHeight="1"/>
    <row r="260" ht="25.9" customHeight="1"/>
    <row r="261" ht="25.9" customHeight="1"/>
    <row r="262" ht="25.9" customHeight="1"/>
    <row r="263" ht="25.9" customHeight="1"/>
    <row r="264" ht="25.9" customHeight="1"/>
    <row r="265" ht="25.9" customHeight="1"/>
    <row r="266" ht="25.9" customHeight="1"/>
    <row r="267" ht="25.9" customHeight="1"/>
    <row r="268" ht="25.9" customHeight="1"/>
    <row r="269" ht="25.9" customHeight="1"/>
    <row r="270" ht="25.9" customHeight="1"/>
    <row r="271" ht="25.9" customHeight="1"/>
    <row r="272" ht="25.9" customHeight="1"/>
    <row r="273" ht="25.9" customHeight="1"/>
    <row r="274" ht="25.9" customHeight="1"/>
    <row r="275" ht="25.9" customHeight="1"/>
    <row r="276" ht="25.9" customHeight="1"/>
    <row r="277" ht="25.9" customHeight="1"/>
    <row r="278" ht="25.9" customHeight="1"/>
    <row r="279" ht="25.9" customHeight="1"/>
    <row r="280" ht="25.9" customHeight="1"/>
    <row r="281" ht="25.9" customHeight="1"/>
    <row r="282" ht="25.9" customHeight="1"/>
    <row r="283" ht="25.9" customHeight="1"/>
    <row r="284" ht="25.9" customHeight="1"/>
    <row r="285" ht="25.9" customHeight="1"/>
    <row r="286" ht="25.9" customHeight="1"/>
    <row r="287" ht="25.9" customHeight="1"/>
    <row r="288" ht="25.9" customHeight="1"/>
    <row r="289" ht="25.9" customHeight="1"/>
    <row r="290" ht="25.9" customHeight="1"/>
    <row r="291" ht="25.9" customHeight="1"/>
    <row r="292" ht="25.9" customHeight="1"/>
    <row r="293" ht="25.9" customHeight="1"/>
    <row r="294" ht="25.9" customHeight="1"/>
    <row r="295" ht="25.9" customHeight="1"/>
    <row r="296" ht="25.9" customHeight="1"/>
    <row r="297" ht="25.9" customHeight="1"/>
    <row r="298" ht="25.9" customHeight="1"/>
    <row r="299" ht="25.9" customHeight="1"/>
    <row r="300" ht="25.9" customHeight="1"/>
    <row r="301" ht="25.9" customHeight="1"/>
    <row r="302" ht="25.9" customHeight="1"/>
    <row r="303" ht="25.9" customHeight="1"/>
    <row r="304" ht="25.9" customHeight="1"/>
    <row r="305" ht="25.9" customHeight="1"/>
    <row r="306" ht="25.9" customHeight="1"/>
    <row r="307" ht="25.9" customHeight="1"/>
    <row r="308" ht="25.9" customHeight="1"/>
    <row r="309" ht="25.9" customHeight="1"/>
    <row r="310" ht="25.9" customHeight="1"/>
    <row r="311" ht="25.9" customHeight="1"/>
    <row r="312" ht="25.9" customHeight="1"/>
    <row r="313" ht="25.9" customHeight="1"/>
    <row r="314" ht="25.9" customHeight="1"/>
    <row r="315" ht="25.9" customHeight="1"/>
    <row r="316" ht="25.9" customHeight="1"/>
    <row r="317" ht="25.9" customHeight="1"/>
    <row r="318" ht="25.9" customHeight="1"/>
    <row r="319" ht="25.9" customHeight="1"/>
  </sheetData>
  <mergeCells count="47">
    <mergeCell ref="W25:AA25"/>
    <mergeCell ref="AB25:AF25"/>
    <mergeCell ref="C25:G25"/>
    <mergeCell ref="H25:L25"/>
    <mergeCell ref="M25:Q25"/>
    <mergeCell ref="R25:V25"/>
    <mergeCell ref="M23:Q23"/>
    <mergeCell ref="R23:V23"/>
    <mergeCell ref="W23:AA23"/>
    <mergeCell ref="AB23:AF23"/>
    <mergeCell ref="A24:AH24"/>
    <mergeCell ref="A22:AH22"/>
    <mergeCell ref="C23:G23"/>
    <mergeCell ref="H23:L23"/>
    <mergeCell ref="AB4:AC4"/>
    <mergeCell ref="AD4:AE4"/>
    <mergeCell ref="C21:F21"/>
    <mergeCell ref="H21:K21"/>
    <mergeCell ref="M21:P21"/>
    <mergeCell ref="R21:U21"/>
    <mergeCell ref="W21:Z21"/>
    <mergeCell ref="AB21:AE21"/>
    <mergeCell ref="M4:N4"/>
    <mergeCell ref="O4:P4"/>
    <mergeCell ref="R4:S4"/>
    <mergeCell ref="T4:U4"/>
    <mergeCell ref="W4:X4"/>
    <mergeCell ref="AH3:AH5"/>
    <mergeCell ref="C3:G3"/>
    <mergeCell ref="H3:L3"/>
    <mergeCell ref="M3:Q3"/>
    <mergeCell ref="Y4:Z4"/>
    <mergeCell ref="C4:D4"/>
    <mergeCell ref="E4:F4"/>
    <mergeCell ref="H4:I4"/>
    <mergeCell ref="J4:K4"/>
    <mergeCell ref="A3:A5"/>
    <mergeCell ref="C1:AF1"/>
    <mergeCell ref="C2:G2"/>
    <mergeCell ref="H2:L2"/>
    <mergeCell ref="M2:Q2"/>
    <mergeCell ref="R2:V2"/>
    <mergeCell ref="W2:AA2"/>
    <mergeCell ref="AB2:AF2"/>
    <mergeCell ref="R3:V3"/>
    <mergeCell ref="W3:AA3"/>
    <mergeCell ref="AB3:AF3"/>
  </mergeCells>
  <printOptions horizontalCentered="1"/>
  <pageMargins left="0.25" right="0.25" top="1.5" bottom="0.5" header="0.3" footer="0.25"/>
  <pageSetup paperSize="5" scale="66" orientation="landscape" r:id="rId1"/>
  <headerFooter alignWithMargins="0">
    <oddHeader>&amp;C&amp;"Times New Roman,Bold"&amp;24November 4, 2014 State Election
Election Day Registration (EDR) Counts</oddHeader>
    <oddFooter>&amp;R&amp;F</oddFooter>
  </headerFooter>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pageSetUpPr fitToPage="1"/>
  </sheetPr>
  <dimension ref="A1:AM319"/>
  <sheetViews>
    <sheetView zoomScale="60" zoomScaleNormal="60" workbookViewId="0">
      <selection activeCell="AD15" sqref="AD15"/>
    </sheetView>
  </sheetViews>
  <sheetFormatPr defaultRowHeight="12.75"/>
  <cols>
    <col min="1" max="1" width="19.7109375" customWidth="1"/>
    <col min="2" max="2" width="1.85546875" customWidth="1"/>
    <col min="3" max="3" width="7.28515625" bestFit="1" customWidth="1"/>
    <col min="4" max="4" width="6.7109375" bestFit="1" customWidth="1"/>
    <col min="5" max="5" width="7.28515625" bestFit="1" customWidth="1"/>
    <col min="6" max="6" width="6.7109375" bestFit="1" customWidth="1"/>
    <col min="7" max="7" width="8.7109375" bestFit="1" customWidth="1"/>
    <col min="8" max="8" width="11.28515625" bestFit="1" customWidth="1"/>
    <col min="9" max="9" width="6.7109375" bestFit="1" customWidth="1"/>
    <col min="10" max="10" width="7.28515625" bestFit="1" customWidth="1"/>
    <col min="11" max="11" width="6.7109375" bestFit="1" customWidth="1"/>
    <col min="12" max="12" width="8.7109375" bestFit="1" customWidth="1"/>
    <col min="13" max="13" width="11.28515625" bestFit="1" customWidth="1"/>
    <col min="14" max="14" width="6.7109375" bestFit="1" customWidth="1"/>
    <col min="15" max="15" width="7.28515625" bestFit="1" customWidth="1"/>
    <col min="16" max="16" width="6.7109375" bestFit="1" customWidth="1"/>
    <col min="17" max="17" width="8.7109375" bestFit="1" customWidth="1"/>
    <col min="18" max="18" width="11.28515625" bestFit="1" customWidth="1"/>
    <col min="19" max="19" width="6.7109375" bestFit="1" customWidth="1"/>
    <col min="20" max="20" width="7.28515625" bestFit="1" customWidth="1"/>
    <col min="21" max="21" width="6.7109375" bestFit="1" customWidth="1"/>
    <col min="22" max="22" width="8.7109375" bestFit="1" customWidth="1"/>
    <col min="23" max="23" width="11.28515625" bestFit="1" customWidth="1"/>
    <col min="24" max="24" width="6.7109375" bestFit="1" customWidth="1"/>
    <col min="25" max="25" width="7.28515625" bestFit="1" customWidth="1"/>
    <col min="26" max="26" width="6.7109375" bestFit="1" customWidth="1"/>
    <col min="27" max="27" width="8.7109375" bestFit="1" customWidth="1"/>
    <col min="28" max="28" width="11.28515625" bestFit="1" customWidth="1"/>
    <col min="29" max="29" width="6.7109375" bestFit="1" customWidth="1"/>
    <col min="30" max="30" width="7.28515625" bestFit="1" customWidth="1"/>
    <col min="31" max="31" width="6.7109375" bestFit="1" customWidth="1"/>
    <col min="32" max="32" width="8.7109375" bestFit="1" customWidth="1"/>
    <col min="33" max="33" width="7.28515625" bestFit="1" customWidth="1"/>
    <col min="34" max="34" width="6.7109375" bestFit="1" customWidth="1"/>
    <col min="35" max="35" width="7.28515625" bestFit="1" customWidth="1"/>
    <col min="36" max="36" width="6.7109375" bestFit="1" customWidth="1"/>
    <col min="37" max="37" width="8.7109375" bestFit="1" customWidth="1"/>
    <col min="38" max="38" width="1.85546875" customWidth="1"/>
    <col min="39" max="39" width="19.7109375" customWidth="1"/>
    <col min="40" max="44" width="8.7109375" customWidth="1"/>
    <col min="45" max="46" width="11.42578125" customWidth="1"/>
    <col min="47" max="47" width="10.28515625" customWidth="1"/>
    <col min="48" max="52" width="8.7109375" customWidth="1"/>
    <col min="53" max="53" width="11" customWidth="1"/>
    <col min="54" max="54" width="17" customWidth="1"/>
  </cols>
  <sheetData>
    <row r="1" spans="1:39" ht="35.450000000000003" customHeight="1" thickBot="1">
      <c r="A1" s="231" t="s">
        <v>448</v>
      </c>
      <c r="B1" s="88"/>
      <c r="C1" s="795" t="s">
        <v>115</v>
      </c>
      <c r="D1" s="796"/>
      <c r="E1" s="796"/>
      <c r="F1" s="796"/>
      <c r="G1" s="796"/>
      <c r="H1" s="796"/>
      <c r="I1" s="796"/>
      <c r="J1" s="796"/>
      <c r="K1" s="796"/>
      <c r="L1" s="796"/>
      <c r="M1" s="796"/>
      <c r="N1" s="796"/>
      <c r="O1" s="796"/>
      <c r="P1" s="796"/>
      <c r="Q1" s="796"/>
      <c r="R1" s="796"/>
      <c r="S1" s="796"/>
      <c r="T1" s="796"/>
      <c r="U1" s="796"/>
      <c r="V1" s="796"/>
      <c r="W1" s="796"/>
      <c r="X1" s="796"/>
      <c r="Y1" s="796"/>
      <c r="Z1" s="796"/>
      <c r="AA1" s="796"/>
      <c r="AB1" s="796"/>
      <c r="AC1" s="796"/>
      <c r="AD1" s="796"/>
      <c r="AE1" s="796"/>
      <c r="AF1" s="796"/>
      <c r="AG1" s="796"/>
      <c r="AH1" s="796"/>
      <c r="AI1" s="796"/>
      <c r="AJ1" s="796"/>
      <c r="AK1" s="797"/>
      <c r="AL1" s="88"/>
      <c r="AM1" s="232" t="s">
        <v>448</v>
      </c>
    </row>
    <row r="2" spans="1:39" ht="25.9" customHeight="1" thickBot="1">
      <c r="A2" s="243"/>
      <c r="B2" s="88"/>
      <c r="C2" s="715" t="s">
        <v>119</v>
      </c>
      <c r="D2" s="713"/>
      <c r="E2" s="713"/>
      <c r="F2" s="713"/>
      <c r="G2" s="713"/>
      <c r="H2" s="713" t="s">
        <v>392</v>
      </c>
      <c r="I2" s="713"/>
      <c r="J2" s="713"/>
      <c r="K2" s="713"/>
      <c r="L2" s="713"/>
      <c r="M2" s="713" t="s">
        <v>263</v>
      </c>
      <c r="N2" s="713"/>
      <c r="O2" s="713"/>
      <c r="P2" s="713"/>
      <c r="Q2" s="713"/>
      <c r="R2" s="713" t="s">
        <v>102</v>
      </c>
      <c r="S2" s="713"/>
      <c r="T2" s="713"/>
      <c r="U2" s="713"/>
      <c r="V2" s="713"/>
      <c r="W2" s="713" t="s">
        <v>393</v>
      </c>
      <c r="X2" s="713"/>
      <c r="Y2" s="713"/>
      <c r="Z2" s="713"/>
      <c r="AA2" s="713"/>
      <c r="AB2" s="713" t="s">
        <v>263</v>
      </c>
      <c r="AC2" s="713"/>
      <c r="AD2" s="713"/>
      <c r="AE2" s="713"/>
      <c r="AF2" s="713"/>
      <c r="AG2" s="713" t="s">
        <v>394</v>
      </c>
      <c r="AH2" s="713"/>
      <c r="AI2" s="713"/>
      <c r="AJ2" s="713"/>
      <c r="AK2" s="714"/>
      <c r="AL2" s="88"/>
      <c r="AM2" s="239"/>
    </row>
    <row r="3" spans="1:39" ht="38.25" customHeight="1" thickBot="1">
      <c r="A3" s="716" t="s">
        <v>0</v>
      </c>
      <c r="B3" s="182"/>
      <c r="C3" s="709" t="s">
        <v>395</v>
      </c>
      <c r="D3" s="710"/>
      <c r="E3" s="710"/>
      <c r="F3" s="710"/>
      <c r="G3" s="711"/>
      <c r="H3" s="709" t="s">
        <v>395</v>
      </c>
      <c r="I3" s="710"/>
      <c r="J3" s="710"/>
      <c r="K3" s="710"/>
      <c r="L3" s="711"/>
      <c r="M3" s="709" t="s">
        <v>395</v>
      </c>
      <c r="N3" s="710"/>
      <c r="O3" s="710"/>
      <c r="P3" s="710"/>
      <c r="Q3" s="711"/>
      <c r="R3" s="709" t="s">
        <v>108</v>
      </c>
      <c r="S3" s="710"/>
      <c r="T3" s="710"/>
      <c r="U3" s="710"/>
      <c r="V3" s="711"/>
      <c r="W3" s="709" t="s">
        <v>108</v>
      </c>
      <c r="X3" s="710"/>
      <c r="Y3" s="710"/>
      <c r="Z3" s="710"/>
      <c r="AA3" s="711"/>
      <c r="AB3" s="709" t="s">
        <v>108</v>
      </c>
      <c r="AC3" s="710"/>
      <c r="AD3" s="710"/>
      <c r="AE3" s="710"/>
      <c r="AF3" s="711"/>
      <c r="AG3" s="709" t="s">
        <v>396</v>
      </c>
      <c r="AH3" s="710"/>
      <c r="AI3" s="710"/>
      <c r="AJ3" s="710"/>
      <c r="AK3" s="711"/>
      <c r="AL3" s="182"/>
      <c r="AM3" s="716" t="s">
        <v>0</v>
      </c>
    </row>
    <row r="4" spans="1:39" ht="38.25" customHeight="1" thickTop="1" thickBot="1">
      <c r="A4" s="716"/>
      <c r="B4" s="182"/>
      <c r="C4" s="696" t="s">
        <v>371</v>
      </c>
      <c r="D4" s="698"/>
      <c r="E4" s="696" t="s">
        <v>372</v>
      </c>
      <c r="F4" s="698"/>
      <c r="G4" s="190" t="s">
        <v>373</v>
      </c>
      <c r="H4" s="696" t="s">
        <v>371</v>
      </c>
      <c r="I4" s="698"/>
      <c r="J4" s="696" t="s">
        <v>372</v>
      </c>
      <c r="K4" s="698"/>
      <c r="L4" s="190" t="s">
        <v>373</v>
      </c>
      <c r="M4" s="696" t="s">
        <v>371</v>
      </c>
      <c r="N4" s="698"/>
      <c r="O4" s="696" t="s">
        <v>372</v>
      </c>
      <c r="P4" s="698"/>
      <c r="Q4" s="190" t="s">
        <v>373</v>
      </c>
      <c r="R4" s="696" t="s">
        <v>371</v>
      </c>
      <c r="S4" s="698"/>
      <c r="T4" s="696" t="s">
        <v>372</v>
      </c>
      <c r="U4" s="698"/>
      <c r="V4" s="190" t="s">
        <v>373</v>
      </c>
      <c r="W4" s="696" t="s">
        <v>371</v>
      </c>
      <c r="X4" s="698"/>
      <c r="Y4" s="696" t="s">
        <v>372</v>
      </c>
      <c r="Z4" s="698"/>
      <c r="AA4" s="190" t="s">
        <v>373</v>
      </c>
      <c r="AB4" s="696" t="s">
        <v>371</v>
      </c>
      <c r="AC4" s="698"/>
      <c r="AD4" s="696" t="s">
        <v>372</v>
      </c>
      <c r="AE4" s="698"/>
      <c r="AF4" s="190" t="s">
        <v>373</v>
      </c>
      <c r="AG4" s="696" t="s">
        <v>371</v>
      </c>
      <c r="AH4" s="698"/>
      <c r="AI4" s="696" t="s">
        <v>372</v>
      </c>
      <c r="AJ4" s="698"/>
      <c r="AK4" s="190" t="s">
        <v>373</v>
      </c>
      <c r="AL4" s="182"/>
      <c r="AM4" s="716"/>
    </row>
    <row r="5" spans="1:39" ht="18.600000000000001" customHeight="1" thickTop="1" thickBot="1">
      <c r="A5" s="717"/>
      <c r="B5" s="9"/>
      <c r="C5" s="87" t="s">
        <v>374</v>
      </c>
      <c r="D5" s="180" t="s">
        <v>370</v>
      </c>
      <c r="E5" s="87" t="s">
        <v>374</v>
      </c>
      <c r="F5" s="87" t="s">
        <v>370</v>
      </c>
      <c r="G5" s="13" t="s">
        <v>2</v>
      </c>
      <c r="H5" s="87" t="s">
        <v>374</v>
      </c>
      <c r="I5" s="180" t="s">
        <v>370</v>
      </c>
      <c r="J5" s="87" t="s">
        <v>374</v>
      </c>
      <c r="K5" s="87" t="s">
        <v>370</v>
      </c>
      <c r="L5" s="13" t="s">
        <v>2</v>
      </c>
      <c r="M5" s="87" t="s">
        <v>374</v>
      </c>
      <c r="N5" s="180" t="s">
        <v>370</v>
      </c>
      <c r="O5" s="87" t="s">
        <v>374</v>
      </c>
      <c r="P5" s="87" t="s">
        <v>370</v>
      </c>
      <c r="Q5" s="13" t="s">
        <v>2</v>
      </c>
      <c r="R5" s="87" t="s">
        <v>374</v>
      </c>
      <c r="S5" s="180" t="s">
        <v>370</v>
      </c>
      <c r="T5" s="87" t="s">
        <v>374</v>
      </c>
      <c r="U5" s="87" t="s">
        <v>370</v>
      </c>
      <c r="V5" s="13" t="s">
        <v>2</v>
      </c>
      <c r="W5" s="87" t="s">
        <v>374</v>
      </c>
      <c r="X5" s="180" t="s">
        <v>370</v>
      </c>
      <c r="Y5" s="87" t="s">
        <v>374</v>
      </c>
      <c r="Z5" s="87" t="s">
        <v>370</v>
      </c>
      <c r="AA5" s="13" t="s">
        <v>2</v>
      </c>
      <c r="AB5" s="87" t="s">
        <v>374</v>
      </c>
      <c r="AC5" s="180" t="s">
        <v>370</v>
      </c>
      <c r="AD5" s="87" t="s">
        <v>374</v>
      </c>
      <c r="AE5" s="87" t="s">
        <v>370</v>
      </c>
      <c r="AF5" s="13" t="s">
        <v>2</v>
      </c>
      <c r="AG5" s="87" t="s">
        <v>374</v>
      </c>
      <c r="AH5" s="180" t="s">
        <v>370</v>
      </c>
      <c r="AI5" s="87" t="s">
        <v>374</v>
      </c>
      <c r="AJ5" s="87" t="s">
        <v>370</v>
      </c>
      <c r="AK5" s="13" t="s">
        <v>2</v>
      </c>
      <c r="AL5" s="9"/>
      <c r="AM5" s="717"/>
    </row>
    <row r="6" spans="1:39" ht="27" customHeight="1" thickTop="1">
      <c r="A6" s="77">
        <v>1</v>
      </c>
      <c r="B6" s="48"/>
      <c r="C6" s="563">
        <v>3</v>
      </c>
      <c r="D6" s="564"/>
      <c r="E6" s="565"/>
      <c r="F6" s="565"/>
      <c r="G6" s="5">
        <f>SUM(C6:F6)</f>
        <v>3</v>
      </c>
      <c r="H6" s="563">
        <v>0</v>
      </c>
      <c r="I6" s="564"/>
      <c r="J6" s="565"/>
      <c r="K6" s="565"/>
      <c r="L6" s="5">
        <f>SUM(H6:K6)</f>
        <v>0</v>
      </c>
      <c r="M6" s="563">
        <v>0</v>
      </c>
      <c r="N6" s="564"/>
      <c r="O6" s="565"/>
      <c r="P6" s="565"/>
      <c r="Q6" s="5">
        <f>SUM(M6:P6)</f>
        <v>0</v>
      </c>
      <c r="R6" s="563">
        <v>18</v>
      </c>
      <c r="S6" s="564"/>
      <c r="T6" s="565">
        <v>1</v>
      </c>
      <c r="U6" s="565"/>
      <c r="V6" s="5">
        <f>SUM(R6:U6)</f>
        <v>19</v>
      </c>
      <c r="W6" s="563">
        <v>2</v>
      </c>
      <c r="X6" s="564">
        <v>1</v>
      </c>
      <c r="Y6" s="565"/>
      <c r="Z6" s="565"/>
      <c r="AA6" s="5">
        <f>SUM(W6:Z6)</f>
        <v>3</v>
      </c>
      <c r="AB6" s="563">
        <v>0</v>
      </c>
      <c r="AC6" s="564"/>
      <c r="AD6" s="565"/>
      <c r="AE6" s="565"/>
      <c r="AF6" s="5">
        <f>SUM(AB6:AE6)</f>
        <v>0</v>
      </c>
      <c r="AG6" s="563">
        <v>3</v>
      </c>
      <c r="AH6" s="564"/>
      <c r="AI6" s="565"/>
      <c r="AJ6" s="565"/>
      <c r="AK6" s="5">
        <f>SUM(AG6:AJ6)</f>
        <v>3</v>
      </c>
      <c r="AL6" s="48"/>
      <c r="AM6" s="77">
        <v>1</v>
      </c>
    </row>
    <row r="7" spans="1:39" ht="27" customHeight="1">
      <c r="A7" s="6">
        <v>2</v>
      </c>
      <c r="B7" s="48"/>
      <c r="C7" s="566">
        <v>0</v>
      </c>
      <c r="D7" s="566"/>
      <c r="E7" s="566"/>
      <c r="F7" s="566"/>
      <c r="G7" s="77">
        <f t="shared" ref="G7:G19" si="0">SUM(C7:F7)</f>
        <v>0</v>
      </c>
      <c r="H7" s="566">
        <v>0</v>
      </c>
      <c r="I7" s="566"/>
      <c r="J7" s="566"/>
      <c r="K7" s="566"/>
      <c r="L7" s="77">
        <f t="shared" ref="L7:L19" si="1">SUM(H7:K7)</f>
        <v>0</v>
      </c>
      <c r="M7" s="566">
        <v>0</v>
      </c>
      <c r="N7" s="566"/>
      <c r="O7" s="566"/>
      <c r="P7" s="566"/>
      <c r="Q7" s="77">
        <f t="shared" ref="Q7:Q19" si="2">SUM(M7:P7)</f>
        <v>0</v>
      </c>
      <c r="R7" s="566">
        <v>6</v>
      </c>
      <c r="S7" s="566"/>
      <c r="T7" s="566"/>
      <c r="U7" s="566"/>
      <c r="V7" s="77">
        <f t="shared" ref="V7:V19" si="3">SUM(R7:U7)</f>
        <v>6</v>
      </c>
      <c r="W7" s="566">
        <v>0</v>
      </c>
      <c r="X7" s="566"/>
      <c r="Y7" s="566"/>
      <c r="Z7" s="566"/>
      <c r="AA7" s="77">
        <f t="shared" ref="AA7:AA19" si="4">SUM(W7:Z7)</f>
        <v>0</v>
      </c>
      <c r="AB7" s="566">
        <v>0</v>
      </c>
      <c r="AC7" s="566"/>
      <c r="AD7" s="566"/>
      <c r="AE7" s="566"/>
      <c r="AF7" s="77">
        <f t="shared" ref="AF7:AF19" si="5">SUM(AB7:AE7)</f>
        <v>0</v>
      </c>
      <c r="AG7" s="566">
        <v>0</v>
      </c>
      <c r="AH7" s="566"/>
      <c r="AI7" s="566"/>
      <c r="AJ7" s="566"/>
      <c r="AK7" s="77">
        <f t="shared" ref="AK7:AK19" si="6">SUM(AG7:AJ7)</f>
        <v>0</v>
      </c>
      <c r="AL7" s="48"/>
      <c r="AM7" s="6">
        <v>2</v>
      </c>
    </row>
    <row r="8" spans="1:39" ht="27" customHeight="1">
      <c r="A8" s="6">
        <v>3</v>
      </c>
      <c r="B8" s="88"/>
      <c r="C8" s="566">
        <v>4</v>
      </c>
      <c r="D8" s="566"/>
      <c r="E8" s="566"/>
      <c r="F8" s="566"/>
      <c r="G8" s="77">
        <f t="shared" si="0"/>
        <v>4</v>
      </c>
      <c r="H8" s="566">
        <v>2</v>
      </c>
      <c r="I8" s="566"/>
      <c r="J8" s="566"/>
      <c r="K8" s="566"/>
      <c r="L8" s="77">
        <f t="shared" si="1"/>
        <v>2</v>
      </c>
      <c r="M8" s="566">
        <v>0</v>
      </c>
      <c r="N8" s="566"/>
      <c r="O8" s="566"/>
      <c r="P8" s="566"/>
      <c r="Q8" s="77">
        <f t="shared" si="2"/>
        <v>0</v>
      </c>
      <c r="R8" s="566">
        <v>2</v>
      </c>
      <c r="S8" s="566"/>
      <c r="T8" s="566"/>
      <c r="U8" s="566"/>
      <c r="V8" s="77">
        <f t="shared" si="3"/>
        <v>2</v>
      </c>
      <c r="W8" s="566">
        <v>0</v>
      </c>
      <c r="X8" s="566"/>
      <c r="Y8" s="566"/>
      <c r="Z8" s="566"/>
      <c r="AA8" s="77">
        <f t="shared" si="4"/>
        <v>0</v>
      </c>
      <c r="AB8" s="566">
        <v>0</v>
      </c>
      <c r="AC8" s="566"/>
      <c r="AD8" s="566"/>
      <c r="AE8" s="566"/>
      <c r="AF8" s="77">
        <f t="shared" si="5"/>
        <v>0</v>
      </c>
      <c r="AG8" s="566">
        <v>0</v>
      </c>
      <c r="AH8" s="566"/>
      <c r="AI8" s="566"/>
      <c r="AJ8" s="566"/>
      <c r="AK8" s="77">
        <f t="shared" si="6"/>
        <v>0</v>
      </c>
      <c r="AL8" s="88"/>
      <c r="AM8" s="6">
        <v>3</v>
      </c>
    </row>
    <row r="9" spans="1:39" ht="27" customHeight="1">
      <c r="A9" s="6">
        <v>4</v>
      </c>
      <c r="B9" s="88"/>
      <c r="C9" s="566">
        <v>5</v>
      </c>
      <c r="D9" s="566"/>
      <c r="E9" s="566"/>
      <c r="F9" s="566"/>
      <c r="G9" s="77">
        <f t="shared" si="0"/>
        <v>5</v>
      </c>
      <c r="H9" s="566">
        <v>1</v>
      </c>
      <c r="I9" s="566"/>
      <c r="J9" s="566"/>
      <c r="K9" s="566"/>
      <c r="L9" s="77">
        <f t="shared" si="1"/>
        <v>1</v>
      </c>
      <c r="M9" s="566">
        <v>0</v>
      </c>
      <c r="N9" s="566"/>
      <c r="O9" s="566"/>
      <c r="P9" s="566"/>
      <c r="Q9" s="77">
        <f t="shared" si="2"/>
        <v>0</v>
      </c>
      <c r="R9" s="566">
        <v>8</v>
      </c>
      <c r="S9" s="566"/>
      <c r="T9" s="566"/>
      <c r="U9" s="566"/>
      <c r="V9" s="77">
        <f t="shared" si="3"/>
        <v>8</v>
      </c>
      <c r="W9" s="566">
        <v>0</v>
      </c>
      <c r="X9" s="566"/>
      <c r="Y9" s="566"/>
      <c r="Z9" s="566"/>
      <c r="AA9" s="77">
        <f t="shared" si="4"/>
        <v>0</v>
      </c>
      <c r="AB9" s="566">
        <v>0</v>
      </c>
      <c r="AC9" s="566"/>
      <c r="AD9" s="566"/>
      <c r="AE9" s="566"/>
      <c r="AF9" s="77">
        <f t="shared" si="5"/>
        <v>0</v>
      </c>
      <c r="AG9" s="566">
        <v>1</v>
      </c>
      <c r="AH9" s="566"/>
      <c r="AI9" s="566"/>
      <c r="AJ9" s="566"/>
      <c r="AK9" s="77">
        <f t="shared" si="6"/>
        <v>1</v>
      </c>
      <c r="AL9" s="88"/>
      <c r="AM9" s="6">
        <v>4</v>
      </c>
    </row>
    <row r="10" spans="1:39" ht="27" customHeight="1">
      <c r="A10" s="6">
        <v>5</v>
      </c>
      <c r="B10" s="48"/>
      <c r="C10" s="566">
        <v>15</v>
      </c>
      <c r="D10" s="566"/>
      <c r="E10" s="566"/>
      <c r="F10" s="566"/>
      <c r="G10" s="77">
        <f t="shared" si="0"/>
        <v>15</v>
      </c>
      <c r="H10" s="566">
        <v>1</v>
      </c>
      <c r="I10" s="566"/>
      <c r="J10" s="566"/>
      <c r="K10" s="566"/>
      <c r="L10" s="77">
        <f t="shared" si="1"/>
        <v>1</v>
      </c>
      <c r="M10" s="566">
        <v>0</v>
      </c>
      <c r="N10" s="566"/>
      <c r="O10" s="566"/>
      <c r="P10" s="566"/>
      <c r="Q10" s="77">
        <f t="shared" si="2"/>
        <v>0</v>
      </c>
      <c r="R10" s="566">
        <v>25</v>
      </c>
      <c r="S10" s="566">
        <v>1</v>
      </c>
      <c r="T10" s="566"/>
      <c r="U10" s="566"/>
      <c r="V10" s="77">
        <f t="shared" si="3"/>
        <v>26</v>
      </c>
      <c r="W10" s="566">
        <v>1</v>
      </c>
      <c r="X10" s="566"/>
      <c r="Y10" s="566"/>
      <c r="Z10" s="566"/>
      <c r="AA10" s="77">
        <f t="shared" si="4"/>
        <v>1</v>
      </c>
      <c r="AB10" s="566">
        <v>0</v>
      </c>
      <c r="AC10" s="566"/>
      <c r="AD10" s="566"/>
      <c r="AE10" s="566"/>
      <c r="AF10" s="77">
        <f t="shared" si="5"/>
        <v>0</v>
      </c>
      <c r="AG10" s="566">
        <v>2</v>
      </c>
      <c r="AH10" s="566"/>
      <c r="AI10" s="566"/>
      <c r="AJ10" s="566"/>
      <c r="AK10" s="77">
        <f t="shared" si="6"/>
        <v>2</v>
      </c>
      <c r="AL10" s="48"/>
      <c r="AM10" s="6">
        <v>5</v>
      </c>
    </row>
    <row r="11" spans="1:39" ht="27" customHeight="1">
      <c r="A11" s="6">
        <v>6</v>
      </c>
      <c r="B11" s="48"/>
      <c r="C11" s="566">
        <v>3</v>
      </c>
      <c r="D11" s="566"/>
      <c r="E11" s="566"/>
      <c r="F11" s="566"/>
      <c r="G11" s="77">
        <f t="shared" si="0"/>
        <v>3</v>
      </c>
      <c r="H11" s="566">
        <v>0</v>
      </c>
      <c r="I11" s="566"/>
      <c r="J11" s="566"/>
      <c r="K11" s="566"/>
      <c r="L11" s="77">
        <f t="shared" si="1"/>
        <v>0</v>
      </c>
      <c r="M11" s="566">
        <v>0</v>
      </c>
      <c r="N11" s="566"/>
      <c r="O11" s="566"/>
      <c r="P11" s="566"/>
      <c r="Q11" s="77">
        <f t="shared" si="2"/>
        <v>0</v>
      </c>
      <c r="R11" s="566">
        <v>1</v>
      </c>
      <c r="S11" s="566"/>
      <c r="T11" s="566"/>
      <c r="U11" s="566"/>
      <c r="V11" s="77">
        <f t="shared" si="3"/>
        <v>1</v>
      </c>
      <c r="W11" s="566">
        <v>0</v>
      </c>
      <c r="X11" s="566"/>
      <c r="Y11" s="566"/>
      <c r="Z11" s="566"/>
      <c r="AA11" s="77">
        <f t="shared" si="4"/>
        <v>0</v>
      </c>
      <c r="AB11" s="566">
        <v>0</v>
      </c>
      <c r="AC11" s="566"/>
      <c r="AD11" s="566"/>
      <c r="AE11" s="566"/>
      <c r="AF11" s="77">
        <f t="shared" si="5"/>
        <v>0</v>
      </c>
      <c r="AG11" s="566">
        <v>0</v>
      </c>
      <c r="AH11" s="566"/>
      <c r="AI11" s="566"/>
      <c r="AJ11" s="566"/>
      <c r="AK11" s="77">
        <f t="shared" si="6"/>
        <v>0</v>
      </c>
      <c r="AL11" s="48"/>
      <c r="AM11" s="6">
        <v>6</v>
      </c>
    </row>
    <row r="12" spans="1:39" ht="27" customHeight="1">
      <c r="A12" s="6">
        <v>7</v>
      </c>
      <c r="B12" s="48"/>
      <c r="C12" s="566">
        <v>3</v>
      </c>
      <c r="D12" s="566"/>
      <c r="E12" s="566"/>
      <c r="F12" s="566"/>
      <c r="G12" s="77">
        <f t="shared" si="0"/>
        <v>3</v>
      </c>
      <c r="H12" s="566">
        <v>0</v>
      </c>
      <c r="I12" s="566"/>
      <c r="J12" s="566"/>
      <c r="K12" s="566"/>
      <c r="L12" s="77">
        <f t="shared" si="1"/>
        <v>0</v>
      </c>
      <c r="M12" s="566">
        <v>0</v>
      </c>
      <c r="N12" s="566"/>
      <c r="O12" s="566"/>
      <c r="P12" s="566"/>
      <c r="Q12" s="77">
        <f t="shared" si="2"/>
        <v>0</v>
      </c>
      <c r="R12" s="566">
        <v>0</v>
      </c>
      <c r="S12" s="566"/>
      <c r="T12" s="566"/>
      <c r="U12" s="566"/>
      <c r="V12" s="77">
        <f t="shared" si="3"/>
        <v>0</v>
      </c>
      <c r="W12" s="566">
        <v>1</v>
      </c>
      <c r="X12" s="566"/>
      <c r="Y12" s="566"/>
      <c r="Z12" s="566"/>
      <c r="AA12" s="77">
        <f t="shared" si="4"/>
        <v>1</v>
      </c>
      <c r="AB12" s="566">
        <v>0</v>
      </c>
      <c r="AC12" s="566"/>
      <c r="AD12" s="566"/>
      <c r="AE12" s="566"/>
      <c r="AF12" s="77">
        <f t="shared" si="5"/>
        <v>0</v>
      </c>
      <c r="AG12" s="566">
        <v>0</v>
      </c>
      <c r="AH12" s="566"/>
      <c r="AI12" s="566"/>
      <c r="AJ12" s="566"/>
      <c r="AK12" s="77">
        <f t="shared" si="6"/>
        <v>0</v>
      </c>
      <c r="AL12" s="48"/>
      <c r="AM12" s="6">
        <v>7</v>
      </c>
    </row>
    <row r="13" spans="1:39" ht="27" customHeight="1">
      <c r="A13" s="6">
        <v>8</v>
      </c>
      <c r="B13" s="88"/>
      <c r="C13" s="566">
        <v>1</v>
      </c>
      <c r="D13" s="566"/>
      <c r="E13" s="566"/>
      <c r="F13" s="566"/>
      <c r="G13" s="77">
        <f t="shared" si="0"/>
        <v>1</v>
      </c>
      <c r="H13" s="566">
        <v>0</v>
      </c>
      <c r="I13" s="566"/>
      <c r="J13" s="566"/>
      <c r="K13" s="566"/>
      <c r="L13" s="77">
        <f t="shared" si="1"/>
        <v>0</v>
      </c>
      <c r="M13" s="566">
        <v>0</v>
      </c>
      <c r="N13" s="566"/>
      <c r="O13" s="566"/>
      <c r="P13" s="566"/>
      <c r="Q13" s="77">
        <f t="shared" si="2"/>
        <v>0</v>
      </c>
      <c r="R13" s="566">
        <v>4</v>
      </c>
      <c r="S13" s="566"/>
      <c r="T13" s="566"/>
      <c r="U13" s="566"/>
      <c r="V13" s="77">
        <f t="shared" si="3"/>
        <v>4</v>
      </c>
      <c r="W13" s="566">
        <v>1</v>
      </c>
      <c r="X13" s="566"/>
      <c r="Y13" s="566"/>
      <c r="Z13" s="566"/>
      <c r="AA13" s="77">
        <f t="shared" si="4"/>
        <v>1</v>
      </c>
      <c r="AB13" s="566">
        <v>0</v>
      </c>
      <c r="AC13" s="566"/>
      <c r="AD13" s="566"/>
      <c r="AE13" s="566"/>
      <c r="AF13" s="77">
        <f t="shared" si="5"/>
        <v>0</v>
      </c>
      <c r="AG13" s="566">
        <v>0</v>
      </c>
      <c r="AH13" s="566"/>
      <c r="AI13" s="566"/>
      <c r="AJ13" s="566"/>
      <c r="AK13" s="77">
        <f t="shared" si="6"/>
        <v>0</v>
      </c>
      <c r="AL13" s="88"/>
      <c r="AM13" s="6">
        <v>8</v>
      </c>
    </row>
    <row r="14" spans="1:39" ht="27" customHeight="1">
      <c r="A14" s="6">
        <v>9</v>
      </c>
      <c r="B14" s="88"/>
      <c r="C14" s="566">
        <v>2</v>
      </c>
      <c r="D14" s="566"/>
      <c r="E14" s="566"/>
      <c r="F14" s="566"/>
      <c r="G14" s="77">
        <f t="shared" si="0"/>
        <v>2</v>
      </c>
      <c r="H14" s="566">
        <v>0</v>
      </c>
      <c r="I14" s="566"/>
      <c r="J14" s="566"/>
      <c r="K14" s="566"/>
      <c r="L14" s="77">
        <f t="shared" si="1"/>
        <v>0</v>
      </c>
      <c r="M14" s="566">
        <v>0</v>
      </c>
      <c r="N14" s="566"/>
      <c r="O14" s="566"/>
      <c r="P14" s="566"/>
      <c r="Q14" s="77">
        <f t="shared" si="2"/>
        <v>0</v>
      </c>
      <c r="R14" s="566">
        <v>5</v>
      </c>
      <c r="S14" s="566"/>
      <c r="T14" s="566"/>
      <c r="U14" s="566"/>
      <c r="V14" s="77">
        <f t="shared" si="3"/>
        <v>5</v>
      </c>
      <c r="W14" s="566">
        <v>0</v>
      </c>
      <c r="X14" s="566"/>
      <c r="Y14" s="566"/>
      <c r="Z14" s="566"/>
      <c r="AA14" s="77">
        <f t="shared" si="4"/>
        <v>0</v>
      </c>
      <c r="AB14" s="566">
        <v>0</v>
      </c>
      <c r="AC14" s="566"/>
      <c r="AD14" s="566"/>
      <c r="AE14" s="566"/>
      <c r="AF14" s="77">
        <f t="shared" si="5"/>
        <v>0</v>
      </c>
      <c r="AG14" s="566">
        <v>0</v>
      </c>
      <c r="AH14" s="566"/>
      <c r="AI14" s="566"/>
      <c r="AJ14" s="566"/>
      <c r="AK14" s="77">
        <f t="shared" si="6"/>
        <v>0</v>
      </c>
      <c r="AL14" s="88"/>
      <c r="AM14" s="6">
        <v>9</v>
      </c>
    </row>
    <row r="15" spans="1:39" ht="27" customHeight="1">
      <c r="A15" s="6">
        <v>10</v>
      </c>
      <c r="B15" s="88"/>
      <c r="C15" s="566">
        <v>5</v>
      </c>
      <c r="D15" s="566"/>
      <c r="E15" s="566"/>
      <c r="F15" s="566"/>
      <c r="G15" s="77">
        <f t="shared" si="0"/>
        <v>5</v>
      </c>
      <c r="H15" s="566">
        <v>1</v>
      </c>
      <c r="I15" s="566"/>
      <c r="J15" s="566"/>
      <c r="K15" s="566"/>
      <c r="L15" s="77">
        <f t="shared" si="1"/>
        <v>1</v>
      </c>
      <c r="M15" s="566">
        <v>0</v>
      </c>
      <c r="N15" s="566"/>
      <c r="O15" s="566"/>
      <c r="P15" s="566"/>
      <c r="Q15" s="77">
        <f t="shared" si="2"/>
        <v>0</v>
      </c>
      <c r="R15" s="566">
        <v>7</v>
      </c>
      <c r="S15" s="566"/>
      <c r="T15" s="566">
        <v>1</v>
      </c>
      <c r="U15" s="566"/>
      <c r="V15" s="77">
        <f t="shared" si="3"/>
        <v>8</v>
      </c>
      <c r="W15" s="566">
        <v>0</v>
      </c>
      <c r="X15" s="566"/>
      <c r="Y15" s="566"/>
      <c r="Z15" s="566"/>
      <c r="AA15" s="77">
        <f t="shared" si="4"/>
        <v>0</v>
      </c>
      <c r="AB15" s="566">
        <v>0</v>
      </c>
      <c r="AC15" s="566"/>
      <c r="AD15" s="566"/>
      <c r="AE15" s="566"/>
      <c r="AF15" s="77">
        <f t="shared" si="5"/>
        <v>0</v>
      </c>
      <c r="AG15" s="566">
        <v>0</v>
      </c>
      <c r="AH15" s="566"/>
      <c r="AI15" s="566"/>
      <c r="AJ15" s="566"/>
      <c r="AK15" s="77">
        <f t="shared" si="6"/>
        <v>0</v>
      </c>
      <c r="AL15" s="88"/>
      <c r="AM15" s="6">
        <v>10</v>
      </c>
    </row>
    <row r="16" spans="1:39" ht="27" customHeight="1">
      <c r="A16" s="6">
        <v>11</v>
      </c>
      <c r="B16" s="88"/>
      <c r="C16" s="566">
        <v>14</v>
      </c>
      <c r="D16" s="566"/>
      <c r="E16" s="566"/>
      <c r="F16" s="566"/>
      <c r="G16" s="77">
        <f t="shared" si="0"/>
        <v>14</v>
      </c>
      <c r="H16" s="566">
        <v>0</v>
      </c>
      <c r="I16" s="566"/>
      <c r="J16" s="566"/>
      <c r="K16" s="566"/>
      <c r="L16" s="77">
        <f t="shared" si="1"/>
        <v>0</v>
      </c>
      <c r="M16" s="566">
        <v>0</v>
      </c>
      <c r="N16" s="566"/>
      <c r="O16" s="566"/>
      <c r="P16" s="566"/>
      <c r="Q16" s="77">
        <f t="shared" si="2"/>
        <v>0</v>
      </c>
      <c r="R16" s="566">
        <v>8</v>
      </c>
      <c r="S16" s="566"/>
      <c r="T16" s="566"/>
      <c r="U16" s="566"/>
      <c r="V16" s="77">
        <f t="shared" si="3"/>
        <v>8</v>
      </c>
      <c r="W16" s="566">
        <v>0</v>
      </c>
      <c r="X16" s="566"/>
      <c r="Y16" s="566"/>
      <c r="Z16" s="566"/>
      <c r="AA16" s="77">
        <f t="shared" si="4"/>
        <v>0</v>
      </c>
      <c r="AB16" s="566">
        <v>0</v>
      </c>
      <c r="AC16" s="566"/>
      <c r="AD16" s="566"/>
      <c r="AE16" s="566"/>
      <c r="AF16" s="77">
        <f t="shared" si="5"/>
        <v>0</v>
      </c>
      <c r="AG16" s="566">
        <v>1</v>
      </c>
      <c r="AH16" s="566"/>
      <c r="AI16" s="566"/>
      <c r="AJ16" s="566"/>
      <c r="AK16" s="77">
        <f t="shared" si="6"/>
        <v>1</v>
      </c>
      <c r="AL16" s="88"/>
      <c r="AM16" s="6">
        <v>11</v>
      </c>
    </row>
    <row r="17" spans="1:39" ht="27" customHeight="1">
      <c r="A17" s="6">
        <v>12</v>
      </c>
      <c r="B17" s="88"/>
      <c r="C17" s="566">
        <v>5</v>
      </c>
      <c r="D17" s="566"/>
      <c r="E17" s="566"/>
      <c r="F17" s="566"/>
      <c r="G17" s="77">
        <f t="shared" si="0"/>
        <v>5</v>
      </c>
      <c r="H17" s="566">
        <v>1</v>
      </c>
      <c r="I17" s="566"/>
      <c r="J17" s="566"/>
      <c r="K17" s="566"/>
      <c r="L17" s="77">
        <f t="shared" si="1"/>
        <v>1</v>
      </c>
      <c r="M17" s="566">
        <v>0</v>
      </c>
      <c r="N17" s="566"/>
      <c r="O17" s="566"/>
      <c r="P17" s="566"/>
      <c r="Q17" s="77">
        <f t="shared" si="2"/>
        <v>0</v>
      </c>
      <c r="R17" s="566">
        <v>15</v>
      </c>
      <c r="S17" s="566"/>
      <c r="T17" s="566"/>
      <c r="U17" s="566"/>
      <c r="V17" s="77">
        <f t="shared" si="3"/>
        <v>15</v>
      </c>
      <c r="W17" s="566">
        <v>3</v>
      </c>
      <c r="X17" s="566"/>
      <c r="Y17" s="566"/>
      <c r="Z17" s="566"/>
      <c r="AA17" s="77">
        <f t="shared" si="4"/>
        <v>3</v>
      </c>
      <c r="AB17" s="566">
        <v>0</v>
      </c>
      <c r="AC17" s="566"/>
      <c r="AD17" s="566"/>
      <c r="AE17" s="566"/>
      <c r="AF17" s="77">
        <f t="shared" si="5"/>
        <v>0</v>
      </c>
      <c r="AG17" s="566">
        <v>1</v>
      </c>
      <c r="AH17" s="566"/>
      <c r="AI17" s="566"/>
      <c r="AJ17" s="566"/>
      <c r="AK17" s="77">
        <f t="shared" si="6"/>
        <v>1</v>
      </c>
      <c r="AL17" s="88"/>
      <c r="AM17" s="6">
        <v>12</v>
      </c>
    </row>
    <row r="18" spans="1:39" ht="27" customHeight="1">
      <c r="A18" s="6">
        <v>13</v>
      </c>
      <c r="B18" s="88"/>
      <c r="C18" s="566">
        <v>2</v>
      </c>
      <c r="D18" s="566"/>
      <c r="E18" s="566"/>
      <c r="F18" s="566"/>
      <c r="G18" s="77">
        <f t="shared" si="0"/>
        <v>2</v>
      </c>
      <c r="H18" s="566">
        <v>0</v>
      </c>
      <c r="I18" s="566"/>
      <c r="J18" s="566"/>
      <c r="K18" s="566"/>
      <c r="L18" s="77">
        <f t="shared" si="1"/>
        <v>0</v>
      </c>
      <c r="M18" s="566">
        <v>0</v>
      </c>
      <c r="N18" s="566"/>
      <c r="O18" s="566"/>
      <c r="P18" s="566"/>
      <c r="Q18" s="77">
        <f t="shared" si="2"/>
        <v>0</v>
      </c>
      <c r="R18" s="566">
        <v>8</v>
      </c>
      <c r="S18" s="566"/>
      <c r="T18" s="566"/>
      <c r="U18" s="566"/>
      <c r="V18" s="77">
        <f t="shared" si="3"/>
        <v>8</v>
      </c>
      <c r="W18" s="566">
        <v>0</v>
      </c>
      <c r="X18" s="566"/>
      <c r="Y18" s="566"/>
      <c r="Z18" s="566"/>
      <c r="AA18" s="77">
        <f t="shared" si="4"/>
        <v>0</v>
      </c>
      <c r="AB18" s="566">
        <v>0</v>
      </c>
      <c r="AC18" s="566"/>
      <c r="AD18" s="566"/>
      <c r="AE18" s="566"/>
      <c r="AF18" s="77">
        <f t="shared" si="5"/>
        <v>0</v>
      </c>
      <c r="AG18" s="566">
        <v>0</v>
      </c>
      <c r="AH18" s="566"/>
      <c r="AI18" s="566"/>
      <c r="AJ18" s="566"/>
      <c r="AK18" s="77">
        <f t="shared" si="6"/>
        <v>0</v>
      </c>
      <c r="AL18" s="88"/>
      <c r="AM18" s="6">
        <v>13</v>
      </c>
    </row>
    <row r="19" spans="1:39" ht="27" customHeight="1" thickBot="1">
      <c r="A19" s="7">
        <v>14</v>
      </c>
      <c r="B19" s="88"/>
      <c r="C19" s="566">
        <v>18</v>
      </c>
      <c r="D19" s="566"/>
      <c r="E19" s="566"/>
      <c r="F19" s="566"/>
      <c r="G19" s="83">
        <f t="shared" si="0"/>
        <v>18</v>
      </c>
      <c r="H19" s="566">
        <v>3</v>
      </c>
      <c r="I19" s="566"/>
      <c r="J19" s="566"/>
      <c r="K19" s="566"/>
      <c r="L19" s="83">
        <f t="shared" si="1"/>
        <v>3</v>
      </c>
      <c r="M19" s="566">
        <v>0</v>
      </c>
      <c r="N19" s="566"/>
      <c r="O19" s="566"/>
      <c r="P19" s="566"/>
      <c r="Q19" s="83">
        <f t="shared" si="2"/>
        <v>0</v>
      </c>
      <c r="R19" s="566">
        <v>141</v>
      </c>
      <c r="S19" s="566"/>
      <c r="T19" s="566"/>
      <c r="U19" s="566"/>
      <c r="V19" s="83">
        <f t="shared" si="3"/>
        <v>141</v>
      </c>
      <c r="W19" s="566">
        <v>10</v>
      </c>
      <c r="X19" s="566"/>
      <c r="Y19" s="566"/>
      <c r="Z19" s="566"/>
      <c r="AA19" s="83">
        <f t="shared" si="4"/>
        <v>10</v>
      </c>
      <c r="AB19" s="566">
        <v>0</v>
      </c>
      <c r="AC19" s="566"/>
      <c r="AD19" s="566"/>
      <c r="AE19" s="566"/>
      <c r="AF19" s="83">
        <f t="shared" si="5"/>
        <v>0</v>
      </c>
      <c r="AG19" s="566">
        <v>15</v>
      </c>
      <c r="AH19" s="566"/>
      <c r="AI19" s="566"/>
      <c r="AJ19" s="566"/>
      <c r="AK19" s="83">
        <f t="shared" si="6"/>
        <v>15</v>
      </c>
      <c r="AL19" s="88"/>
      <c r="AM19" s="7">
        <v>14</v>
      </c>
    </row>
    <row r="20" spans="1:39" ht="27" customHeight="1" thickTop="1" thickBot="1">
      <c r="A20" s="11" t="s">
        <v>430</v>
      </c>
      <c r="B20" s="90"/>
      <c r="C20" s="89">
        <f>SUM(C6:C19)</f>
        <v>80</v>
      </c>
      <c r="D20" s="89">
        <f t="shared" ref="D20:G20" si="7">SUM(D6:D19)</f>
        <v>0</v>
      </c>
      <c r="E20" s="89">
        <f t="shared" si="7"/>
        <v>0</v>
      </c>
      <c r="F20" s="89">
        <f t="shared" si="7"/>
        <v>0</v>
      </c>
      <c r="G20" s="89">
        <f t="shared" si="7"/>
        <v>80</v>
      </c>
      <c r="H20" s="89">
        <f>SUM(H6:H19)</f>
        <v>9</v>
      </c>
      <c r="I20" s="89">
        <f t="shared" ref="I20:L20" si="8">SUM(I6:I19)</f>
        <v>0</v>
      </c>
      <c r="J20" s="89">
        <f t="shared" si="8"/>
        <v>0</v>
      </c>
      <c r="K20" s="89">
        <f t="shared" si="8"/>
        <v>0</v>
      </c>
      <c r="L20" s="89">
        <f t="shared" si="8"/>
        <v>9</v>
      </c>
      <c r="M20" s="89">
        <f>SUM(M6:M19)</f>
        <v>0</v>
      </c>
      <c r="N20" s="89">
        <f t="shared" ref="N20:Q20" si="9">SUM(N6:N19)</f>
        <v>0</v>
      </c>
      <c r="O20" s="89">
        <f t="shared" si="9"/>
        <v>0</v>
      </c>
      <c r="P20" s="89">
        <f t="shared" si="9"/>
        <v>0</v>
      </c>
      <c r="Q20" s="89">
        <f t="shared" si="9"/>
        <v>0</v>
      </c>
      <c r="R20" s="89">
        <f>SUM(R6:R19)</f>
        <v>248</v>
      </c>
      <c r="S20" s="89">
        <f t="shared" ref="S20:V20" si="10">SUM(S6:S19)</f>
        <v>1</v>
      </c>
      <c r="T20" s="89">
        <f t="shared" si="10"/>
        <v>2</v>
      </c>
      <c r="U20" s="89">
        <f t="shared" si="10"/>
        <v>0</v>
      </c>
      <c r="V20" s="89">
        <f t="shared" si="10"/>
        <v>251</v>
      </c>
      <c r="W20" s="89">
        <f>SUM(W6:W19)</f>
        <v>18</v>
      </c>
      <c r="X20" s="89">
        <f t="shared" ref="X20:AA20" si="11">SUM(X6:X19)</f>
        <v>1</v>
      </c>
      <c r="Y20" s="89">
        <f t="shared" si="11"/>
        <v>0</v>
      </c>
      <c r="Z20" s="89">
        <f t="shared" si="11"/>
        <v>0</v>
      </c>
      <c r="AA20" s="89">
        <f t="shared" si="11"/>
        <v>19</v>
      </c>
      <c r="AB20" s="89">
        <f>SUM(AB6:AB19)</f>
        <v>0</v>
      </c>
      <c r="AC20" s="89">
        <f t="shared" ref="AC20:AF20" si="12">SUM(AC6:AC19)</f>
        <v>0</v>
      </c>
      <c r="AD20" s="89">
        <f t="shared" si="12"/>
        <v>0</v>
      </c>
      <c r="AE20" s="89">
        <f t="shared" si="12"/>
        <v>0</v>
      </c>
      <c r="AF20" s="89">
        <f t="shared" si="12"/>
        <v>0</v>
      </c>
      <c r="AG20" s="89">
        <f>SUM(AG6:AG19)</f>
        <v>23</v>
      </c>
      <c r="AH20" s="89">
        <f t="shared" ref="AH20:AK20" si="13">SUM(AH6:AH19)</f>
        <v>0</v>
      </c>
      <c r="AI20" s="89">
        <f t="shared" si="13"/>
        <v>0</v>
      </c>
      <c r="AJ20" s="89">
        <f t="shared" si="13"/>
        <v>0</v>
      </c>
      <c r="AK20" s="86">
        <f t="shared" si="13"/>
        <v>23</v>
      </c>
      <c r="AL20" s="90"/>
      <c r="AM20" s="11" t="s">
        <v>430</v>
      </c>
    </row>
    <row r="21" spans="1:39" ht="27" customHeight="1" thickTop="1" thickBot="1">
      <c r="A21" s="11" t="s">
        <v>431</v>
      </c>
      <c r="B21" s="76"/>
      <c r="C21" s="692">
        <f>SUM(C20:F20)</f>
        <v>80</v>
      </c>
      <c r="D21" s="693"/>
      <c r="E21" s="693"/>
      <c r="F21" s="694"/>
      <c r="G21" s="191">
        <f>C23+C25</f>
        <v>80</v>
      </c>
      <c r="H21" s="692">
        <f>SUM(H20:K20)</f>
        <v>9</v>
      </c>
      <c r="I21" s="693"/>
      <c r="J21" s="693"/>
      <c r="K21" s="694"/>
      <c r="L21" s="191">
        <f>H23+H25</f>
        <v>9</v>
      </c>
      <c r="M21" s="692">
        <f>SUM(M20:P20)</f>
        <v>0</v>
      </c>
      <c r="N21" s="693"/>
      <c r="O21" s="693"/>
      <c r="P21" s="694"/>
      <c r="Q21" s="191">
        <f>M23+M25</f>
        <v>0</v>
      </c>
      <c r="R21" s="692">
        <f>SUM(R20:U20)</f>
        <v>251</v>
      </c>
      <c r="S21" s="693"/>
      <c r="T21" s="693"/>
      <c r="U21" s="694"/>
      <c r="V21" s="191">
        <f>R23+R25</f>
        <v>251</v>
      </c>
      <c r="W21" s="692">
        <f>SUM(W20:Z20)</f>
        <v>19</v>
      </c>
      <c r="X21" s="693"/>
      <c r="Y21" s="693"/>
      <c r="Z21" s="694"/>
      <c r="AA21" s="191">
        <f>W23+W25</f>
        <v>19</v>
      </c>
      <c r="AB21" s="692">
        <f>SUM(AB20:AE20)</f>
        <v>0</v>
      </c>
      <c r="AC21" s="693"/>
      <c r="AD21" s="693"/>
      <c r="AE21" s="694"/>
      <c r="AF21" s="191">
        <f>AB23+AB25</f>
        <v>0</v>
      </c>
      <c r="AG21" s="692">
        <f>SUM(AG20:AJ20)</f>
        <v>23</v>
      </c>
      <c r="AH21" s="693"/>
      <c r="AI21" s="693"/>
      <c r="AJ21" s="694"/>
      <c r="AK21" s="191">
        <f>AG23+AG25</f>
        <v>23</v>
      </c>
      <c r="AL21" s="76"/>
      <c r="AM21" s="11" t="s">
        <v>431</v>
      </c>
    </row>
    <row r="22" spans="1:39" ht="27" customHeight="1" thickTop="1" thickBot="1">
      <c r="A22" s="718" t="s">
        <v>1</v>
      </c>
      <c r="B22" s="719"/>
      <c r="C22" s="719"/>
      <c r="D22" s="719"/>
      <c r="E22" s="719"/>
      <c r="F22" s="719"/>
      <c r="G22" s="719"/>
      <c r="H22" s="719"/>
      <c r="I22" s="719"/>
      <c r="J22" s="719"/>
      <c r="K22" s="719"/>
      <c r="L22" s="719"/>
      <c r="M22" s="719"/>
      <c r="N22" s="719"/>
      <c r="O22" s="719"/>
      <c r="P22" s="719"/>
      <c r="Q22" s="719"/>
      <c r="R22" s="719"/>
      <c r="S22" s="719"/>
      <c r="T22" s="719"/>
      <c r="U22" s="719"/>
      <c r="V22" s="719"/>
      <c r="W22" s="719"/>
      <c r="X22" s="719"/>
      <c r="Y22" s="719"/>
      <c r="Z22" s="719"/>
      <c r="AA22" s="719"/>
      <c r="AB22" s="719"/>
      <c r="AC22" s="719"/>
      <c r="AD22" s="719"/>
      <c r="AE22" s="719"/>
      <c r="AF22" s="719"/>
      <c r="AG22" s="719"/>
      <c r="AH22" s="719"/>
      <c r="AI22" s="719"/>
      <c r="AJ22" s="719"/>
      <c r="AK22" s="719"/>
      <c r="AL22" s="719"/>
      <c r="AM22" s="719"/>
    </row>
    <row r="23" spans="1:39" ht="27" customHeight="1" thickTop="1" thickBot="1">
      <c r="A23" s="66" t="s">
        <v>429</v>
      </c>
      <c r="B23" s="64"/>
      <c r="C23" s="689">
        <f>G8+G11</f>
        <v>7</v>
      </c>
      <c r="D23" s="690"/>
      <c r="E23" s="690"/>
      <c r="F23" s="690"/>
      <c r="G23" s="691"/>
      <c r="H23" s="689">
        <f>L8+L11</f>
        <v>2</v>
      </c>
      <c r="I23" s="690"/>
      <c r="J23" s="690"/>
      <c r="K23" s="690"/>
      <c r="L23" s="691"/>
      <c r="M23" s="689">
        <f>Q8+Q11</f>
        <v>0</v>
      </c>
      <c r="N23" s="690"/>
      <c r="O23" s="690"/>
      <c r="P23" s="690"/>
      <c r="Q23" s="691"/>
      <c r="R23" s="689">
        <f>V8+V11</f>
        <v>3</v>
      </c>
      <c r="S23" s="690"/>
      <c r="T23" s="690"/>
      <c r="U23" s="690"/>
      <c r="V23" s="691"/>
      <c r="W23" s="689">
        <f>AA8+AA11</f>
        <v>0</v>
      </c>
      <c r="X23" s="690"/>
      <c r="Y23" s="690"/>
      <c r="Z23" s="690"/>
      <c r="AA23" s="691"/>
      <c r="AB23" s="689">
        <f>AF8+AF11</f>
        <v>0</v>
      </c>
      <c r="AC23" s="690"/>
      <c r="AD23" s="690"/>
      <c r="AE23" s="690"/>
      <c r="AF23" s="691"/>
      <c r="AG23" s="689">
        <f>AK8+AK11</f>
        <v>0</v>
      </c>
      <c r="AH23" s="690"/>
      <c r="AI23" s="690"/>
      <c r="AJ23" s="690"/>
      <c r="AK23" s="691"/>
      <c r="AL23" s="64"/>
      <c r="AM23" s="66" t="s">
        <v>429</v>
      </c>
    </row>
    <row r="24" spans="1:39" ht="27" customHeight="1" thickTop="1" thickBot="1">
      <c r="A24" s="721" t="s">
        <v>4</v>
      </c>
      <c r="B24" s="722"/>
      <c r="C24" s="722"/>
      <c r="D24" s="722"/>
      <c r="E24" s="722"/>
      <c r="F24" s="722"/>
      <c r="G24" s="722"/>
      <c r="H24" s="722"/>
      <c r="I24" s="722"/>
      <c r="J24" s="722"/>
      <c r="K24" s="722"/>
      <c r="L24" s="722"/>
      <c r="M24" s="722"/>
      <c r="N24" s="722"/>
      <c r="O24" s="722"/>
      <c r="P24" s="722"/>
      <c r="Q24" s="722"/>
      <c r="R24" s="722"/>
      <c r="S24" s="722"/>
      <c r="T24" s="722"/>
      <c r="U24" s="722"/>
      <c r="V24" s="722"/>
      <c r="W24" s="722"/>
      <c r="X24" s="722"/>
      <c r="Y24" s="722"/>
      <c r="Z24" s="722"/>
      <c r="AA24" s="722"/>
      <c r="AB24" s="722"/>
      <c r="AC24" s="722"/>
      <c r="AD24" s="722"/>
      <c r="AE24" s="722"/>
      <c r="AF24" s="722"/>
      <c r="AG24" s="722"/>
      <c r="AH24" s="722"/>
      <c r="AI24" s="722"/>
      <c r="AJ24" s="722"/>
      <c r="AK24" s="722"/>
      <c r="AL24" s="722"/>
      <c r="AM24" s="722"/>
    </row>
    <row r="25" spans="1:39" ht="27" customHeight="1" thickTop="1" thickBot="1">
      <c r="A25" s="66" t="s">
        <v>429</v>
      </c>
      <c r="B25" s="64"/>
      <c r="C25" s="689">
        <f>SUM(G6:G7,G9:G10,G12:G19)</f>
        <v>73</v>
      </c>
      <c r="D25" s="690"/>
      <c r="E25" s="690"/>
      <c r="F25" s="690"/>
      <c r="G25" s="691"/>
      <c r="H25" s="689">
        <f>SUM(L6:L7,L9:L10,L12:L19)</f>
        <v>7</v>
      </c>
      <c r="I25" s="690"/>
      <c r="J25" s="690"/>
      <c r="K25" s="690"/>
      <c r="L25" s="691"/>
      <c r="M25" s="689">
        <f>SUM(Q6:Q7,Q9:Q10,Q12:Q19)</f>
        <v>0</v>
      </c>
      <c r="N25" s="690"/>
      <c r="O25" s="690"/>
      <c r="P25" s="690"/>
      <c r="Q25" s="691"/>
      <c r="R25" s="689">
        <f>SUM(V6:V7,V9:V10,V12:V19)</f>
        <v>248</v>
      </c>
      <c r="S25" s="690"/>
      <c r="T25" s="690"/>
      <c r="U25" s="690"/>
      <c r="V25" s="691"/>
      <c r="W25" s="689">
        <f>SUM(AA6:AA7,AA9:AA10,AA12:AA19)</f>
        <v>19</v>
      </c>
      <c r="X25" s="690"/>
      <c r="Y25" s="690"/>
      <c r="Z25" s="690"/>
      <c r="AA25" s="691"/>
      <c r="AB25" s="689">
        <f>SUM(AF6:AF7,AF9:AF10,AF12:AF19)</f>
        <v>0</v>
      </c>
      <c r="AC25" s="690"/>
      <c r="AD25" s="690"/>
      <c r="AE25" s="690"/>
      <c r="AF25" s="691"/>
      <c r="AG25" s="689">
        <f>SUM(AK6:AK7,AK9:AK10,AK12:AK19)</f>
        <v>23</v>
      </c>
      <c r="AH25" s="690"/>
      <c r="AI25" s="690"/>
      <c r="AJ25" s="690"/>
      <c r="AK25" s="691"/>
      <c r="AL25" s="64"/>
      <c r="AM25" s="66" t="s">
        <v>429</v>
      </c>
    </row>
    <row r="26" spans="1:39" ht="25.9" customHeight="1" thickTop="1"/>
    <row r="27" spans="1:39" ht="25.9" customHeight="1"/>
    <row r="28" spans="1:39" ht="25.9" customHeight="1"/>
    <row r="29" spans="1:39" ht="25.9" customHeight="1"/>
    <row r="30" spans="1:39" ht="25.9" customHeight="1"/>
    <row r="31" spans="1:39" ht="25.9" customHeight="1"/>
    <row r="32" spans="1:39" ht="25.9" customHeight="1"/>
    <row r="33" ht="25.9" customHeight="1"/>
    <row r="34" ht="25.9" customHeight="1"/>
    <row r="35" ht="25.9" customHeight="1"/>
    <row r="36" ht="25.9" customHeight="1"/>
    <row r="37" ht="25.9" customHeight="1"/>
    <row r="38" ht="25.9" customHeight="1"/>
    <row r="39" ht="25.9" customHeight="1"/>
    <row r="40" ht="25.9" customHeight="1"/>
    <row r="41" ht="25.9" customHeight="1"/>
    <row r="42" ht="25.9" customHeight="1"/>
    <row r="43" ht="25.9" customHeight="1"/>
    <row r="44" ht="25.9" customHeight="1"/>
    <row r="45" ht="25.9" customHeight="1"/>
    <row r="46" ht="25.9" customHeight="1"/>
    <row r="47" ht="25.9" customHeight="1"/>
    <row r="48" ht="25.9" customHeight="1"/>
    <row r="49" ht="25.9" customHeight="1"/>
    <row r="50" ht="25.9" customHeight="1"/>
    <row r="51" ht="25.9" customHeight="1"/>
    <row r="52" ht="25.9" customHeight="1"/>
    <row r="53" ht="25.9" customHeight="1"/>
    <row r="54" ht="25.9" customHeight="1"/>
    <row r="55" ht="25.9" customHeight="1"/>
    <row r="56" ht="25.9" customHeight="1"/>
    <row r="57" ht="25.9" customHeight="1"/>
    <row r="58" ht="25.9" customHeight="1"/>
    <row r="59" ht="25.9" customHeight="1"/>
    <row r="60" ht="25.9" customHeight="1"/>
    <row r="61" ht="25.9" customHeight="1"/>
    <row r="62" ht="25.9" customHeight="1"/>
    <row r="63" ht="25.9" customHeight="1"/>
    <row r="64" ht="25.9" customHeight="1"/>
    <row r="65" ht="25.9" customHeight="1"/>
    <row r="66" ht="25.9" customHeight="1"/>
    <row r="67" ht="25.9" customHeight="1"/>
    <row r="68" ht="25.9" customHeight="1"/>
    <row r="69" ht="25.9" customHeight="1"/>
    <row r="70" ht="25.9" customHeight="1"/>
    <row r="71" ht="25.9" customHeight="1"/>
    <row r="72" ht="25.9" customHeight="1"/>
    <row r="73" ht="25.9" customHeight="1"/>
    <row r="74" ht="25.9" customHeight="1"/>
    <row r="75" ht="25.9" customHeight="1"/>
    <row r="76" ht="25.9" customHeight="1"/>
    <row r="77" ht="25.9" customHeight="1"/>
    <row r="78" ht="25.9" customHeight="1"/>
    <row r="79" ht="25.9" customHeight="1"/>
    <row r="80" ht="25.9" customHeight="1"/>
    <row r="81" ht="25.9" customHeight="1"/>
    <row r="82" ht="25.9" customHeight="1"/>
    <row r="83" ht="25.9" customHeight="1"/>
    <row r="84" ht="25.9" customHeight="1"/>
    <row r="85" ht="25.9" customHeight="1"/>
    <row r="86" ht="25.9" customHeight="1"/>
    <row r="87" ht="25.9" customHeight="1"/>
    <row r="88" ht="25.9" customHeight="1"/>
    <row r="89" ht="25.9" customHeight="1"/>
    <row r="90" ht="25.9" customHeight="1"/>
    <row r="91" ht="25.9" customHeight="1"/>
    <row r="92" ht="25.9" customHeight="1"/>
    <row r="93" ht="25.9" customHeight="1"/>
    <row r="94" ht="25.9" customHeight="1"/>
    <row r="95" ht="25.9" customHeight="1"/>
    <row r="96" ht="25.9" customHeight="1"/>
    <row r="97" ht="25.9" customHeight="1"/>
    <row r="98" ht="25.9" customHeight="1"/>
    <row r="99" ht="25.9" customHeight="1"/>
    <row r="100" ht="25.9" customHeight="1"/>
    <row r="101" ht="25.9" customHeight="1"/>
    <row r="102" ht="25.9" customHeight="1"/>
    <row r="103" ht="25.9" customHeight="1"/>
    <row r="104" ht="25.9" customHeight="1"/>
    <row r="105" ht="25.9" customHeight="1"/>
    <row r="106" ht="25.9" customHeight="1"/>
    <row r="107" ht="25.9" customHeight="1"/>
    <row r="108" ht="25.9" customHeight="1"/>
    <row r="109" ht="25.9" customHeight="1"/>
    <row r="110" ht="25.9" customHeight="1"/>
    <row r="111" ht="25.9" customHeight="1"/>
    <row r="112" ht="25.9" customHeight="1"/>
    <row r="113" ht="25.9" customHeight="1"/>
    <row r="114" ht="25.9" customHeight="1"/>
    <row r="115" ht="25.9" customHeight="1"/>
    <row r="116" ht="25.9" customHeight="1"/>
    <row r="117" ht="25.9" customHeight="1"/>
    <row r="118" ht="25.9" customHeight="1"/>
    <row r="119" ht="25.9" customHeight="1"/>
    <row r="120" ht="25.9" customHeight="1"/>
    <row r="121" ht="25.9" customHeight="1"/>
    <row r="122" ht="25.9" customHeight="1"/>
    <row r="123" ht="25.9" customHeight="1"/>
    <row r="124" ht="25.9" customHeight="1"/>
    <row r="125" ht="25.9" customHeight="1"/>
    <row r="126" ht="25.9" customHeight="1"/>
    <row r="127" ht="25.9" customHeight="1"/>
    <row r="128" ht="25.9" customHeight="1"/>
    <row r="129" ht="25.9" customHeight="1"/>
    <row r="130" ht="25.9" customHeight="1"/>
    <row r="131" ht="25.9" customHeight="1"/>
    <row r="132" ht="25.9" customHeight="1"/>
    <row r="133" ht="25.9" customHeight="1"/>
    <row r="134" ht="25.9" customHeight="1"/>
    <row r="135" ht="25.9" customHeight="1"/>
    <row r="136" ht="25.9" customHeight="1"/>
    <row r="137" ht="25.9" customHeight="1"/>
    <row r="138" ht="25.9" customHeight="1"/>
    <row r="139" ht="25.9" customHeight="1"/>
    <row r="140" ht="25.9" customHeight="1"/>
    <row r="141" ht="25.9" customHeight="1"/>
    <row r="142" ht="25.9" customHeight="1"/>
    <row r="143" ht="25.9" customHeight="1"/>
    <row r="144" ht="25.9" customHeight="1"/>
    <row r="145" ht="25.9" customHeight="1"/>
    <row r="146" ht="25.9" customHeight="1"/>
    <row r="147" ht="25.9" customHeight="1"/>
    <row r="148" ht="25.9" customHeight="1"/>
    <row r="149" ht="25.9" customHeight="1"/>
    <row r="150" ht="25.9" customHeight="1"/>
    <row r="151" ht="25.9" customHeight="1"/>
    <row r="152" ht="25.9" customHeight="1"/>
    <row r="153" ht="25.9" customHeight="1"/>
    <row r="154" ht="25.9" customHeight="1"/>
    <row r="155" ht="25.9" customHeight="1"/>
    <row r="156" ht="25.9" customHeight="1"/>
    <row r="157" ht="25.9" customHeight="1"/>
    <row r="158" ht="25.9" customHeight="1"/>
    <row r="159" ht="25.9" customHeight="1"/>
    <row r="160" ht="25.9" customHeight="1"/>
    <row r="161" ht="25.9" customHeight="1"/>
    <row r="162" ht="25.9" customHeight="1"/>
    <row r="163" ht="25.9" customHeight="1"/>
    <row r="164" ht="25.9" customHeight="1"/>
    <row r="165" ht="25.9" customHeight="1"/>
    <row r="166" ht="25.9" customHeight="1"/>
    <row r="167" ht="25.9" customHeight="1"/>
    <row r="168" ht="25.9" customHeight="1"/>
    <row r="169" ht="25.9" customHeight="1"/>
    <row r="170" ht="25.9" customHeight="1"/>
    <row r="171" ht="25.9" customHeight="1"/>
    <row r="172" ht="25.9" customHeight="1"/>
    <row r="173" ht="25.9" customHeight="1"/>
    <row r="174" ht="25.9" customHeight="1"/>
    <row r="175" ht="25.9" customHeight="1"/>
    <row r="176" ht="25.9" customHeight="1"/>
    <row r="177" ht="25.9" customHeight="1"/>
    <row r="178" ht="25.9" customHeight="1"/>
    <row r="179" ht="25.9" customHeight="1"/>
    <row r="180" ht="25.9" customHeight="1"/>
    <row r="181" ht="25.9" customHeight="1"/>
    <row r="182" ht="25.9" customHeight="1"/>
    <row r="183" ht="25.9" customHeight="1"/>
    <row r="184" ht="25.9" customHeight="1"/>
    <row r="185" ht="25.9" customHeight="1"/>
    <row r="186" ht="25.9" customHeight="1"/>
    <row r="187" ht="25.9" customHeight="1"/>
    <row r="188" ht="25.9" customHeight="1"/>
    <row r="189" ht="25.9" customHeight="1"/>
    <row r="190" ht="25.9" customHeight="1"/>
    <row r="191" ht="25.9" customHeight="1"/>
    <row r="192" ht="25.9" customHeight="1"/>
    <row r="193" ht="25.9" customHeight="1"/>
    <row r="194" ht="25.9" customHeight="1"/>
    <row r="195" ht="25.9" customHeight="1"/>
    <row r="196" ht="25.9" customHeight="1"/>
    <row r="197" ht="25.9" customHeight="1"/>
    <row r="198" ht="25.9" customHeight="1"/>
    <row r="199" ht="25.9" customHeight="1"/>
    <row r="200" ht="25.9" customHeight="1"/>
    <row r="201" ht="25.9" customHeight="1"/>
    <row r="202" ht="25.9" customHeight="1"/>
    <row r="203" ht="25.9" customHeight="1"/>
    <row r="204" ht="25.9" customHeight="1"/>
    <row r="205" ht="25.9" customHeight="1"/>
    <row r="206" ht="25.9" customHeight="1"/>
    <row r="207" ht="25.9" customHeight="1"/>
    <row r="208" ht="25.9" customHeight="1"/>
    <row r="209" ht="25.9" customHeight="1"/>
    <row r="210" ht="25.9" customHeight="1"/>
    <row r="211" ht="25.9" customHeight="1"/>
    <row r="212" ht="25.9" customHeight="1"/>
    <row r="213" ht="25.9" customHeight="1"/>
    <row r="214" ht="25.9" customHeight="1"/>
    <row r="215" ht="25.9" customHeight="1"/>
    <row r="216" ht="25.9" customHeight="1"/>
    <row r="217" ht="25.9" customHeight="1"/>
    <row r="218" ht="25.9" customHeight="1"/>
    <row r="219" ht="25.9" customHeight="1"/>
    <row r="220" ht="25.9" customHeight="1"/>
    <row r="221" ht="25.9" customHeight="1"/>
    <row r="222" ht="25.9" customHeight="1"/>
    <row r="223" ht="25.9" customHeight="1"/>
    <row r="224" ht="25.9" customHeight="1"/>
    <row r="225" ht="25.9" customHeight="1"/>
    <row r="226" ht="25.9" customHeight="1"/>
    <row r="227" ht="25.9" customHeight="1"/>
    <row r="228" ht="25.9" customHeight="1"/>
    <row r="229" ht="25.9" customHeight="1"/>
    <row r="230" ht="25.9" customHeight="1"/>
    <row r="231" ht="25.9" customHeight="1"/>
    <row r="232" ht="25.9" customHeight="1"/>
    <row r="233" ht="25.9" customHeight="1"/>
    <row r="234" ht="25.9" customHeight="1"/>
    <row r="235" ht="25.9" customHeight="1"/>
    <row r="236" ht="25.9" customHeight="1"/>
    <row r="237" ht="25.9" customHeight="1"/>
    <row r="238" ht="25.9" customHeight="1"/>
    <row r="239" ht="25.9" customHeight="1"/>
    <row r="240" ht="25.9" customHeight="1"/>
    <row r="241" ht="25.9" customHeight="1"/>
    <row r="242" ht="25.9" customHeight="1"/>
    <row r="243" ht="25.9" customHeight="1"/>
    <row r="244" ht="25.9" customHeight="1"/>
    <row r="245" ht="25.9" customHeight="1"/>
    <row r="246" ht="25.9" customHeight="1"/>
    <row r="247" ht="25.9" customHeight="1"/>
    <row r="248" ht="25.9" customHeight="1"/>
    <row r="249" ht="25.9" customHeight="1"/>
    <row r="250" ht="25.9" customHeight="1"/>
    <row r="251" ht="25.9" customHeight="1"/>
    <row r="252" ht="25.9" customHeight="1"/>
    <row r="253" ht="25.9" customHeight="1"/>
    <row r="254" ht="25.9" customHeight="1"/>
    <row r="255" ht="25.9" customHeight="1"/>
    <row r="256" ht="25.9" customHeight="1"/>
    <row r="257" ht="25.9" customHeight="1"/>
    <row r="258" ht="25.9" customHeight="1"/>
    <row r="259" ht="25.9" customHeight="1"/>
    <row r="260" ht="25.9" customHeight="1"/>
    <row r="261" ht="25.9" customHeight="1"/>
    <row r="262" ht="25.9" customHeight="1"/>
    <row r="263" ht="25.9" customHeight="1"/>
    <row r="264" ht="25.9" customHeight="1"/>
    <row r="265" ht="25.9" customHeight="1"/>
    <row r="266" ht="25.9" customHeight="1"/>
    <row r="267" ht="25.9" customHeight="1"/>
    <row r="268" ht="25.9" customHeight="1"/>
    <row r="269" ht="25.9" customHeight="1"/>
    <row r="270" ht="25.9" customHeight="1"/>
    <row r="271" ht="25.9" customHeight="1"/>
    <row r="272" ht="25.9" customHeight="1"/>
    <row r="273" ht="25.9" customHeight="1"/>
    <row r="274" ht="25.9" customHeight="1"/>
    <row r="275" ht="25.9" customHeight="1"/>
    <row r="276" ht="25.9" customHeight="1"/>
    <row r="277" ht="25.9" customHeight="1"/>
    <row r="278" ht="25.9" customHeight="1"/>
    <row r="279" ht="25.9" customHeight="1"/>
    <row r="280" ht="25.9" customHeight="1"/>
    <row r="281" ht="25.9" customHeight="1"/>
    <row r="282" ht="25.9" customHeight="1"/>
    <row r="283" ht="25.9" customHeight="1"/>
    <row r="284" ht="25.9" customHeight="1"/>
    <row r="285" ht="25.9" customHeight="1"/>
    <row r="286" ht="25.9" customHeight="1"/>
    <row r="287" ht="25.9" customHeight="1"/>
    <row r="288" ht="25.9" customHeight="1"/>
    <row r="289" ht="25.9" customHeight="1"/>
    <row r="290" ht="25.9" customHeight="1"/>
    <row r="291" ht="25.9" customHeight="1"/>
    <row r="292" ht="25.9" customHeight="1"/>
    <row r="293" ht="25.9" customHeight="1"/>
    <row r="294" ht="25.9" customHeight="1"/>
    <row r="295" ht="25.9" customHeight="1"/>
    <row r="296" ht="25.9" customHeight="1"/>
    <row r="297" ht="25.9" customHeight="1"/>
    <row r="298" ht="25.9" customHeight="1"/>
    <row r="299" ht="25.9" customHeight="1"/>
    <row r="300" ht="25.9" customHeight="1"/>
    <row r="301" ht="25.9" customHeight="1"/>
    <row r="302" ht="25.9" customHeight="1"/>
    <row r="303" ht="25.9" customHeight="1"/>
    <row r="304" ht="25.9" customHeight="1"/>
    <row r="305" ht="25.9" customHeight="1"/>
    <row r="306" ht="25.9" customHeight="1"/>
    <row r="307" ht="25.9" customHeight="1"/>
    <row r="308" ht="25.9" customHeight="1"/>
    <row r="309" ht="25.9" customHeight="1"/>
    <row r="310" ht="25.9" customHeight="1"/>
    <row r="311" ht="25.9" customHeight="1"/>
    <row r="312" ht="25.9" customHeight="1"/>
    <row r="313" ht="25.9" customHeight="1"/>
    <row r="314" ht="25.9" customHeight="1"/>
    <row r="315" ht="25.9" customHeight="1"/>
    <row r="316" ht="25.9" customHeight="1"/>
    <row r="317" ht="25.9" customHeight="1"/>
    <row r="318" ht="25.9" customHeight="1"/>
    <row r="319" ht="25.9" customHeight="1"/>
  </sheetData>
  <mergeCells count="54">
    <mergeCell ref="A24:AM24"/>
    <mergeCell ref="C25:G25"/>
    <mergeCell ref="H25:L25"/>
    <mergeCell ref="M25:Q25"/>
    <mergeCell ref="R25:V25"/>
    <mergeCell ref="W25:AA25"/>
    <mergeCell ref="AB25:AF25"/>
    <mergeCell ref="AG25:AK25"/>
    <mergeCell ref="AB23:AF23"/>
    <mergeCell ref="AG23:AK23"/>
    <mergeCell ref="C21:F21"/>
    <mergeCell ref="AG21:AJ21"/>
    <mergeCell ref="A22:AM22"/>
    <mergeCell ref="C23:G23"/>
    <mergeCell ref="H23:L23"/>
    <mergeCell ref="M23:Q23"/>
    <mergeCell ref="R23:V23"/>
    <mergeCell ref="W23:AA23"/>
    <mergeCell ref="H21:K21"/>
    <mergeCell ref="M21:P21"/>
    <mergeCell ref="R21:U21"/>
    <mergeCell ref="W21:Z21"/>
    <mergeCell ref="AB21:AE21"/>
    <mergeCell ref="AB4:AC4"/>
    <mergeCell ref="AD4:AE4"/>
    <mergeCell ref="AG4:AH4"/>
    <mergeCell ref="AI4:AJ4"/>
    <mergeCell ref="AM3:AM5"/>
    <mergeCell ref="AB3:AF3"/>
    <mergeCell ref="AG3:AK3"/>
    <mergeCell ref="W3:AA3"/>
    <mergeCell ref="A3:A5"/>
    <mergeCell ref="C3:G3"/>
    <mergeCell ref="H3:L3"/>
    <mergeCell ref="M3:Q3"/>
    <mergeCell ref="R3:V3"/>
    <mergeCell ref="R4:S4"/>
    <mergeCell ref="T4:U4"/>
    <mergeCell ref="O4:P4"/>
    <mergeCell ref="W4:X4"/>
    <mergeCell ref="Y4:Z4"/>
    <mergeCell ref="C4:D4"/>
    <mergeCell ref="E4:F4"/>
    <mergeCell ref="H4:I4"/>
    <mergeCell ref="J4:K4"/>
    <mergeCell ref="M4:N4"/>
    <mergeCell ref="C1:AK1"/>
    <mergeCell ref="C2:G2"/>
    <mergeCell ref="H2:L2"/>
    <mergeCell ref="M2:Q2"/>
    <mergeCell ref="R2:V2"/>
    <mergeCell ref="W2:AA2"/>
    <mergeCell ref="AB2:AF2"/>
    <mergeCell ref="AG2:AK2"/>
  </mergeCells>
  <printOptions horizontalCentered="1"/>
  <pageMargins left="0.25" right="0.25" top="1.5" bottom="0.5" header="0.3" footer="0.25"/>
  <pageSetup paperSize="5" scale="54" orientation="landscape" r:id="rId1"/>
  <headerFooter alignWithMargins="0">
    <oddHeader>&amp;C&amp;"Times New Roman,Bold"&amp;24November 4, 2014 State Election
Election Day Registration (EDR) Counts</oddHeader>
    <oddFooter>&amp;R&amp;F</oddFooter>
  </headerFooter>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pageSetUpPr fitToPage="1"/>
  </sheetPr>
  <dimension ref="A1:AM319"/>
  <sheetViews>
    <sheetView zoomScale="60" zoomScaleNormal="60" workbookViewId="0">
      <selection activeCell="AB6" sqref="AB6"/>
    </sheetView>
  </sheetViews>
  <sheetFormatPr defaultRowHeight="12.75"/>
  <cols>
    <col min="1" max="1" width="19.7109375" customWidth="1"/>
    <col min="2" max="2" width="1.85546875" customWidth="1"/>
    <col min="3" max="3" width="7.28515625" bestFit="1" customWidth="1"/>
    <col min="4" max="4" width="6.7109375" customWidth="1"/>
    <col min="5" max="5" width="7.28515625" style="2" bestFit="1" customWidth="1"/>
    <col min="6" max="6" width="6.7109375" bestFit="1" customWidth="1"/>
    <col min="7" max="7" width="8.7109375" bestFit="1" customWidth="1"/>
    <col min="8" max="8" width="7.28515625" bestFit="1" customWidth="1"/>
    <col min="9" max="9" width="6.7109375" bestFit="1" customWidth="1"/>
    <col min="10" max="10" width="7.28515625" bestFit="1" customWidth="1"/>
    <col min="11" max="11" width="6.7109375" bestFit="1" customWidth="1"/>
    <col min="12" max="12" width="8.7109375" bestFit="1" customWidth="1"/>
    <col min="13" max="13" width="7.28515625" bestFit="1" customWidth="1"/>
    <col min="14" max="14" width="6.7109375" bestFit="1" customWidth="1"/>
    <col min="15" max="15" width="7.28515625" bestFit="1" customWidth="1"/>
    <col min="16" max="16" width="6.7109375" bestFit="1" customWidth="1"/>
    <col min="17" max="17" width="8.7109375" bestFit="1" customWidth="1"/>
    <col min="18" max="22" width="8.7109375" customWidth="1"/>
    <col min="23" max="23" width="7.28515625" bestFit="1" customWidth="1"/>
    <col min="24" max="24" width="6.7109375" bestFit="1" customWidth="1"/>
    <col min="25" max="25" width="7.28515625" bestFit="1" customWidth="1"/>
    <col min="26" max="26" width="6.7109375" bestFit="1" customWidth="1"/>
    <col min="27" max="27" width="8.7109375" bestFit="1" customWidth="1"/>
    <col min="28" max="28" width="7.28515625" bestFit="1" customWidth="1"/>
    <col min="29" max="29" width="6.7109375" bestFit="1" customWidth="1"/>
    <col min="30" max="30" width="7.28515625" style="1" bestFit="1" customWidth="1"/>
    <col min="31" max="31" width="6.7109375" bestFit="1" customWidth="1"/>
    <col min="32" max="32" width="8.7109375" bestFit="1" customWidth="1"/>
    <col min="33" max="33" width="7.28515625" bestFit="1" customWidth="1"/>
    <col min="34" max="34" width="6.7109375" bestFit="1" customWidth="1"/>
    <col min="35" max="35" width="7.28515625" bestFit="1" customWidth="1"/>
    <col min="36" max="36" width="6.7109375" bestFit="1" customWidth="1"/>
    <col min="37" max="37" width="8.7109375" bestFit="1" customWidth="1"/>
    <col min="38" max="38" width="1.85546875" customWidth="1"/>
    <col min="39" max="39" width="19.7109375" customWidth="1"/>
    <col min="40" max="44" width="8.7109375" customWidth="1"/>
    <col min="45" max="46" width="11.42578125" customWidth="1"/>
    <col min="47" max="47" width="10.28515625" customWidth="1"/>
    <col min="48" max="52" width="8.7109375" customWidth="1"/>
    <col min="53" max="53" width="11" customWidth="1"/>
    <col min="54" max="54" width="17" customWidth="1"/>
  </cols>
  <sheetData>
    <row r="1" spans="1:39" ht="35.450000000000003" customHeight="1" thickBot="1">
      <c r="A1" s="231" t="s">
        <v>448</v>
      </c>
      <c r="B1" s="88"/>
      <c r="C1" s="800" t="s">
        <v>116</v>
      </c>
      <c r="D1" s="800"/>
      <c r="E1" s="800"/>
      <c r="F1" s="800"/>
      <c r="G1" s="800"/>
      <c r="H1" s="800"/>
      <c r="I1" s="800"/>
      <c r="J1" s="800"/>
      <c r="K1" s="800"/>
      <c r="L1" s="800"/>
      <c r="M1" s="800"/>
      <c r="N1" s="800"/>
      <c r="O1" s="800"/>
      <c r="P1" s="800"/>
      <c r="Q1" s="800"/>
      <c r="R1" s="800"/>
      <c r="S1" s="800"/>
      <c r="T1" s="800"/>
      <c r="U1" s="800"/>
      <c r="V1" s="800"/>
      <c r="W1" s="800"/>
      <c r="X1" s="800"/>
      <c r="Y1" s="800"/>
      <c r="Z1" s="800"/>
      <c r="AA1" s="800"/>
      <c r="AB1" s="800"/>
      <c r="AC1" s="800"/>
      <c r="AD1" s="800"/>
      <c r="AE1" s="800"/>
      <c r="AF1" s="800"/>
      <c r="AG1" s="800"/>
      <c r="AH1" s="800"/>
      <c r="AI1" s="800"/>
      <c r="AJ1" s="800"/>
      <c r="AK1" s="800"/>
      <c r="AL1" s="88"/>
      <c r="AM1" s="232" t="s">
        <v>448</v>
      </c>
    </row>
    <row r="2" spans="1:39" ht="25.9" customHeight="1" thickBot="1">
      <c r="A2" s="233"/>
      <c r="B2" s="88"/>
      <c r="C2" s="715" t="s">
        <v>24</v>
      </c>
      <c r="D2" s="713"/>
      <c r="E2" s="713"/>
      <c r="F2" s="713"/>
      <c r="G2" s="713"/>
      <c r="H2" s="713" t="s">
        <v>400</v>
      </c>
      <c r="I2" s="713"/>
      <c r="J2" s="713"/>
      <c r="K2" s="713"/>
      <c r="L2" s="713"/>
      <c r="M2" s="713" t="s">
        <v>263</v>
      </c>
      <c r="N2" s="713"/>
      <c r="O2" s="713"/>
      <c r="P2" s="713"/>
      <c r="Q2" s="713"/>
      <c r="R2" s="713" t="s">
        <v>299</v>
      </c>
      <c r="S2" s="713"/>
      <c r="T2" s="713"/>
      <c r="U2" s="713"/>
      <c r="V2" s="713"/>
      <c r="W2" s="713" t="s">
        <v>401</v>
      </c>
      <c r="X2" s="713"/>
      <c r="Y2" s="713"/>
      <c r="Z2" s="713"/>
      <c r="AA2" s="713"/>
      <c r="AB2" s="713" t="s">
        <v>263</v>
      </c>
      <c r="AC2" s="713"/>
      <c r="AD2" s="713"/>
      <c r="AE2" s="713"/>
      <c r="AF2" s="713"/>
      <c r="AG2" s="713" t="s">
        <v>402</v>
      </c>
      <c r="AH2" s="713"/>
      <c r="AI2" s="713"/>
      <c r="AJ2" s="713"/>
      <c r="AK2" s="714"/>
      <c r="AL2" s="88"/>
      <c r="AM2" s="234"/>
    </row>
    <row r="3" spans="1:39" ht="38.25" customHeight="1" thickBot="1">
      <c r="A3" s="716" t="s">
        <v>0</v>
      </c>
      <c r="B3" s="182"/>
      <c r="C3" s="709" t="s">
        <v>397</v>
      </c>
      <c r="D3" s="710"/>
      <c r="E3" s="710"/>
      <c r="F3" s="710"/>
      <c r="G3" s="711"/>
      <c r="H3" s="709" t="s">
        <v>397</v>
      </c>
      <c r="I3" s="710"/>
      <c r="J3" s="710"/>
      <c r="K3" s="710"/>
      <c r="L3" s="711"/>
      <c r="M3" s="709" t="s">
        <v>397</v>
      </c>
      <c r="N3" s="710"/>
      <c r="O3" s="710"/>
      <c r="P3" s="710"/>
      <c r="Q3" s="711"/>
      <c r="R3" s="709" t="s">
        <v>398</v>
      </c>
      <c r="S3" s="710"/>
      <c r="T3" s="710"/>
      <c r="U3" s="710"/>
      <c r="V3" s="711"/>
      <c r="W3" s="709" t="s">
        <v>398</v>
      </c>
      <c r="X3" s="710"/>
      <c r="Y3" s="710"/>
      <c r="Z3" s="710"/>
      <c r="AA3" s="711"/>
      <c r="AB3" s="709" t="s">
        <v>398</v>
      </c>
      <c r="AC3" s="710"/>
      <c r="AD3" s="710"/>
      <c r="AE3" s="710"/>
      <c r="AF3" s="711"/>
      <c r="AG3" s="709" t="s">
        <v>399</v>
      </c>
      <c r="AH3" s="710"/>
      <c r="AI3" s="710"/>
      <c r="AJ3" s="710"/>
      <c r="AK3" s="711"/>
      <c r="AL3" s="182"/>
      <c r="AM3" s="716" t="s">
        <v>0</v>
      </c>
    </row>
    <row r="4" spans="1:39" ht="38.25" customHeight="1" thickTop="1" thickBot="1">
      <c r="A4" s="716"/>
      <c r="B4" s="182"/>
      <c r="C4" s="696" t="s">
        <v>371</v>
      </c>
      <c r="D4" s="698"/>
      <c r="E4" s="696" t="s">
        <v>372</v>
      </c>
      <c r="F4" s="698"/>
      <c r="G4" s="194" t="s">
        <v>373</v>
      </c>
      <c r="H4" s="696" t="s">
        <v>371</v>
      </c>
      <c r="I4" s="698"/>
      <c r="J4" s="696" t="s">
        <v>372</v>
      </c>
      <c r="K4" s="698"/>
      <c r="L4" s="194" t="s">
        <v>373</v>
      </c>
      <c r="M4" s="696" t="s">
        <v>371</v>
      </c>
      <c r="N4" s="698"/>
      <c r="O4" s="696" t="s">
        <v>372</v>
      </c>
      <c r="P4" s="698"/>
      <c r="Q4" s="194" t="s">
        <v>373</v>
      </c>
      <c r="R4" s="696" t="s">
        <v>371</v>
      </c>
      <c r="S4" s="698"/>
      <c r="T4" s="696" t="s">
        <v>372</v>
      </c>
      <c r="U4" s="698"/>
      <c r="V4" s="194" t="s">
        <v>373</v>
      </c>
      <c r="W4" s="696" t="s">
        <v>371</v>
      </c>
      <c r="X4" s="698"/>
      <c r="Y4" s="696" t="s">
        <v>372</v>
      </c>
      <c r="Z4" s="698"/>
      <c r="AA4" s="194" t="s">
        <v>373</v>
      </c>
      <c r="AB4" s="696" t="s">
        <v>371</v>
      </c>
      <c r="AC4" s="698"/>
      <c r="AD4" s="696" t="s">
        <v>372</v>
      </c>
      <c r="AE4" s="698"/>
      <c r="AF4" s="194" t="s">
        <v>373</v>
      </c>
      <c r="AG4" s="696" t="s">
        <v>371</v>
      </c>
      <c r="AH4" s="698"/>
      <c r="AI4" s="696" t="s">
        <v>372</v>
      </c>
      <c r="AJ4" s="698"/>
      <c r="AK4" s="194" t="s">
        <v>373</v>
      </c>
      <c r="AL4" s="182"/>
      <c r="AM4" s="716"/>
    </row>
    <row r="5" spans="1:39" ht="18.600000000000001" customHeight="1" thickTop="1" thickBot="1">
      <c r="A5" s="717"/>
      <c r="B5" s="9"/>
      <c r="C5" s="87" t="s">
        <v>374</v>
      </c>
      <c r="D5" s="180" t="s">
        <v>370</v>
      </c>
      <c r="E5" s="87" t="s">
        <v>374</v>
      </c>
      <c r="F5" s="87" t="s">
        <v>370</v>
      </c>
      <c r="G5" s="13" t="s">
        <v>2</v>
      </c>
      <c r="H5" s="87" t="s">
        <v>374</v>
      </c>
      <c r="I5" s="180" t="s">
        <v>370</v>
      </c>
      <c r="J5" s="87" t="s">
        <v>374</v>
      </c>
      <c r="K5" s="87" t="s">
        <v>370</v>
      </c>
      <c r="L5" s="13" t="s">
        <v>2</v>
      </c>
      <c r="M5" s="87" t="s">
        <v>374</v>
      </c>
      <c r="N5" s="180" t="s">
        <v>370</v>
      </c>
      <c r="O5" s="87" t="s">
        <v>374</v>
      </c>
      <c r="P5" s="87" t="s">
        <v>370</v>
      </c>
      <c r="Q5" s="13" t="s">
        <v>2</v>
      </c>
      <c r="R5" s="87" t="s">
        <v>374</v>
      </c>
      <c r="S5" s="180" t="s">
        <v>370</v>
      </c>
      <c r="T5" s="87" t="s">
        <v>374</v>
      </c>
      <c r="U5" s="87" t="s">
        <v>370</v>
      </c>
      <c r="V5" s="13" t="s">
        <v>2</v>
      </c>
      <c r="W5" s="87" t="s">
        <v>374</v>
      </c>
      <c r="X5" s="180" t="s">
        <v>370</v>
      </c>
      <c r="Y5" s="87" t="s">
        <v>374</v>
      </c>
      <c r="Z5" s="87" t="s">
        <v>370</v>
      </c>
      <c r="AA5" s="13" t="s">
        <v>2</v>
      </c>
      <c r="AB5" s="87" t="s">
        <v>374</v>
      </c>
      <c r="AC5" s="180" t="s">
        <v>370</v>
      </c>
      <c r="AD5" s="87" t="s">
        <v>374</v>
      </c>
      <c r="AE5" s="87" t="s">
        <v>370</v>
      </c>
      <c r="AF5" s="13" t="s">
        <v>2</v>
      </c>
      <c r="AG5" s="87" t="s">
        <v>374</v>
      </c>
      <c r="AH5" s="180" t="s">
        <v>370</v>
      </c>
      <c r="AI5" s="87" t="s">
        <v>374</v>
      </c>
      <c r="AJ5" s="87" t="s">
        <v>370</v>
      </c>
      <c r="AK5" s="13" t="s">
        <v>2</v>
      </c>
      <c r="AL5" s="9"/>
      <c r="AM5" s="717"/>
    </row>
    <row r="6" spans="1:39" ht="27" customHeight="1" thickTop="1">
      <c r="A6" s="77">
        <v>1</v>
      </c>
      <c r="B6" s="48"/>
      <c r="C6" s="563">
        <v>4</v>
      </c>
      <c r="D6" s="564"/>
      <c r="E6" s="565"/>
      <c r="F6" s="565"/>
      <c r="G6" s="5">
        <f>SUM(C6:F6)</f>
        <v>4</v>
      </c>
      <c r="H6" s="563">
        <v>1</v>
      </c>
      <c r="I6" s="564"/>
      <c r="J6" s="565"/>
      <c r="K6" s="565"/>
      <c r="L6" s="5">
        <f>SUM(H6:K6)</f>
        <v>1</v>
      </c>
      <c r="M6" s="563">
        <v>0</v>
      </c>
      <c r="N6" s="564"/>
      <c r="O6" s="565"/>
      <c r="P6" s="565"/>
      <c r="Q6" s="5">
        <f>SUM(M6:P6)</f>
        <v>0</v>
      </c>
      <c r="R6" s="563">
        <v>17</v>
      </c>
      <c r="S6" s="564"/>
      <c r="T6" s="565">
        <v>1</v>
      </c>
      <c r="U6" s="565"/>
      <c r="V6" s="5">
        <f>SUM(R6:U6)</f>
        <v>18</v>
      </c>
      <c r="W6" s="563">
        <v>2</v>
      </c>
      <c r="X6" s="564">
        <v>1</v>
      </c>
      <c r="Y6" s="565"/>
      <c r="Z6" s="565"/>
      <c r="AA6" s="5">
        <f>SUM(W6:Z6)</f>
        <v>3</v>
      </c>
      <c r="AB6" s="563">
        <v>0</v>
      </c>
      <c r="AC6" s="564"/>
      <c r="AD6" s="565"/>
      <c r="AE6" s="565"/>
      <c r="AF6" s="5">
        <f>SUM(AB6:AE6)</f>
        <v>0</v>
      </c>
      <c r="AG6" s="563">
        <v>2</v>
      </c>
      <c r="AH6" s="564"/>
      <c r="AI6" s="565"/>
      <c r="AJ6" s="565"/>
      <c r="AK6" s="5">
        <f>SUM(AG6:AJ6)</f>
        <v>2</v>
      </c>
      <c r="AL6" s="48"/>
      <c r="AM6" s="77">
        <v>1</v>
      </c>
    </row>
    <row r="7" spans="1:39" ht="27" customHeight="1">
      <c r="A7" s="6">
        <v>2</v>
      </c>
      <c r="B7" s="48"/>
      <c r="C7" s="566">
        <v>0</v>
      </c>
      <c r="D7" s="566"/>
      <c r="E7" s="566"/>
      <c r="F7" s="566"/>
      <c r="G7" s="77">
        <f t="shared" ref="G7:G19" si="0">SUM(C7:F7)</f>
        <v>0</v>
      </c>
      <c r="H7" s="566">
        <v>0</v>
      </c>
      <c r="I7" s="566"/>
      <c r="J7" s="566"/>
      <c r="K7" s="566"/>
      <c r="L7" s="77">
        <f t="shared" ref="L7:L19" si="1">SUM(H7:K7)</f>
        <v>0</v>
      </c>
      <c r="M7" s="566">
        <v>0</v>
      </c>
      <c r="N7" s="566"/>
      <c r="O7" s="566"/>
      <c r="P7" s="566"/>
      <c r="Q7" s="77">
        <f t="shared" ref="Q7:Q19" si="2">SUM(M7:P7)</f>
        <v>0</v>
      </c>
      <c r="R7" s="566">
        <v>6</v>
      </c>
      <c r="S7" s="566">
        <v>1</v>
      </c>
      <c r="T7" s="566"/>
      <c r="U7" s="566"/>
      <c r="V7" s="77">
        <f t="shared" ref="V7:V19" si="3">SUM(R7:U7)</f>
        <v>7</v>
      </c>
      <c r="W7" s="566">
        <v>0</v>
      </c>
      <c r="X7" s="566"/>
      <c r="Y7" s="566"/>
      <c r="Z7" s="566"/>
      <c r="AA7" s="77">
        <f t="shared" ref="AA7:AA19" si="4">SUM(W7:Z7)</f>
        <v>0</v>
      </c>
      <c r="AB7" s="566">
        <v>0</v>
      </c>
      <c r="AC7" s="566"/>
      <c r="AD7" s="566"/>
      <c r="AE7" s="566"/>
      <c r="AF7" s="77">
        <f t="shared" ref="AF7:AF19" si="5">SUM(AB7:AE7)</f>
        <v>0</v>
      </c>
      <c r="AG7" s="566">
        <v>0</v>
      </c>
      <c r="AH7" s="566"/>
      <c r="AI7" s="566"/>
      <c r="AJ7" s="566"/>
      <c r="AK7" s="77">
        <f t="shared" ref="AK7:AK19" si="6">SUM(AG7:AJ7)</f>
        <v>0</v>
      </c>
      <c r="AL7" s="48"/>
      <c r="AM7" s="6">
        <v>2</v>
      </c>
    </row>
    <row r="8" spans="1:39" ht="27" customHeight="1">
      <c r="A8" s="6">
        <v>3</v>
      </c>
      <c r="B8" s="88"/>
      <c r="C8" s="566">
        <v>4</v>
      </c>
      <c r="D8" s="566"/>
      <c r="E8" s="566"/>
      <c r="F8" s="566"/>
      <c r="G8" s="77">
        <f t="shared" si="0"/>
        <v>4</v>
      </c>
      <c r="H8" s="566">
        <v>1</v>
      </c>
      <c r="I8" s="566"/>
      <c r="J8" s="566"/>
      <c r="K8" s="566"/>
      <c r="L8" s="77">
        <f t="shared" si="1"/>
        <v>1</v>
      </c>
      <c r="M8" s="566">
        <v>0</v>
      </c>
      <c r="N8" s="566"/>
      <c r="O8" s="566"/>
      <c r="P8" s="566"/>
      <c r="Q8" s="77">
        <f t="shared" si="2"/>
        <v>0</v>
      </c>
      <c r="R8" s="566">
        <v>3</v>
      </c>
      <c r="S8" s="566"/>
      <c r="T8" s="566"/>
      <c r="U8" s="566"/>
      <c r="V8" s="77">
        <f t="shared" si="3"/>
        <v>3</v>
      </c>
      <c r="W8" s="566">
        <v>0</v>
      </c>
      <c r="X8" s="566"/>
      <c r="Y8" s="566"/>
      <c r="Z8" s="566"/>
      <c r="AA8" s="77">
        <f t="shared" si="4"/>
        <v>0</v>
      </c>
      <c r="AB8" s="566">
        <v>0</v>
      </c>
      <c r="AC8" s="566"/>
      <c r="AD8" s="566"/>
      <c r="AE8" s="566"/>
      <c r="AF8" s="77">
        <f t="shared" si="5"/>
        <v>0</v>
      </c>
      <c r="AG8" s="566">
        <v>0</v>
      </c>
      <c r="AH8" s="566"/>
      <c r="AI8" s="566"/>
      <c r="AJ8" s="566"/>
      <c r="AK8" s="77">
        <f t="shared" si="6"/>
        <v>0</v>
      </c>
      <c r="AL8" s="88"/>
      <c r="AM8" s="6">
        <v>3</v>
      </c>
    </row>
    <row r="9" spans="1:39" ht="27" customHeight="1">
      <c r="A9" s="6">
        <v>4</v>
      </c>
      <c r="B9" s="88"/>
      <c r="C9" s="566">
        <v>6</v>
      </c>
      <c r="D9" s="566"/>
      <c r="E9" s="566"/>
      <c r="F9" s="566"/>
      <c r="G9" s="77">
        <f t="shared" si="0"/>
        <v>6</v>
      </c>
      <c r="H9" s="566">
        <v>1</v>
      </c>
      <c r="I9" s="566"/>
      <c r="J9" s="566"/>
      <c r="K9" s="566"/>
      <c r="L9" s="77">
        <f t="shared" si="1"/>
        <v>1</v>
      </c>
      <c r="M9" s="566">
        <v>0</v>
      </c>
      <c r="N9" s="566"/>
      <c r="O9" s="566"/>
      <c r="P9" s="566"/>
      <c r="Q9" s="77">
        <f t="shared" si="2"/>
        <v>0</v>
      </c>
      <c r="R9" s="566">
        <v>7</v>
      </c>
      <c r="S9" s="566"/>
      <c r="T9" s="566"/>
      <c r="U9" s="566"/>
      <c r="V9" s="77">
        <f t="shared" si="3"/>
        <v>7</v>
      </c>
      <c r="W9" s="566">
        <v>0</v>
      </c>
      <c r="X9" s="566"/>
      <c r="Y9" s="566"/>
      <c r="Z9" s="566"/>
      <c r="AA9" s="77">
        <f t="shared" si="4"/>
        <v>0</v>
      </c>
      <c r="AB9" s="566">
        <v>0</v>
      </c>
      <c r="AC9" s="566"/>
      <c r="AD9" s="566"/>
      <c r="AE9" s="566"/>
      <c r="AF9" s="77">
        <f t="shared" si="5"/>
        <v>0</v>
      </c>
      <c r="AG9" s="566">
        <v>1</v>
      </c>
      <c r="AH9" s="566"/>
      <c r="AI9" s="566"/>
      <c r="AJ9" s="566"/>
      <c r="AK9" s="77">
        <f t="shared" si="6"/>
        <v>1</v>
      </c>
      <c r="AL9" s="88"/>
      <c r="AM9" s="6">
        <v>4</v>
      </c>
    </row>
    <row r="10" spans="1:39" ht="27" customHeight="1">
      <c r="A10" s="6">
        <v>5</v>
      </c>
      <c r="B10" s="48"/>
      <c r="C10" s="566">
        <v>14</v>
      </c>
      <c r="D10" s="566"/>
      <c r="E10" s="566"/>
      <c r="F10" s="566"/>
      <c r="G10" s="77">
        <f t="shared" si="0"/>
        <v>14</v>
      </c>
      <c r="H10" s="566">
        <v>0</v>
      </c>
      <c r="I10" s="566">
        <v>1</v>
      </c>
      <c r="J10" s="566"/>
      <c r="K10" s="566"/>
      <c r="L10" s="77">
        <f t="shared" si="1"/>
        <v>1</v>
      </c>
      <c r="M10" s="566">
        <v>0</v>
      </c>
      <c r="N10" s="566"/>
      <c r="O10" s="566"/>
      <c r="P10" s="566"/>
      <c r="Q10" s="77">
        <f t="shared" si="2"/>
        <v>0</v>
      </c>
      <c r="R10" s="566">
        <v>26</v>
      </c>
      <c r="S10" s="566"/>
      <c r="T10" s="566"/>
      <c r="U10" s="566"/>
      <c r="V10" s="77">
        <f t="shared" si="3"/>
        <v>26</v>
      </c>
      <c r="W10" s="566">
        <v>1</v>
      </c>
      <c r="X10" s="566"/>
      <c r="Y10" s="566"/>
      <c r="Z10" s="566"/>
      <c r="AA10" s="77">
        <f t="shared" si="4"/>
        <v>1</v>
      </c>
      <c r="AB10" s="566">
        <v>0</v>
      </c>
      <c r="AC10" s="566"/>
      <c r="AD10" s="566"/>
      <c r="AE10" s="566"/>
      <c r="AF10" s="77">
        <f t="shared" si="5"/>
        <v>0</v>
      </c>
      <c r="AG10" s="566">
        <v>2</v>
      </c>
      <c r="AH10" s="566"/>
      <c r="AI10" s="566"/>
      <c r="AJ10" s="566"/>
      <c r="AK10" s="77">
        <f t="shared" si="6"/>
        <v>2</v>
      </c>
      <c r="AL10" s="48"/>
      <c r="AM10" s="6">
        <v>5</v>
      </c>
    </row>
    <row r="11" spans="1:39" ht="27" customHeight="1">
      <c r="A11" s="6">
        <v>6</v>
      </c>
      <c r="B11" s="48"/>
      <c r="C11" s="566">
        <v>3</v>
      </c>
      <c r="D11" s="566"/>
      <c r="E11" s="566"/>
      <c r="F11" s="566"/>
      <c r="G11" s="77">
        <f t="shared" si="0"/>
        <v>3</v>
      </c>
      <c r="H11" s="566">
        <v>0</v>
      </c>
      <c r="I11" s="566"/>
      <c r="J11" s="566"/>
      <c r="K11" s="566"/>
      <c r="L11" s="77">
        <f t="shared" si="1"/>
        <v>0</v>
      </c>
      <c r="M11" s="566">
        <v>0</v>
      </c>
      <c r="N11" s="566"/>
      <c r="O11" s="566"/>
      <c r="P11" s="566"/>
      <c r="Q11" s="77">
        <f t="shared" si="2"/>
        <v>0</v>
      </c>
      <c r="R11" s="566">
        <v>1</v>
      </c>
      <c r="S11" s="566"/>
      <c r="T11" s="566"/>
      <c r="U11" s="566"/>
      <c r="V11" s="77">
        <f t="shared" si="3"/>
        <v>1</v>
      </c>
      <c r="W11" s="566">
        <v>0</v>
      </c>
      <c r="X11" s="566"/>
      <c r="Y11" s="566"/>
      <c r="Z11" s="566"/>
      <c r="AA11" s="77">
        <f t="shared" si="4"/>
        <v>0</v>
      </c>
      <c r="AB11" s="566">
        <v>0</v>
      </c>
      <c r="AC11" s="566"/>
      <c r="AD11" s="566"/>
      <c r="AE11" s="566"/>
      <c r="AF11" s="77">
        <f t="shared" si="5"/>
        <v>0</v>
      </c>
      <c r="AG11" s="566">
        <v>0</v>
      </c>
      <c r="AH11" s="566"/>
      <c r="AI11" s="566"/>
      <c r="AJ11" s="566"/>
      <c r="AK11" s="77">
        <f t="shared" si="6"/>
        <v>0</v>
      </c>
      <c r="AL11" s="48"/>
      <c r="AM11" s="6">
        <v>6</v>
      </c>
    </row>
    <row r="12" spans="1:39" ht="27" customHeight="1">
      <c r="A12" s="6">
        <v>7</v>
      </c>
      <c r="B12" s="48"/>
      <c r="C12" s="566">
        <v>3</v>
      </c>
      <c r="D12" s="566"/>
      <c r="E12" s="566"/>
      <c r="F12" s="566"/>
      <c r="G12" s="77">
        <f t="shared" si="0"/>
        <v>3</v>
      </c>
      <c r="H12" s="566">
        <v>0</v>
      </c>
      <c r="I12" s="566"/>
      <c r="J12" s="566"/>
      <c r="K12" s="566"/>
      <c r="L12" s="77">
        <f t="shared" si="1"/>
        <v>0</v>
      </c>
      <c r="M12" s="566">
        <v>0</v>
      </c>
      <c r="N12" s="566"/>
      <c r="O12" s="566"/>
      <c r="P12" s="566"/>
      <c r="Q12" s="77">
        <f t="shared" si="2"/>
        <v>0</v>
      </c>
      <c r="R12" s="566">
        <v>0</v>
      </c>
      <c r="S12" s="566"/>
      <c r="T12" s="566"/>
      <c r="U12" s="566"/>
      <c r="V12" s="77">
        <f t="shared" si="3"/>
        <v>0</v>
      </c>
      <c r="W12" s="566">
        <v>1</v>
      </c>
      <c r="X12" s="566"/>
      <c r="Y12" s="566"/>
      <c r="Z12" s="566"/>
      <c r="AA12" s="77">
        <f t="shared" si="4"/>
        <v>1</v>
      </c>
      <c r="AB12" s="566">
        <v>0</v>
      </c>
      <c r="AC12" s="566"/>
      <c r="AD12" s="566"/>
      <c r="AE12" s="566"/>
      <c r="AF12" s="77">
        <f t="shared" si="5"/>
        <v>0</v>
      </c>
      <c r="AG12" s="566">
        <v>0</v>
      </c>
      <c r="AH12" s="566"/>
      <c r="AI12" s="566"/>
      <c r="AJ12" s="566"/>
      <c r="AK12" s="77">
        <f t="shared" si="6"/>
        <v>0</v>
      </c>
      <c r="AL12" s="48"/>
      <c r="AM12" s="6">
        <v>7</v>
      </c>
    </row>
    <row r="13" spans="1:39" ht="27" customHeight="1">
      <c r="A13" s="6">
        <v>8</v>
      </c>
      <c r="B13" s="88"/>
      <c r="C13" s="566">
        <v>0</v>
      </c>
      <c r="D13" s="566"/>
      <c r="E13" s="566"/>
      <c r="F13" s="566"/>
      <c r="G13" s="77">
        <f t="shared" si="0"/>
        <v>0</v>
      </c>
      <c r="H13" s="566">
        <v>0</v>
      </c>
      <c r="I13" s="566"/>
      <c r="J13" s="566"/>
      <c r="K13" s="566"/>
      <c r="L13" s="77">
        <f t="shared" si="1"/>
        <v>0</v>
      </c>
      <c r="M13" s="566">
        <v>0</v>
      </c>
      <c r="N13" s="566"/>
      <c r="O13" s="566"/>
      <c r="P13" s="566"/>
      <c r="Q13" s="77">
        <f t="shared" si="2"/>
        <v>0</v>
      </c>
      <c r="R13" s="566">
        <v>5</v>
      </c>
      <c r="S13" s="566"/>
      <c r="T13" s="566"/>
      <c r="U13" s="566"/>
      <c r="V13" s="77">
        <f t="shared" si="3"/>
        <v>5</v>
      </c>
      <c r="W13" s="566">
        <v>1</v>
      </c>
      <c r="X13" s="566"/>
      <c r="Y13" s="566"/>
      <c r="Z13" s="566"/>
      <c r="AA13" s="77">
        <f t="shared" si="4"/>
        <v>1</v>
      </c>
      <c r="AB13" s="566">
        <v>0</v>
      </c>
      <c r="AC13" s="566"/>
      <c r="AD13" s="566"/>
      <c r="AE13" s="566"/>
      <c r="AF13" s="77">
        <f t="shared" si="5"/>
        <v>0</v>
      </c>
      <c r="AG13" s="566">
        <v>0</v>
      </c>
      <c r="AH13" s="566"/>
      <c r="AI13" s="566"/>
      <c r="AJ13" s="566"/>
      <c r="AK13" s="77">
        <f t="shared" si="6"/>
        <v>0</v>
      </c>
      <c r="AL13" s="88"/>
      <c r="AM13" s="6">
        <v>8</v>
      </c>
    </row>
    <row r="14" spans="1:39" ht="27" customHeight="1">
      <c r="A14" s="6">
        <v>9</v>
      </c>
      <c r="B14" s="88"/>
      <c r="C14" s="566">
        <v>3</v>
      </c>
      <c r="D14" s="566"/>
      <c r="E14" s="566"/>
      <c r="F14" s="566"/>
      <c r="G14" s="77">
        <f t="shared" si="0"/>
        <v>3</v>
      </c>
      <c r="H14" s="566">
        <v>0</v>
      </c>
      <c r="I14" s="566"/>
      <c r="J14" s="566"/>
      <c r="K14" s="566"/>
      <c r="L14" s="77">
        <f t="shared" si="1"/>
        <v>0</v>
      </c>
      <c r="M14" s="566">
        <v>0</v>
      </c>
      <c r="N14" s="566"/>
      <c r="O14" s="566"/>
      <c r="P14" s="566"/>
      <c r="Q14" s="77">
        <f t="shared" si="2"/>
        <v>0</v>
      </c>
      <c r="R14" s="566">
        <v>4</v>
      </c>
      <c r="S14" s="566"/>
      <c r="T14" s="566"/>
      <c r="U14" s="566"/>
      <c r="V14" s="77">
        <f t="shared" si="3"/>
        <v>4</v>
      </c>
      <c r="W14" s="566">
        <v>0</v>
      </c>
      <c r="X14" s="566"/>
      <c r="Y14" s="566"/>
      <c r="Z14" s="566"/>
      <c r="AA14" s="77">
        <f t="shared" si="4"/>
        <v>0</v>
      </c>
      <c r="AB14" s="566">
        <v>0</v>
      </c>
      <c r="AC14" s="566"/>
      <c r="AD14" s="566"/>
      <c r="AE14" s="566"/>
      <c r="AF14" s="77">
        <f t="shared" si="5"/>
        <v>0</v>
      </c>
      <c r="AG14" s="566">
        <v>0</v>
      </c>
      <c r="AH14" s="566"/>
      <c r="AI14" s="566"/>
      <c r="AJ14" s="566"/>
      <c r="AK14" s="77">
        <f t="shared" si="6"/>
        <v>0</v>
      </c>
      <c r="AL14" s="88"/>
      <c r="AM14" s="6">
        <v>9</v>
      </c>
    </row>
    <row r="15" spans="1:39" ht="27" customHeight="1">
      <c r="A15" s="6">
        <v>10</v>
      </c>
      <c r="B15" s="88"/>
      <c r="C15" s="566">
        <v>3</v>
      </c>
      <c r="D15" s="566"/>
      <c r="E15" s="566"/>
      <c r="F15" s="566"/>
      <c r="G15" s="77">
        <f t="shared" si="0"/>
        <v>3</v>
      </c>
      <c r="H15" s="566">
        <v>0</v>
      </c>
      <c r="I15" s="566"/>
      <c r="J15" s="566"/>
      <c r="K15" s="566"/>
      <c r="L15" s="77">
        <f t="shared" si="1"/>
        <v>0</v>
      </c>
      <c r="M15" s="566">
        <v>0</v>
      </c>
      <c r="N15" s="566"/>
      <c r="O15" s="566"/>
      <c r="P15" s="566"/>
      <c r="Q15" s="77">
        <f t="shared" si="2"/>
        <v>0</v>
      </c>
      <c r="R15" s="566">
        <v>8</v>
      </c>
      <c r="S15" s="566"/>
      <c r="T15" s="566">
        <v>1</v>
      </c>
      <c r="U15" s="566"/>
      <c r="V15" s="77">
        <f t="shared" si="3"/>
        <v>9</v>
      </c>
      <c r="W15" s="566">
        <v>1</v>
      </c>
      <c r="X15" s="566"/>
      <c r="Y15" s="566"/>
      <c r="Z15" s="566"/>
      <c r="AA15" s="77">
        <f t="shared" si="4"/>
        <v>1</v>
      </c>
      <c r="AB15" s="566">
        <v>0</v>
      </c>
      <c r="AC15" s="566"/>
      <c r="AD15" s="566"/>
      <c r="AE15" s="566"/>
      <c r="AF15" s="77">
        <f t="shared" si="5"/>
        <v>0</v>
      </c>
      <c r="AG15" s="566">
        <v>1</v>
      </c>
      <c r="AH15" s="566"/>
      <c r="AI15" s="566"/>
      <c r="AJ15" s="566"/>
      <c r="AK15" s="77">
        <f t="shared" si="6"/>
        <v>1</v>
      </c>
      <c r="AL15" s="88"/>
      <c r="AM15" s="6">
        <v>10</v>
      </c>
    </row>
    <row r="16" spans="1:39" ht="27" customHeight="1">
      <c r="A16" s="6">
        <v>11</v>
      </c>
      <c r="B16" s="88"/>
      <c r="C16" s="566">
        <v>14</v>
      </c>
      <c r="D16" s="566"/>
      <c r="E16" s="566"/>
      <c r="F16" s="566"/>
      <c r="G16" s="77">
        <f t="shared" si="0"/>
        <v>14</v>
      </c>
      <c r="H16" s="566">
        <v>0</v>
      </c>
      <c r="I16" s="566"/>
      <c r="J16" s="566"/>
      <c r="K16" s="566"/>
      <c r="L16" s="77">
        <f t="shared" si="1"/>
        <v>0</v>
      </c>
      <c r="M16" s="566">
        <v>0</v>
      </c>
      <c r="N16" s="566"/>
      <c r="O16" s="566"/>
      <c r="P16" s="566"/>
      <c r="Q16" s="77">
        <f t="shared" si="2"/>
        <v>0</v>
      </c>
      <c r="R16" s="566">
        <v>8</v>
      </c>
      <c r="S16" s="566"/>
      <c r="T16" s="566"/>
      <c r="U16" s="566"/>
      <c r="V16" s="77">
        <f t="shared" si="3"/>
        <v>8</v>
      </c>
      <c r="W16" s="566">
        <v>0</v>
      </c>
      <c r="X16" s="566"/>
      <c r="Y16" s="566"/>
      <c r="Z16" s="566"/>
      <c r="AA16" s="77">
        <f t="shared" si="4"/>
        <v>0</v>
      </c>
      <c r="AB16" s="566">
        <v>0</v>
      </c>
      <c r="AC16" s="566"/>
      <c r="AD16" s="566"/>
      <c r="AE16" s="566"/>
      <c r="AF16" s="77">
        <f t="shared" si="5"/>
        <v>0</v>
      </c>
      <c r="AG16" s="566">
        <v>1</v>
      </c>
      <c r="AH16" s="566"/>
      <c r="AI16" s="566"/>
      <c r="AJ16" s="566"/>
      <c r="AK16" s="77">
        <f t="shared" si="6"/>
        <v>1</v>
      </c>
      <c r="AL16" s="88"/>
      <c r="AM16" s="6">
        <v>11</v>
      </c>
    </row>
    <row r="17" spans="1:39" ht="27" customHeight="1">
      <c r="A17" s="6">
        <v>12</v>
      </c>
      <c r="B17" s="88"/>
      <c r="C17" s="566">
        <v>5</v>
      </c>
      <c r="D17" s="566"/>
      <c r="E17" s="566"/>
      <c r="F17" s="566"/>
      <c r="G17" s="77">
        <f t="shared" si="0"/>
        <v>5</v>
      </c>
      <c r="H17" s="566">
        <v>2</v>
      </c>
      <c r="I17" s="566"/>
      <c r="J17" s="566"/>
      <c r="K17" s="566"/>
      <c r="L17" s="77">
        <f t="shared" si="1"/>
        <v>2</v>
      </c>
      <c r="M17" s="566">
        <v>0</v>
      </c>
      <c r="N17" s="566"/>
      <c r="O17" s="566"/>
      <c r="P17" s="566"/>
      <c r="Q17" s="77">
        <f t="shared" si="2"/>
        <v>0</v>
      </c>
      <c r="R17" s="566">
        <v>14</v>
      </c>
      <c r="S17" s="566"/>
      <c r="T17" s="566"/>
      <c r="U17" s="566"/>
      <c r="V17" s="77">
        <f t="shared" si="3"/>
        <v>14</v>
      </c>
      <c r="W17" s="566">
        <v>4</v>
      </c>
      <c r="X17" s="566"/>
      <c r="Y17" s="566"/>
      <c r="Z17" s="566"/>
      <c r="AA17" s="77">
        <f t="shared" si="4"/>
        <v>4</v>
      </c>
      <c r="AB17" s="566">
        <v>0</v>
      </c>
      <c r="AC17" s="566"/>
      <c r="AD17" s="566"/>
      <c r="AE17" s="566"/>
      <c r="AF17" s="77">
        <f t="shared" si="5"/>
        <v>0</v>
      </c>
      <c r="AG17" s="566">
        <v>1</v>
      </c>
      <c r="AH17" s="566"/>
      <c r="AI17" s="566"/>
      <c r="AJ17" s="566"/>
      <c r="AK17" s="77">
        <f t="shared" si="6"/>
        <v>1</v>
      </c>
      <c r="AL17" s="88"/>
      <c r="AM17" s="6">
        <v>12</v>
      </c>
    </row>
    <row r="18" spans="1:39" ht="27" customHeight="1">
      <c r="A18" s="6">
        <v>13</v>
      </c>
      <c r="B18" s="88"/>
      <c r="C18" s="566">
        <v>2</v>
      </c>
      <c r="D18" s="566"/>
      <c r="E18" s="566"/>
      <c r="F18" s="566"/>
      <c r="G18" s="77">
        <f t="shared" si="0"/>
        <v>2</v>
      </c>
      <c r="H18" s="566">
        <v>0</v>
      </c>
      <c r="I18" s="566"/>
      <c r="J18" s="566"/>
      <c r="K18" s="566"/>
      <c r="L18" s="77">
        <f t="shared" si="1"/>
        <v>0</v>
      </c>
      <c r="M18" s="566">
        <v>0</v>
      </c>
      <c r="N18" s="566"/>
      <c r="O18" s="566"/>
      <c r="P18" s="566"/>
      <c r="Q18" s="77">
        <f t="shared" si="2"/>
        <v>0</v>
      </c>
      <c r="R18" s="566">
        <v>8</v>
      </c>
      <c r="S18" s="566"/>
      <c r="T18" s="566"/>
      <c r="U18" s="566"/>
      <c r="V18" s="77">
        <f t="shared" si="3"/>
        <v>8</v>
      </c>
      <c r="W18" s="566">
        <v>0</v>
      </c>
      <c r="X18" s="566"/>
      <c r="Y18" s="566"/>
      <c r="Z18" s="566"/>
      <c r="AA18" s="77">
        <f t="shared" si="4"/>
        <v>0</v>
      </c>
      <c r="AB18" s="566">
        <v>0</v>
      </c>
      <c r="AC18" s="566"/>
      <c r="AD18" s="566"/>
      <c r="AE18" s="566"/>
      <c r="AF18" s="77">
        <f t="shared" si="5"/>
        <v>0</v>
      </c>
      <c r="AG18" s="566">
        <v>0</v>
      </c>
      <c r="AH18" s="566"/>
      <c r="AI18" s="566"/>
      <c r="AJ18" s="566"/>
      <c r="AK18" s="77">
        <f t="shared" si="6"/>
        <v>0</v>
      </c>
      <c r="AL18" s="88"/>
      <c r="AM18" s="6">
        <v>13</v>
      </c>
    </row>
    <row r="19" spans="1:39" ht="27" customHeight="1" thickBot="1">
      <c r="A19" s="7">
        <v>14</v>
      </c>
      <c r="B19" s="88"/>
      <c r="C19" s="566">
        <v>18</v>
      </c>
      <c r="D19" s="566"/>
      <c r="E19" s="566"/>
      <c r="F19" s="566"/>
      <c r="G19" s="83">
        <f t="shared" si="0"/>
        <v>18</v>
      </c>
      <c r="H19" s="566">
        <v>1</v>
      </c>
      <c r="I19" s="566"/>
      <c r="J19" s="566"/>
      <c r="K19" s="566"/>
      <c r="L19" s="83">
        <f t="shared" si="1"/>
        <v>1</v>
      </c>
      <c r="M19" s="566">
        <v>0</v>
      </c>
      <c r="N19" s="566"/>
      <c r="O19" s="566"/>
      <c r="P19" s="566"/>
      <c r="Q19" s="83">
        <f t="shared" si="2"/>
        <v>0</v>
      </c>
      <c r="R19" s="566">
        <v>145</v>
      </c>
      <c r="S19" s="566"/>
      <c r="T19" s="566">
        <v>5</v>
      </c>
      <c r="U19" s="566"/>
      <c r="V19" s="83">
        <f t="shared" si="3"/>
        <v>150</v>
      </c>
      <c r="W19" s="566">
        <v>7</v>
      </c>
      <c r="X19" s="566"/>
      <c r="Y19" s="566">
        <v>2</v>
      </c>
      <c r="Z19" s="566"/>
      <c r="AA19" s="83">
        <f t="shared" si="4"/>
        <v>9</v>
      </c>
      <c r="AB19" s="566">
        <v>0</v>
      </c>
      <c r="AC19" s="566"/>
      <c r="AD19" s="566"/>
      <c r="AE19" s="566"/>
      <c r="AF19" s="83">
        <f t="shared" si="5"/>
        <v>0</v>
      </c>
      <c r="AG19" s="566">
        <v>17</v>
      </c>
      <c r="AH19" s="566"/>
      <c r="AI19" s="566"/>
      <c r="AJ19" s="566"/>
      <c r="AK19" s="83">
        <f t="shared" si="6"/>
        <v>17</v>
      </c>
      <c r="AL19" s="88"/>
      <c r="AM19" s="7">
        <v>14</v>
      </c>
    </row>
    <row r="20" spans="1:39" ht="27" customHeight="1" thickTop="1" thickBot="1">
      <c r="A20" s="11" t="s">
        <v>430</v>
      </c>
      <c r="B20" s="90"/>
      <c r="C20" s="89">
        <f>SUM(C6:C19)</f>
        <v>79</v>
      </c>
      <c r="D20" s="89">
        <f t="shared" ref="D20:G20" si="7">SUM(D6:D19)</f>
        <v>0</v>
      </c>
      <c r="E20" s="89">
        <f t="shared" si="7"/>
        <v>0</v>
      </c>
      <c r="F20" s="89">
        <f t="shared" si="7"/>
        <v>0</v>
      </c>
      <c r="G20" s="89">
        <f t="shared" si="7"/>
        <v>79</v>
      </c>
      <c r="H20" s="89">
        <f>SUM(H6:H19)</f>
        <v>6</v>
      </c>
      <c r="I20" s="89">
        <f t="shared" ref="I20:L20" si="8">SUM(I6:I19)</f>
        <v>1</v>
      </c>
      <c r="J20" s="89">
        <f t="shared" si="8"/>
        <v>0</v>
      </c>
      <c r="K20" s="89">
        <f t="shared" si="8"/>
        <v>0</v>
      </c>
      <c r="L20" s="89">
        <f t="shared" si="8"/>
        <v>7</v>
      </c>
      <c r="M20" s="89">
        <f>SUM(M6:M19)</f>
        <v>0</v>
      </c>
      <c r="N20" s="89">
        <f t="shared" ref="N20:Q20" si="9">SUM(N6:N19)</f>
        <v>0</v>
      </c>
      <c r="O20" s="89">
        <f t="shared" si="9"/>
        <v>0</v>
      </c>
      <c r="P20" s="89">
        <f t="shared" si="9"/>
        <v>0</v>
      </c>
      <c r="Q20" s="89">
        <f t="shared" si="9"/>
        <v>0</v>
      </c>
      <c r="R20" s="89">
        <f>SUM(R6:R19)</f>
        <v>252</v>
      </c>
      <c r="S20" s="89">
        <f t="shared" ref="S20:V20" si="10">SUM(S6:S19)</f>
        <v>1</v>
      </c>
      <c r="T20" s="89">
        <f t="shared" si="10"/>
        <v>7</v>
      </c>
      <c r="U20" s="89">
        <f t="shared" si="10"/>
        <v>0</v>
      </c>
      <c r="V20" s="89">
        <f t="shared" si="10"/>
        <v>260</v>
      </c>
      <c r="W20" s="89">
        <f>SUM(W6:W19)</f>
        <v>17</v>
      </c>
      <c r="X20" s="89">
        <f t="shared" ref="X20:AA20" si="11">SUM(X6:X19)</f>
        <v>1</v>
      </c>
      <c r="Y20" s="89">
        <f t="shared" si="11"/>
        <v>2</v>
      </c>
      <c r="Z20" s="89">
        <f t="shared" si="11"/>
        <v>0</v>
      </c>
      <c r="AA20" s="89">
        <f t="shared" si="11"/>
        <v>20</v>
      </c>
      <c r="AB20" s="89">
        <f>SUM(AB6:AB19)</f>
        <v>0</v>
      </c>
      <c r="AC20" s="89">
        <f t="shared" ref="AC20:AF20" si="12">SUM(AC6:AC19)</f>
        <v>0</v>
      </c>
      <c r="AD20" s="89">
        <f t="shared" si="12"/>
        <v>0</v>
      </c>
      <c r="AE20" s="89">
        <f t="shared" si="12"/>
        <v>0</v>
      </c>
      <c r="AF20" s="89">
        <f t="shared" si="12"/>
        <v>0</v>
      </c>
      <c r="AG20" s="89">
        <f>SUM(AG6:AG19)</f>
        <v>25</v>
      </c>
      <c r="AH20" s="89">
        <f t="shared" ref="AH20:AK20" si="13">SUM(AH6:AH19)</f>
        <v>0</v>
      </c>
      <c r="AI20" s="89">
        <f t="shared" si="13"/>
        <v>0</v>
      </c>
      <c r="AJ20" s="89">
        <f t="shared" si="13"/>
        <v>0</v>
      </c>
      <c r="AK20" s="86">
        <f t="shared" si="13"/>
        <v>25</v>
      </c>
      <c r="AL20" s="90"/>
      <c r="AM20" s="11" t="s">
        <v>430</v>
      </c>
    </row>
    <row r="21" spans="1:39" ht="27" customHeight="1" thickTop="1" thickBot="1">
      <c r="A21" s="11" t="s">
        <v>431</v>
      </c>
      <c r="B21" s="76"/>
      <c r="C21" s="692">
        <f>SUM(C20:F20)</f>
        <v>79</v>
      </c>
      <c r="D21" s="693"/>
      <c r="E21" s="693"/>
      <c r="F21" s="694"/>
      <c r="G21" s="195">
        <f>C23+C25</f>
        <v>79</v>
      </c>
      <c r="H21" s="692">
        <f>SUM(H20:K20)</f>
        <v>7</v>
      </c>
      <c r="I21" s="693"/>
      <c r="J21" s="693"/>
      <c r="K21" s="694"/>
      <c r="L21" s="195">
        <f>H23+H25</f>
        <v>7</v>
      </c>
      <c r="M21" s="692">
        <f>SUM(M20:P20)</f>
        <v>0</v>
      </c>
      <c r="N21" s="693"/>
      <c r="O21" s="693"/>
      <c r="P21" s="694"/>
      <c r="Q21" s="195">
        <f>M23+M25</f>
        <v>0</v>
      </c>
      <c r="R21" s="692">
        <f>SUM(R20:U20)</f>
        <v>260</v>
      </c>
      <c r="S21" s="693"/>
      <c r="T21" s="693"/>
      <c r="U21" s="195"/>
      <c r="V21" s="195">
        <f>R23+R25</f>
        <v>260</v>
      </c>
      <c r="W21" s="692">
        <f>SUM(W20:Z20)</f>
        <v>20</v>
      </c>
      <c r="X21" s="693"/>
      <c r="Y21" s="693"/>
      <c r="Z21" s="694"/>
      <c r="AA21" s="195">
        <f>W23+W25</f>
        <v>20</v>
      </c>
      <c r="AB21" s="692">
        <f>SUM(AB20:AE20)</f>
        <v>0</v>
      </c>
      <c r="AC21" s="693"/>
      <c r="AD21" s="693"/>
      <c r="AE21" s="694"/>
      <c r="AF21" s="195">
        <f>AB23+AB25</f>
        <v>0</v>
      </c>
      <c r="AG21" s="692">
        <f>SUM(AG20:AJ20)</f>
        <v>25</v>
      </c>
      <c r="AH21" s="693"/>
      <c r="AI21" s="693"/>
      <c r="AJ21" s="694"/>
      <c r="AK21" s="195">
        <f>AG23+AG25</f>
        <v>25</v>
      </c>
      <c r="AL21" s="76"/>
      <c r="AM21" s="11" t="s">
        <v>431</v>
      </c>
    </row>
    <row r="22" spans="1:39" ht="27" customHeight="1" thickTop="1" thickBot="1">
      <c r="A22" s="718" t="s">
        <v>1</v>
      </c>
      <c r="B22" s="719"/>
      <c r="C22" s="719"/>
      <c r="D22" s="719"/>
      <c r="E22" s="719"/>
      <c r="F22" s="719"/>
      <c r="G22" s="719"/>
      <c r="H22" s="719"/>
      <c r="I22" s="719"/>
      <c r="J22" s="719"/>
      <c r="K22" s="719"/>
      <c r="L22" s="719"/>
      <c r="M22" s="719"/>
      <c r="N22" s="719"/>
      <c r="O22" s="719"/>
      <c r="P22" s="719"/>
      <c r="Q22" s="719"/>
      <c r="R22" s="719"/>
      <c r="S22" s="719"/>
      <c r="T22" s="719"/>
      <c r="U22" s="719"/>
      <c r="V22" s="719"/>
      <c r="W22" s="719"/>
      <c r="X22" s="719"/>
      <c r="Y22" s="719"/>
      <c r="Z22" s="719"/>
      <c r="AA22" s="719"/>
      <c r="AB22" s="719"/>
      <c r="AC22" s="719"/>
      <c r="AD22" s="719"/>
      <c r="AE22" s="719"/>
      <c r="AF22" s="719"/>
      <c r="AG22" s="719"/>
      <c r="AH22" s="719"/>
      <c r="AI22" s="719"/>
      <c r="AJ22" s="719"/>
      <c r="AK22" s="719"/>
      <c r="AL22" s="719"/>
      <c r="AM22" s="719"/>
    </row>
    <row r="23" spans="1:39" ht="27" customHeight="1" thickTop="1" thickBot="1">
      <c r="A23" s="66" t="s">
        <v>429</v>
      </c>
      <c r="B23" s="64"/>
      <c r="C23" s="689">
        <f>G8+G11</f>
        <v>7</v>
      </c>
      <c r="D23" s="690"/>
      <c r="E23" s="690"/>
      <c r="F23" s="690"/>
      <c r="G23" s="691"/>
      <c r="H23" s="689">
        <f>L8+L11</f>
        <v>1</v>
      </c>
      <c r="I23" s="690"/>
      <c r="J23" s="690"/>
      <c r="K23" s="690"/>
      <c r="L23" s="691"/>
      <c r="M23" s="689">
        <f>Q8+Q11</f>
        <v>0</v>
      </c>
      <c r="N23" s="690"/>
      <c r="O23" s="690"/>
      <c r="P23" s="690"/>
      <c r="Q23" s="691"/>
      <c r="R23" s="689">
        <f>V8+V11</f>
        <v>4</v>
      </c>
      <c r="S23" s="690"/>
      <c r="T23" s="690"/>
      <c r="U23" s="690"/>
      <c r="V23" s="691"/>
      <c r="W23" s="689">
        <f>AA8+AA11</f>
        <v>0</v>
      </c>
      <c r="X23" s="690"/>
      <c r="Y23" s="690"/>
      <c r="Z23" s="690"/>
      <c r="AA23" s="691"/>
      <c r="AB23" s="689">
        <f>AF8+AF11</f>
        <v>0</v>
      </c>
      <c r="AC23" s="690"/>
      <c r="AD23" s="690"/>
      <c r="AE23" s="690"/>
      <c r="AF23" s="691"/>
      <c r="AG23" s="689">
        <f>AK8+AK11</f>
        <v>0</v>
      </c>
      <c r="AH23" s="690"/>
      <c r="AI23" s="690"/>
      <c r="AJ23" s="690"/>
      <c r="AK23" s="691"/>
      <c r="AL23" s="64"/>
      <c r="AM23" s="66" t="s">
        <v>429</v>
      </c>
    </row>
    <row r="24" spans="1:39" ht="27" customHeight="1" thickTop="1" thickBot="1">
      <c r="A24" s="721" t="s">
        <v>4</v>
      </c>
      <c r="B24" s="722"/>
      <c r="C24" s="722"/>
      <c r="D24" s="722"/>
      <c r="E24" s="722"/>
      <c r="F24" s="722"/>
      <c r="G24" s="722"/>
      <c r="H24" s="722"/>
      <c r="I24" s="722"/>
      <c r="J24" s="722"/>
      <c r="K24" s="722"/>
      <c r="L24" s="722"/>
      <c r="M24" s="722"/>
      <c r="N24" s="722"/>
      <c r="O24" s="722"/>
      <c r="P24" s="722"/>
      <c r="Q24" s="722"/>
      <c r="R24" s="722"/>
      <c r="S24" s="722"/>
      <c r="T24" s="722"/>
      <c r="U24" s="722"/>
      <c r="V24" s="722"/>
      <c r="W24" s="722"/>
      <c r="X24" s="722"/>
      <c r="Y24" s="722"/>
      <c r="Z24" s="722"/>
      <c r="AA24" s="722"/>
      <c r="AB24" s="722"/>
      <c r="AC24" s="722"/>
      <c r="AD24" s="722"/>
      <c r="AE24" s="722"/>
      <c r="AF24" s="722"/>
      <c r="AG24" s="722"/>
      <c r="AH24" s="722"/>
      <c r="AI24" s="722"/>
      <c r="AJ24" s="722"/>
      <c r="AK24" s="722"/>
      <c r="AL24" s="722"/>
      <c r="AM24" s="722"/>
    </row>
    <row r="25" spans="1:39" ht="27" customHeight="1" thickTop="1" thickBot="1">
      <c r="A25" s="66" t="s">
        <v>429</v>
      </c>
      <c r="B25" s="64"/>
      <c r="C25" s="689">
        <f>SUM(G6:G7,G9:G10,G12:G19)</f>
        <v>72</v>
      </c>
      <c r="D25" s="690"/>
      <c r="E25" s="690"/>
      <c r="F25" s="690"/>
      <c r="G25" s="691"/>
      <c r="H25" s="689">
        <f>SUM(L6:L7,L9:L10,L12:L19)</f>
        <v>6</v>
      </c>
      <c r="I25" s="690"/>
      <c r="J25" s="690"/>
      <c r="K25" s="690"/>
      <c r="L25" s="691"/>
      <c r="M25" s="689">
        <f>SUM(Q6:Q7,Q9:Q10,Q12:Q19)</f>
        <v>0</v>
      </c>
      <c r="N25" s="690"/>
      <c r="O25" s="690"/>
      <c r="P25" s="690"/>
      <c r="Q25" s="691"/>
      <c r="R25" s="689">
        <f>SUM(V6:V7,V9:V10,V12:V19)</f>
        <v>256</v>
      </c>
      <c r="S25" s="690"/>
      <c r="T25" s="690"/>
      <c r="U25" s="690"/>
      <c r="V25" s="691"/>
      <c r="W25" s="689">
        <f>SUM(AA6:AA7,AA9:AA10,AA12:AA19)</f>
        <v>20</v>
      </c>
      <c r="X25" s="690"/>
      <c r="Y25" s="690"/>
      <c r="Z25" s="690"/>
      <c r="AA25" s="691"/>
      <c r="AB25" s="689">
        <f>SUM(AF6:AF7,AF9:AF10,AF12:AF19)</f>
        <v>0</v>
      </c>
      <c r="AC25" s="690"/>
      <c r="AD25" s="690"/>
      <c r="AE25" s="690"/>
      <c r="AF25" s="691"/>
      <c r="AG25" s="689">
        <f>SUM(AK6:AK7,AK9:AK10,AK12:AK19)</f>
        <v>25</v>
      </c>
      <c r="AH25" s="690"/>
      <c r="AI25" s="690"/>
      <c r="AJ25" s="690"/>
      <c r="AK25" s="691"/>
      <c r="AL25" s="64"/>
      <c r="AM25" s="66" t="s">
        <v>429</v>
      </c>
    </row>
    <row r="26" spans="1:39" ht="25.9" customHeight="1" thickTop="1"/>
    <row r="27" spans="1:39" ht="25.9" customHeight="1"/>
    <row r="28" spans="1:39" ht="25.9" customHeight="1"/>
    <row r="29" spans="1:39" ht="25.9" customHeight="1"/>
    <row r="30" spans="1:39" ht="25.9" customHeight="1"/>
    <row r="31" spans="1:39" ht="25.9" customHeight="1"/>
    <row r="32" spans="1:39" ht="25.9" customHeight="1"/>
    <row r="33" ht="25.9" customHeight="1"/>
    <row r="34" ht="25.9" customHeight="1"/>
    <row r="35" ht="25.9" customHeight="1"/>
    <row r="36" ht="25.9" customHeight="1"/>
    <row r="37" ht="25.9" customHeight="1"/>
    <row r="38" ht="25.9" customHeight="1"/>
    <row r="39" ht="25.9" customHeight="1"/>
    <row r="40" ht="25.9" customHeight="1"/>
    <row r="41" ht="25.9" customHeight="1"/>
    <row r="42" ht="25.9" customHeight="1"/>
    <row r="43" ht="25.9" customHeight="1"/>
    <row r="44" ht="25.9" customHeight="1"/>
    <row r="45" ht="25.9" customHeight="1"/>
    <row r="46" ht="25.9" customHeight="1"/>
    <row r="47" ht="25.9" customHeight="1"/>
    <row r="48" ht="25.9" customHeight="1"/>
    <row r="49" ht="25.9" customHeight="1"/>
    <row r="50" ht="25.9" customHeight="1"/>
    <row r="51" ht="25.9" customHeight="1"/>
    <row r="52" ht="25.9" customHeight="1"/>
    <row r="53" ht="25.9" customHeight="1"/>
    <row r="54" ht="25.9" customHeight="1"/>
    <row r="55" ht="25.9" customHeight="1"/>
    <row r="56" ht="25.9" customHeight="1"/>
    <row r="57" ht="25.9" customHeight="1"/>
    <row r="58" ht="25.9" customHeight="1"/>
    <row r="59" ht="25.9" customHeight="1"/>
    <row r="60" ht="25.9" customHeight="1"/>
    <row r="61" ht="25.9" customHeight="1"/>
    <row r="62" ht="25.9" customHeight="1"/>
    <row r="63" ht="25.9" customHeight="1"/>
    <row r="64" ht="25.9" customHeight="1"/>
    <row r="65" ht="25.9" customHeight="1"/>
    <row r="66" ht="25.9" customHeight="1"/>
    <row r="67" ht="25.9" customHeight="1"/>
    <row r="68" ht="25.9" customHeight="1"/>
    <row r="69" ht="25.9" customHeight="1"/>
    <row r="70" ht="25.9" customHeight="1"/>
    <row r="71" ht="25.9" customHeight="1"/>
    <row r="72" ht="25.9" customHeight="1"/>
    <row r="73" ht="25.9" customHeight="1"/>
    <row r="74" ht="25.9" customHeight="1"/>
    <row r="75" ht="25.9" customHeight="1"/>
    <row r="76" ht="25.9" customHeight="1"/>
    <row r="77" ht="25.9" customHeight="1"/>
    <row r="78" ht="25.9" customHeight="1"/>
    <row r="79" ht="25.9" customHeight="1"/>
    <row r="80" ht="25.9" customHeight="1"/>
    <row r="81" ht="25.9" customHeight="1"/>
    <row r="82" ht="25.9" customHeight="1"/>
    <row r="83" ht="25.9" customHeight="1"/>
    <row r="84" ht="25.9" customHeight="1"/>
    <row r="85" ht="25.9" customHeight="1"/>
    <row r="86" ht="25.9" customHeight="1"/>
    <row r="87" ht="25.9" customHeight="1"/>
    <row r="88" ht="25.9" customHeight="1"/>
    <row r="89" ht="25.9" customHeight="1"/>
    <row r="90" ht="25.9" customHeight="1"/>
    <row r="91" ht="25.9" customHeight="1"/>
    <row r="92" ht="25.9" customHeight="1"/>
    <row r="93" ht="25.9" customHeight="1"/>
    <row r="94" ht="25.9" customHeight="1"/>
    <row r="95" ht="25.9" customHeight="1"/>
    <row r="96" ht="25.9" customHeight="1"/>
    <row r="97" ht="25.9" customHeight="1"/>
    <row r="98" ht="25.9" customHeight="1"/>
    <row r="99" ht="25.9" customHeight="1"/>
    <row r="100" ht="25.9" customHeight="1"/>
    <row r="101" ht="25.9" customHeight="1"/>
    <row r="102" ht="25.9" customHeight="1"/>
    <row r="103" ht="25.9" customHeight="1"/>
    <row r="104" ht="25.9" customHeight="1"/>
    <row r="105" ht="25.9" customHeight="1"/>
    <row r="106" ht="25.9" customHeight="1"/>
    <row r="107" ht="25.9" customHeight="1"/>
    <row r="108" ht="25.9" customHeight="1"/>
    <row r="109" ht="25.9" customHeight="1"/>
    <row r="110" ht="25.9" customHeight="1"/>
    <row r="111" ht="25.9" customHeight="1"/>
    <row r="112" ht="25.9" customHeight="1"/>
    <row r="113" ht="25.9" customHeight="1"/>
    <row r="114" ht="25.9" customHeight="1"/>
    <row r="115" ht="25.9" customHeight="1"/>
    <row r="116" ht="25.9" customHeight="1"/>
    <row r="117" ht="25.9" customHeight="1"/>
    <row r="118" ht="25.9" customHeight="1"/>
    <row r="119" ht="25.9" customHeight="1"/>
    <row r="120" ht="25.9" customHeight="1"/>
    <row r="121" ht="25.9" customHeight="1"/>
    <row r="122" ht="25.9" customHeight="1"/>
    <row r="123" ht="25.9" customHeight="1"/>
    <row r="124" ht="25.9" customHeight="1"/>
    <row r="125" ht="25.9" customHeight="1"/>
    <row r="126" ht="25.9" customHeight="1"/>
    <row r="127" ht="25.9" customHeight="1"/>
    <row r="128" ht="25.9" customHeight="1"/>
    <row r="129" ht="25.9" customHeight="1"/>
    <row r="130" ht="25.9" customHeight="1"/>
    <row r="131" ht="25.9" customHeight="1"/>
    <row r="132" ht="25.9" customHeight="1"/>
    <row r="133" ht="25.9" customHeight="1"/>
    <row r="134" ht="25.9" customHeight="1"/>
    <row r="135" ht="25.9" customHeight="1"/>
    <row r="136" ht="25.9" customHeight="1"/>
    <row r="137" ht="25.9" customHeight="1"/>
    <row r="138" ht="25.9" customHeight="1"/>
    <row r="139" ht="25.9" customHeight="1"/>
    <row r="140" ht="25.9" customHeight="1"/>
    <row r="141" ht="25.9" customHeight="1"/>
    <row r="142" ht="25.9" customHeight="1"/>
    <row r="143" ht="25.9" customHeight="1"/>
    <row r="144" ht="25.9" customHeight="1"/>
    <row r="145" ht="25.9" customHeight="1"/>
    <row r="146" ht="25.9" customHeight="1"/>
    <row r="147" ht="25.9" customHeight="1"/>
    <row r="148" ht="25.9" customHeight="1"/>
    <row r="149" ht="25.9" customHeight="1"/>
    <row r="150" ht="25.9" customHeight="1"/>
    <row r="151" ht="25.9" customHeight="1"/>
    <row r="152" ht="25.9" customHeight="1"/>
    <row r="153" ht="25.9" customHeight="1"/>
    <row r="154" ht="25.9" customHeight="1"/>
    <row r="155" ht="25.9" customHeight="1"/>
    <row r="156" ht="25.9" customHeight="1"/>
    <row r="157" ht="25.9" customHeight="1"/>
    <row r="158" ht="25.9" customHeight="1"/>
    <row r="159" ht="25.9" customHeight="1"/>
    <row r="160" ht="25.9" customHeight="1"/>
    <row r="161" ht="25.9" customHeight="1"/>
    <row r="162" ht="25.9" customHeight="1"/>
    <row r="163" ht="25.9" customHeight="1"/>
    <row r="164" ht="25.9" customHeight="1"/>
    <row r="165" ht="25.9" customHeight="1"/>
    <row r="166" ht="25.9" customHeight="1"/>
    <row r="167" ht="25.9" customHeight="1"/>
    <row r="168" ht="25.9" customHeight="1"/>
    <row r="169" ht="25.9" customHeight="1"/>
    <row r="170" ht="25.9" customHeight="1"/>
    <row r="171" ht="25.9" customHeight="1"/>
    <row r="172" ht="25.9" customHeight="1"/>
    <row r="173" ht="25.9" customHeight="1"/>
    <row r="174" ht="25.9" customHeight="1"/>
    <row r="175" ht="25.9" customHeight="1"/>
    <row r="176" ht="25.9" customHeight="1"/>
    <row r="177" ht="25.9" customHeight="1"/>
    <row r="178" ht="25.9" customHeight="1"/>
    <row r="179" ht="25.9" customHeight="1"/>
    <row r="180" ht="25.9" customHeight="1"/>
    <row r="181" ht="25.9" customHeight="1"/>
    <row r="182" ht="25.9" customHeight="1"/>
    <row r="183" ht="25.9" customHeight="1"/>
    <row r="184" ht="25.9" customHeight="1"/>
    <row r="185" ht="25.9" customHeight="1"/>
    <row r="186" ht="25.9" customHeight="1"/>
    <row r="187" ht="25.9" customHeight="1"/>
    <row r="188" ht="25.9" customHeight="1"/>
    <row r="189" ht="25.9" customHeight="1"/>
    <row r="190" ht="25.9" customHeight="1"/>
    <row r="191" ht="25.9" customHeight="1"/>
    <row r="192" ht="25.9" customHeight="1"/>
    <row r="193" ht="25.9" customHeight="1"/>
    <row r="194" ht="25.9" customHeight="1"/>
    <row r="195" ht="25.9" customHeight="1"/>
    <row r="196" ht="25.9" customHeight="1"/>
    <row r="197" ht="25.9" customHeight="1"/>
    <row r="198" ht="25.9" customHeight="1"/>
    <row r="199" ht="25.9" customHeight="1"/>
    <row r="200" ht="25.9" customHeight="1"/>
    <row r="201" ht="25.9" customHeight="1"/>
    <row r="202" ht="25.9" customHeight="1"/>
    <row r="203" ht="25.9" customHeight="1"/>
    <row r="204" ht="25.9" customHeight="1"/>
    <row r="205" ht="25.9" customHeight="1"/>
    <row r="206" ht="25.9" customHeight="1"/>
    <row r="207" ht="25.9" customHeight="1"/>
    <row r="208" ht="25.9" customHeight="1"/>
    <row r="209" ht="25.9" customHeight="1"/>
    <row r="210" ht="25.9" customHeight="1"/>
    <row r="211" ht="25.9" customHeight="1"/>
    <row r="212" ht="25.9" customHeight="1"/>
    <row r="213" ht="25.9" customHeight="1"/>
    <row r="214" ht="25.9" customHeight="1"/>
    <row r="215" ht="25.9" customHeight="1"/>
    <row r="216" ht="25.9" customHeight="1"/>
    <row r="217" ht="25.9" customHeight="1"/>
    <row r="218" ht="25.9" customHeight="1"/>
    <row r="219" ht="25.9" customHeight="1"/>
    <row r="220" ht="25.9" customHeight="1"/>
    <row r="221" ht="25.9" customHeight="1"/>
    <row r="222" ht="25.9" customHeight="1"/>
    <row r="223" ht="25.9" customHeight="1"/>
    <row r="224" ht="25.9" customHeight="1"/>
    <row r="225" ht="25.9" customHeight="1"/>
    <row r="226" ht="25.9" customHeight="1"/>
    <row r="227" ht="25.9" customHeight="1"/>
    <row r="228" ht="25.9" customHeight="1"/>
    <row r="229" ht="25.9" customHeight="1"/>
    <row r="230" ht="25.9" customHeight="1"/>
    <row r="231" ht="25.9" customHeight="1"/>
    <row r="232" ht="25.9" customHeight="1"/>
    <row r="233" ht="25.9" customHeight="1"/>
    <row r="234" ht="25.9" customHeight="1"/>
    <row r="235" ht="25.9" customHeight="1"/>
    <row r="236" ht="25.9" customHeight="1"/>
    <row r="237" ht="25.9" customHeight="1"/>
    <row r="238" ht="25.9" customHeight="1"/>
    <row r="239" ht="25.9" customHeight="1"/>
    <row r="240" ht="25.9" customHeight="1"/>
    <row r="241" ht="25.9" customHeight="1"/>
    <row r="242" ht="25.9" customHeight="1"/>
    <row r="243" ht="25.9" customHeight="1"/>
    <row r="244" ht="25.9" customHeight="1"/>
    <row r="245" ht="25.9" customHeight="1"/>
    <row r="246" ht="25.9" customHeight="1"/>
    <row r="247" ht="25.9" customHeight="1"/>
    <row r="248" ht="25.9" customHeight="1"/>
    <row r="249" ht="25.9" customHeight="1"/>
    <row r="250" ht="25.9" customHeight="1"/>
    <row r="251" ht="25.9" customHeight="1"/>
    <row r="252" ht="25.9" customHeight="1"/>
    <row r="253" ht="25.9" customHeight="1"/>
    <row r="254" ht="25.9" customHeight="1"/>
    <row r="255" ht="25.9" customHeight="1"/>
    <row r="256" ht="25.9" customHeight="1"/>
    <row r="257" ht="25.9" customHeight="1"/>
    <row r="258" ht="25.9" customHeight="1"/>
    <row r="259" ht="25.9" customHeight="1"/>
    <row r="260" ht="25.9" customHeight="1"/>
    <row r="261" ht="25.9" customHeight="1"/>
    <row r="262" ht="25.9" customHeight="1"/>
    <row r="263" ht="25.9" customHeight="1"/>
    <row r="264" ht="25.9" customHeight="1"/>
    <row r="265" ht="25.9" customHeight="1"/>
    <row r="266" ht="25.9" customHeight="1"/>
    <row r="267" ht="25.9" customHeight="1"/>
    <row r="268" ht="25.9" customHeight="1"/>
    <row r="269" ht="25.9" customHeight="1"/>
    <row r="270" ht="25.9" customHeight="1"/>
    <row r="271" ht="25.9" customHeight="1"/>
    <row r="272" ht="25.9" customHeight="1"/>
    <row r="273" ht="25.9" customHeight="1"/>
    <row r="274" ht="25.9" customHeight="1"/>
    <row r="275" ht="25.9" customHeight="1"/>
    <row r="276" ht="25.9" customHeight="1"/>
    <row r="277" ht="25.9" customHeight="1"/>
    <row r="278" ht="25.9" customHeight="1"/>
    <row r="279" ht="25.9" customHeight="1"/>
    <row r="280" ht="25.9" customHeight="1"/>
    <row r="281" ht="25.9" customHeight="1"/>
    <row r="282" ht="25.9" customHeight="1"/>
    <row r="283" ht="25.9" customHeight="1"/>
    <row r="284" ht="25.9" customHeight="1"/>
    <row r="285" ht="25.9" customHeight="1"/>
    <row r="286" ht="25.9" customHeight="1"/>
    <row r="287" ht="25.9" customHeight="1"/>
    <row r="288" ht="25.9" customHeight="1"/>
    <row r="289" ht="25.9" customHeight="1"/>
    <row r="290" ht="25.9" customHeight="1"/>
    <row r="291" ht="25.9" customHeight="1"/>
    <row r="292" ht="25.9" customHeight="1"/>
    <row r="293" ht="25.9" customHeight="1"/>
    <row r="294" ht="25.9" customHeight="1"/>
    <row r="295" ht="25.9" customHeight="1"/>
    <row r="296" ht="25.9" customHeight="1"/>
    <row r="297" ht="25.9" customHeight="1"/>
    <row r="298" ht="25.9" customHeight="1"/>
    <row r="299" ht="25.9" customHeight="1"/>
    <row r="300" ht="25.9" customHeight="1"/>
    <row r="301" ht="25.9" customHeight="1"/>
    <row r="302" ht="25.9" customHeight="1"/>
    <row r="303" ht="25.9" customHeight="1"/>
    <row r="304" ht="25.9" customHeight="1"/>
    <row r="305" ht="25.9" customHeight="1"/>
    <row r="306" ht="25.9" customHeight="1"/>
    <row r="307" ht="25.9" customHeight="1"/>
    <row r="308" ht="25.9" customHeight="1"/>
    <row r="309" ht="25.9" customHeight="1"/>
    <row r="310" ht="25.9" customHeight="1"/>
    <row r="311" ht="25.9" customHeight="1"/>
    <row r="312" ht="25.9" customHeight="1"/>
    <row r="313" ht="25.9" customHeight="1"/>
    <row r="314" ht="25.9" customHeight="1"/>
    <row r="315" ht="25.9" customHeight="1"/>
    <row r="316" ht="25.9" customHeight="1"/>
    <row r="317" ht="25.9" customHeight="1"/>
    <row r="318" ht="25.9" customHeight="1"/>
    <row r="319" ht="25.9" customHeight="1"/>
  </sheetData>
  <mergeCells count="54">
    <mergeCell ref="AG25:AK25"/>
    <mergeCell ref="AB23:AF23"/>
    <mergeCell ref="AG23:AK23"/>
    <mergeCell ref="A24:AM24"/>
    <mergeCell ref="C23:G23"/>
    <mergeCell ref="H23:L23"/>
    <mergeCell ref="M23:Q23"/>
    <mergeCell ref="W23:AA23"/>
    <mergeCell ref="C25:G25"/>
    <mergeCell ref="H25:L25"/>
    <mergeCell ref="M25:Q25"/>
    <mergeCell ref="W25:AA25"/>
    <mergeCell ref="AB25:AF25"/>
    <mergeCell ref="R23:V23"/>
    <mergeCell ref="R25:V25"/>
    <mergeCell ref="C21:F21"/>
    <mergeCell ref="AG21:AJ21"/>
    <mergeCell ref="A22:AM22"/>
    <mergeCell ref="W4:X4"/>
    <mergeCell ref="Y4:Z4"/>
    <mergeCell ref="AB4:AC4"/>
    <mergeCell ref="AD4:AE4"/>
    <mergeCell ref="AG4:AH4"/>
    <mergeCell ref="AI4:AJ4"/>
    <mergeCell ref="H4:I4"/>
    <mergeCell ref="J4:K4"/>
    <mergeCell ref="M4:N4"/>
    <mergeCell ref="O4:P4"/>
    <mergeCell ref="R4:S4"/>
    <mergeCell ref="T4:U4"/>
    <mergeCell ref="C4:D4"/>
    <mergeCell ref="AM3:AM5"/>
    <mergeCell ref="C3:G3"/>
    <mergeCell ref="H3:L3"/>
    <mergeCell ref="M3:Q3"/>
    <mergeCell ref="R3:V3"/>
    <mergeCell ref="AB2:AF2"/>
    <mergeCell ref="AG2:AK2"/>
    <mergeCell ref="C1:AK1"/>
    <mergeCell ref="C2:G2"/>
    <mergeCell ref="A3:A5"/>
    <mergeCell ref="H2:L2"/>
    <mergeCell ref="M2:Q2"/>
    <mergeCell ref="R2:V2"/>
    <mergeCell ref="W2:AA2"/>
    <mergeCell ref="E4:F4"/>
    <mergeCell ref="W3:AA3"/>
    <mergeCell ref="AB3:AF3"/>
    <mergeCell ref="AG3:AK3"/>
    <mergeCell ref="H21:K21"/>
    <mergeCell ref="M21:P21"/>
    <mergeCell ref="R21:T21"/>
    <mergeCell ref="W21:Z21"/>
    <mergeCell ref="AB21:AE21"/>
  </mergeCells>
  <printOptions horizontalCentered="1"/>
  <pageMargins left="0.25" right="0.25" top="1.5" bottom="0.5" header="0.3" footer="0.25"/>
  <pageSetup paperSize="5" scale="57" orientation="landscape" r:id="rId1"/>
  <headerFooter alignWithMargins="0">
    <oddHeader>&amp;C&amp;"Times New Roman,Bold"&amp;24November 4, 2014 State Election
Election Day Registration (EDR) Counts</oddHeader>
    <oddFooter>&amp;R&amp;F</oddFooter>
  </headerFooter>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pageSetUpPr fitToPage="1"/>
  </sheetPr>
  <dimension ref="A1:T319"/>
  <sheetViews>
    <sheetView zoomScale="50" zoomScaleNormal="50" workbookViewId="0">
      <selection activeCell="O19" sqref="O19"/>
    </sheetView>
  </sheetViews>
  <sheetFormatPr defaultRowHeight="12.75"/>
  <cols>
    <col min="1" max="1" width="19.7109375" customWidth="1"/>
    <col min="2" max="2" width="1.85546875" customWidth="1"/>
    <col min="3" max="3" width="7.28515625" bestFit="1" customWidth="1"/>
    <col min="4" max="4" width="6.7109375" bestFit="1" customWidth="1"/>
    <col min="5" max="5" width="7.28515625" bestFit="1" customWidth="1"/>
    <col min="6" max="6" width="6.7109375" bestFit="1" customWidth="1"/>
    <col min="7" max="7" width="8.7109375" bestFit="1" customWidth="1"/>
    <col min="8" max="8" width="1.85546875" customWidth="1"/>
    <col min="9" max="9" width="7.28515625" bestFit="1" customWidth="1"/>
    <col min="10" max="10" width="6.7109375" customWidth="1"/>
    <col min="11" max="11" width="7.28515625" style="2" bestFit="1" customWidth="1"/>
    <col min="12" max="12" width="6.7109375" bestFit="1" customWidth="1"/>
    <col min="13" max="13" width="8.7109375" bestFit="1" customWidth="1"/>
    <col min="14" max="14" width="7.28515625" bestFit="1" customWidth="1"/>
    <col min="15" max="15" width="6.7109375" bestFit="1" customWidth="1"/>
    <col min="16" max="16" width="7.28515625" bestFit="1" customWidth="1"/>
    <col min="17" max="17" width="6.7109375" bestFit="1" customWidth="1"/>
    <col min="18" max="18" width="8.7109375" bestFit="1" customWidth="1"/>
    <col min="19" max="19" width="1.85546875" customWidth="1"/>
    <col min="20" max="20" width="19.7109375" customWidth="1"/>
    <col min="21" max="25" width="8.7109375" customWidth="1"/>
    <col min="26" max="27" width="11.42578125" customWidth="1"/>
    <col min="28" max="28" width="10.28515625" customWidth="1"/>
    <col min="29" max="33" width="8.7109375" customWidth="1"/>
    <col min="34" max="34" width="11" customWidth="1"/>
    <col min="35" max="35" width="17" customWidth="1"/>
  </cols>
  <sheetData>
    <row r="1" spans="1:20" ht="35.450000000000003" customHeight="1" thickBot="1">
      <c r="A1" s="231" t="s">
        <v>448</v>
      </c>
      <c r="B1" s="88"/>
      <c r="C1" s="795" t="s">
        <v>403</v>
      </c>
      <c r="D1" s="796"/>
      <c r="E1" s="796"/>
      <c r="F1" s="796"/>
      <c r="G1" s="797"/>
      <c r="H1" s="88"/>
      <c r="I1" s="795" t="s">
        <v>404</v>
      </c>
      <c r="J1" s="796"/>
      <c r="K1" s="796"/>
      <c r="L1" s="796"/>
      <c r="M1" s="796"/>
      <c r="N1" s="796"/>
      <c r="O1" s="796"/>
      <c r="P1" s="796"/>
      <c r="Q1" s="796"/>
      <c r="R1" s="797"/>
      <c r="S1" s="88"/>
      <c r="T1" s="232" t="s">
        <v>448</v>
      </c>
    </row>
    <row r="2" spans="1:20" ht="25.9" customHeight="1" thickBot="1">
      <c r="A2" s="241"/>
      <c r="B2" s="88"/>
      <c r="C2" s="801" t="s">
        <v>405</v>
      </c>
      <c r="D2" s="801"/>
      <c r="E2" s="801"/>
      <c r="F2" s="801"/>
      <c r="G2" s="801"/>
      <c r="H2" s="88"/>
      <c r="I2" s="798" t="s">
        <v>117</v>
      </c>
      <c r="J2" s="699"/>
      <c r="K2" s="699"/>
      <c r="L2" s="699"/>
      <c r="M2" s="699"/>
      <c r="N2" s="699" t="s">
        <v>406</v>
      </c>
      <c r="O2" s="699"/>
      <c r="P2" s="699"/>
      <c r="Q2" s="699"/>
      <c r="R2" s="700"/>
      <c r="S2" s="88"/>
      <c r="T2" s="242"/>
    </row>
    <row r="3" spans="1:20" ht="38.25" customHeight="1" thickTop="1" thickBot="1">
      <c r="A3" s="758" t="s">
        <v>0</v>
      </c>
      <c r="B3" s="182"/>
      <c r="C3" s="696" t="s">
        <v>22</v>
      </c>
      <c r="D3" s="697"/>
      <c r="E3" s="697"/>
      <c r="F3" s="697"/>
      <c r="G3" s="698"/>
      <c r="H3" s="182"/>
      <c r="I3" s="696" t="s">
        <v>23</v>
      </c>
      <c r="J3" s="697"/>
      <c r="K3" s="697"/>
      <c r="L3" s="697"/>
      <c r="M3" s="698"/>
      <c r="N3" s="696" t="s">
        <v>25</v>
      </c>
      <c r="O3" s="697"/>
      <c r="P3" s="697"/>
      <c r="Q3" s="697"/>
      <c r="R3" s="698"/>
      <c r="S3" s="182"/>
      <c r="T3" s="758" t="s">
        <v>0</v>
      </c>
    </row>
    <row r="4" spans="1:20" ht="38.25" customHeight="1" thickTop="1" thickBot="1">
      <c r="A4" s="716"/>
      <c r="B4" s="182"/>
      <c r="C4" s="696" t="s">
        <v>371</v>
      </c>
      <c r="D4" s="698"/>
      <c r="E4" s="696" t="s">
        <v>372</v>
      </c>
      <c r="F4" s="698"/>
      <c r="G4" s="190" t="s">
        <v>373</v>
      </c>
      <c r="H4" s="182"/>
      <c r="I4" s="696" t="s">
        <v>371</v>
      </c>
      <c r="J4" s="698"/>
      <c r="K4" s="696" t="s">
        <v>372</v>
      </c>
      <c r="L4" s="698"/>
      <c r="M4" s="190" t="s">
        <v>373</v>
      </c>
      <c r="N4" s="696" t="s">
        <v>371</v>
      </c>
      <c r="O4" s="698"/>
      <c r="P4" s="696" t="s">
        <v>372</v>
      </c>
      <c r="Q4" s="698"/>
      <c r="R4" s="190" t="s">
        <v>373</v>
      </c>
      <c r="S4" s="182"/>
      <c r="T4" s="716"/>
    </row>
    <row r="5" spans="1:20" ht="25.9" customHeight="1" thickTop="1" thickBot="1">
      <c r="A5" s="717"/>
      <c r="B5" s="9"/>
      <c r="C5" s="87" t="s">
        <v>374</v>
      </c>
      <c r="D5" s="180" t="s">
        <v>370</v>
      </c>
      <c r="E5" s="87" t="s">
        <v>374</v>
      </c>
      <c r="F5" s="87" t="s">
        <v>370</v>
      </c>
      <c r="G5" s="13" t="s">
        <v>2</v>
      </c>
      <c r="H5" s="9"/>
      <c r="I5" s="87" t="s">
        <v>374</v>
      </c>
      <c r="J5" s="180" t="s">
        <v>370</v>
      </c>
      <c r="K5" s="87" t="s">
        <v>374</v>
      </c>
      <c r="L5" s="87" t="s">
        <v>370</v>
      </c>
      <c r="M5" s="13" t="s">
        <v>2</v>
      </c>
      <c r="N5" s="87" t="s">
        <v>374</v>
      </c>
      <c r="O5" s="180" t="s">
        <v>370</v>
      </c>
      <c r="P5" s="87" t="s">
        <v>374</v>
      </c>
      <c r="Q5" s="87" t="s">
        <v>370</v>
      </c>
      <c r="R5" s="13" t="s">
        <v>2</v>
      </c>
      <c r="S5" s="9"/>
      <c r="T5" s="717"/>
    </row>
    <row r="6" spans="1:20" ht="28.9" customHeight="1" thickTop="1">
      <c r="A6" s="77">
        <v>1</v>
      </c>
      <c r="B6" s="48"/>
      <c r="C6" s="563">
        <v>22</v>
      </c>
      <c r="D6" s="564">
        <v>1</v>
      </c>
      <c r="E6" s="565"/>
      <c r="F6" s="565"/>
      <c r="G6" s="5">
        <f>SUM(C6:F6)</f>
        <v>23</v>
      </c>
      <c r="H6" s="48"/>
      <c r="I6" s="563">
        <v>5</v>
      </c>
      <c r="J6" s="564"/>
      <c r="K6" s="565"/>
      <c r="L6" s="565"/>
      <c r="M6" s="5">
        <f>SUM(I6:L6)</f>
        <v>5</v>
      </c>
      <c r="N6" s="563">
        <v>19</v>
      </c>
      <c r="O6" s="564">
        <v>1</v>
      </c>
      <c r="P6" s="565"/>
      <c r="Q6" s="565"/>
      <c r="R6" s="5">
        <f>SUM(N6:Q6)</f>
        <v>20</v>
      </c>
      <c r="S6" s="48"/>
      <c r="T6" s="77">
        <v>1</v>
      </c>
    </row>
    <row r="7" spans="1:20" ht="28.9" customHeight="1">
      <c r="A7" s="6">
        <v>2</v>
      </c>
      <c r="B7" s="48"/>
      <c r="C7" s="566">
        <v>6</v>
      </c>
      <c r="D7" s="566">
        <v>1</v>
      </c>
      <c r="E7" s="566"/>
      <c r="F7" s="566"/>
      <c r="G7" s="77">
        <f t="shared" ref="G7:G19" si="0">SUM(C7:F7)</f>
        <v>7</v>
      </c>
      <c r="H7" s="48"/>
      <c r="I7" s="566">
        <v>0</v>
      </c>
      <c r="J7" s="566"/>
      <c r="K7" s="566"/>
      <c r="L7" s="566"/>
      <c r="M7" s="77">
        <f t="shared" ref="M7:M19" si="1">SUM(I7:L7)</f>
        <v>0</v>
      </c>
      <c r="N7" s="566">
        <v>6</v>
      </c>
      <c r="O7" s="566">
        <v>1</v>
      </c>
      <c r="P7" s="566"/>
      <c r="Q7" s="566"/>
      <c r="R7" s="77">
        <f t="shared" ref="R7:R19" si="2">SUM(N7:Q7)</f>
        <v>7</v>
      </c>
      <c r="S7" s="48"/>
      <c r="T7" s="6">
        <v>2</v>
      </c>
    </row>
    <row r="8" spans="1:20" ht="28.9" customHeight="1">
      <c r="A8" s="6">
        <v>3</v>
      </c>
      <c r="B8" s="88"/>
      <c r="C8" s="566">
        <v>5</v>
      </c>
      <c r="D8" s="566"/>
      <c r="E8" s="566"/>
      <c r="F8" s="566"/>
      <c r="G8" s="77">
        <f t="shared" si="0"/>
        <v>5</v>
      </c>
      <c r="H8" s="88"/>
      <c r="I8" s="566">
        <v>6</v>
      </c>
      <c r="J8" s="566"/>
      <c r="K8" s="566"/>
      <c r="L8" s="566"/>
      <c r="M8" s="77">
        <f t="shared" si="1"/>
        <v>6</v>
      </c>
      <c r="N8" s="566">
        <v>1</v>
      </c>
      <c r="O8" s="566"/>
      <c r="P8" s="566"/>
      <c r="Q8" s="566"/>
      <c r="R8" s="77">
        <f t="shared" si="2"/>
        <v>1</v>
      </c>
      <c r="S8" s="88"/>
      <c r="T8" s="6">
        <v>3</v>
      </c>
    </row>
    <row r="9" spans="1:20" ht="28.9" customHeight="1">
      <c r="A9" s="6">
        <v>4</v>
      </c>
      <c r="B9" s="88"/>
      <c r="C9" s="566">
        <v>8</v>
      </c>
      <c r="D9" s="566"/>
      <c r="E9" s="566"/>
      <c r="F9" s="566"/>
      <c r="G9" s="77">
        <f t="shared" si="0"/>
        <v>8</v>
      </c>
      <c r="H9" s="88"/>
      <c r="I9" s="566">
        <v>7</v>
      </c>
      <c r="J9" s="566"/>
      <c r="K9" s="566"/>
      <c r="L9" s="566"/>
      <c r="M9" s="77">
        <f t="shared" si="1"/>
        <v>7</v>
      </c>
      <c r="N9" s="566">
        <v>6</v>
      </c>
      <c r="O9" s="566"/>
      <c r="P9" s="566"/>
      <c r="Q9" s="566"/>
      <c r="R9" s="77">
        <f t="shared" si="2"/>
        <v>6</v>
      </c>
      <c r="S9" s="88"/>
      <c r="T9" s="6">
        <v>4</v>
      </c>
    </row>
    <row r="10" spans="1:20" ht="28.9" customHeight="1">
      <c r="A10" s="6">
        <v>5</v>
      </c>
      <c r="B10" s="48"/>
      <c r="C10" s="566">
        <v>35</v>
      </c>
      <c r="D10" s="566">
        <v>1</v>
      </c>
      <c r="E10" s="566"/>
      <c r="F10" s="566"/>
      <c r="G10" s="77">
        <f t="shared" si="0"/>
        <v>36</v>
      </c>
      <c r="H10" s="48"/>
      <c r="I10" s="566">
        <v>16</v>
      </c>
      <c r="J10" s="566"/>
      <c r="K10" s="566"/>
      <c r="L10" s="566"/>
      <c r="M10" s="77">
        <f t="shared" si="1"/>
        <v>16</v>
      </c>
      <c r="N10" s="566">
        <v>26</v>
      </c>
      <c r="O10" s="566">
        <v>1</v>
      </c>
      <c r="P10" s="566"/>
      <c r="Q10" s="566"/>
      <c r="R10" s="77">
        <f t="shared" si="2"/>
        <v>27</v>
      </c>
      <c r="S10" s="48"/>
      <c r="T10" s="6">
        <v>5</v>
      </c>
    </row>
    <row r="11" spans="1:20" ht="28.9" customHeight="1">
      <c r="A11" s="6">
        <v>6</v>
      </c>
      <c r="B11" s="48"/>
      <c r="C11" s="566">
        <v>1</v>
      </c>
      <c r="D11" s="566"/>
      <c r="E11" s="566"/>
      <c r="F11" s="566"/>
      <c r="G11" s="77">
        <f t="shared" si="0"/>
        <v>1</v>
      </c>
      <c r="H11" s="48"/>
      <c r="I11" s="566">
        <v>3</v>
      </c>
      <c r="J11" s="566"/>
      <c r="K11" s="566"/>
      <c r="L11" s="566"/>
      <c r="M11" s="77">
        <f t="shared" si="1"/>
        <v>3</v>
      </c>
      <c r="N11" s="566">
        <v>1</v>
      </c>
      <c r="O11" s="566"/>
      <c r="P11" s="566"/>
      <c r="Q11" s="566"/>
      <c r="R11" s="77">
        <f t="shared" si="2"/>
        <v>1</v>
      </c>
      <c r="S11" s="48"/>
      <c r="T11" s="6">
        <v>6</v>
      </c>
    </row>
    <row r="12" spans="1:20" ht="28.9" customHeight="1">
      <c r="A12" s="6">
        <v>7</v>
      </c>
      <c r="B12" s="48"/>
      <c r="C12" s="566">
        <v>1</v>
      </c>
      <c r="D12" s="566"/>
      <c r="E12" s="566"/>
      <c r="F12" s="566"/>
      <c r="G12" s="77">
        <f t="shared" si="0"/>
        <v>1</v>
      </c>
      <c r="H12" s="48"/>
      <c r="I12" s="566">
        <v>3</v>
      </c>
      <c r="J12" s="566"/>
      <c r="K12" s="566"/>
      <c r="L12" s="566"/>
      <c r="M12" s="77">
        <f t="shared" si="1"/>
        <v>3</v>
      </c>
      <c r="N12" s="566">
        <v>0</v>
      </c>
      <c r="O12" s="566"/>
      <c r="P12" s="566"/>
      <c r="Q12" s="566"/>
      <c r="R12" s="77">
        <f t="shared" si="2"/>
        <v>0</v>
      </c>
      <c r="S12" s="48"/>
      <c r="T12" s="6">
        <v>7</v>
      </c>
    </row>
    <row r="13" spans="1:20" ht="28.9" customHeight="1">
      <c r="A13" s="6">
        <v>8</v>
      </c>
      <c r="B13" s="88"/>
      <c r="C13" s="566">
        <v>6</v>
      </c>
      <c r="D13" s="566"/>
      <c r="E13" s="566"/>
      <c r="F13" s="566"/>
      <c r="G13" s="77">
        <f t="shared" si="0"/>
        <v>6</v>
      </c>
      <c r="H13" s="88"/>
      <c r="I13" s="566">
        <v>1</v>
      </c>
      <c r="J13" s="566"/>
      <c r="K13" s="566"/>
      <c r="L13" s="566"/>
      <c r="M13" s="77">
        <f t="shared" si="1"/>
        <v>1</v>
      </c>
      <c r="N13" s="566">
        <v>5</v>
      </c>
      <c r="O13" s="566"/>
      <c r="P13" s="566"/>
      <c r="Q13" s="566"/>
      <c r="R13" s="77">
        <f t="shared" si="2"/>
        <v>5</v>
      </c>
      <c r="S13" s="88"/>
      <c r="T13" s="6">
        <v>8</v>
      </c>
    </row>
    <row r="14" spans="1:20" ht="28.9" customHeight="1">
      <c r="A14" s="6">
        <v>9</v>
      </c>
      <c r="B14" s="88"/>
      <c r="C14" s="566">
        <v>5</v>
      </c>
      <c r="D14" s="566"/>
      <c r="E14" s="566"/>
      <c r="F14" s="566"/>
      <c r="G14" s="77">
        <f t="shared" si="0"/>
        <v>5</v>
      </c>
      <c r="H14" s="88"/>
      <c r="I14" s="566">
        <v>4</v>
      </c>
      <c r="J14" s="566"/>
      <c r="K14" s="566"/>
      <c r="L14" s="566"/>
      <c r="M14" s="77">
        <f t="shared" si="1"/>
        <v>4</v>
      </c>
      <c r="N14" s="566">
        <v>3</v>
      </c>
      <c r="O14" s="566"/>
      <c r="P14" s="566"/>
      <c r="Q14" s="566"/>
      <c r="R14" s="77">
        <f t="shared" si="2"/>
        <v>3</v>
      </c>
      <c r="S14" s="88"/>
      <c r="T14" s="6">
        <v>9</v>
      </c>
    </row>
    <row r="15" spans="1:20" ht="28.9" customHeight="1">
      <c r="A15" s="6">
        <v>10</v>
      </c>
      <c r="B15" s="88"/>
      <c r="C15" s="566">
        <v>12</v>
      </c>
      <c r="D15" s="566"/>
      <c r="E15" s="566"/>
      <c r="F15" s="566"/>
      <c r="G15" s="77">
        <f t="shared" si="0"/>
        <v>12</v>
      </c>
      <c r="H15" s="88"/>
      <c r="I15" s="566">
        <v>4</v>
      </c>
      <c r="J15" s="566"/>
      <c r="K15" s="566"/>
      <c r="L15" s="566"/>
      <c r="M15" s="77">
        <f t="shared" si="1"/>
        <v>4</v>
      </c>
      <c r="N15" s="566">
        <v>9</v>
      </c>
      <c r="O15" s="566"/>
      <c r="P15" s="566"/>
      <c r="Q15" s="566"/>
      <c r="R15" s="77">
        <f t="shared" si="2"/>
        <v>9</v>
      </c>
      <c r="S15" s="88"/>
      <c r="T15" s="6">
        <v>10</v>
      </c>
    </row>
    <row r="16" spans="1:20" ht="28.9" customHeight="1">
      <c r="A16" s="6">
        <v>11</v>
      </c>
      <c r="B16" s="88"/>
      <c r="C16" s="566">
        <v>14</v>
      </c>
      <c r="D16" s="566"/>
      <c r="E16" s="566"/>
      <c r="F16" s="566"/>
      <c r="G16" s="77">
        <f t="shared" si="0"/>
        <v>14</v>
      </c>
      <c r="H16" s="88"/>
      <c r="I16" s="566">
        <v>13</v>
      </c>
      <c r="J16" s="566"/>
      <c r="K16" s="566"/>
      <c r="L16" s="566"/>
      <c r="M16" s="77">
        <f t="shared" si="1"/>
        <v>13</v>
      </c>
      <c r="N16" s="566">
        <v>9</v>
      </c>
      <c r="O16" s="566"/>
      <c r="P16" s="566"/>
      <c r="Q16" s="566"/>
      <c r="R16" s="77">
        <f t="shared" si="2"/>
        <v>9</v>
      </c>
      <c r="S16" s="88"/>
      <c r="T16" s="6">
        <v>11</v>
      </c>
    </row>
    <row r="17" spans="1:20" ht="28.9" customHeight="1">
      <c r="A17" s="6">
        <v>12</v>
      </c>
      <c r="B17" s="88"/>
      <c r="C17" s="566">
        <v>21</v>
      </c>
      <c r="D17" s="566"/>
      <c r="E17" s="566"/>
      <c r="F17" s="566"/>
      <c r="G17" s="77">
        <f t="shared" si="0"/>
        <v>21</v>
      </c>
      <c r="H17" s="88"/>
      <c r="I17" s="566">
        <v>7</v>
      </c>
      <c r="J17" s="566"/>
      <c r="K17" s="566"/>
      <c r="L17" s="566"/>
      <c r="M17" s="77">
        <f t="shared" si="1"/>
        <v>7</v>
      </c>
      <c r="N17" s="566">
        <v>18</v>
      </c>
      <c r="O17" s="566"/>
      <c r="P17" s="566"/>
      <c r="Q17" s="566"/>
      <c r="R17" s="77">
        <f t="shared" si="2"/>
        <v>18</v>
      </c>
      <c r="S17" s="88"/>
      <c r="T17" s="6">
        <v>12</v>
      </c>
    </row>
    <row r="18" spans="1:20" ht="28.9" customHeight="1">
      <c r="A18" s="6">
        <v>13</v>
      </c>
      <c r="B18" s="88"/>
      <c r="C18" s="566">
        <v>8</v>
      </c>
      <c r="D18" s="566"/>
      <c r="E18" s="566"/>
      <c r="F18" s="566"/>
      <c r="G18" s="77">
        <f t="shared" si="0"/>
        <v>8</v>
      </c>
      <c r="H18" s="88"/>
      <c r="I18" s="566">
        <v>3</v>
      </c>
      <c r="J18" s="566"/>
      <c r="K18" s="566"/>
      <c r="L18" s="566"/>
      <c r="M18" s="77">
        <f t="shared" si="1"/>
        <v>3</v>
      </c>
      <c r="N18" s="566">
        <v>7</v>
      </c>
      <c r="O18" s="566"/>
      <c r="P18" s="566"/>
      <c r="Q18" s="566"/>
      <c r="R18" s="77">
        <f t="shared" si="2"/>
        <v>7</v>
      </c>
      <c r="S18" s="88"/>
      <c r="T18" s="6">
        <v>13</v>
      </c>
    </row>
    <row r="19" spans="1:20" ht="28.9" customHeight="1" thickBot="1">
      <c r="A19" s="7">
        <v>14</v>
      </c>
      <c r="B19" s="88"/>
      <c r="C19" s="566">
        <v>167</v>
      </c>
      <c r="D19" s="566">
        <v>1</v>
      </c>
      <c r="E19" s="566"/>
      <c r="F19" s="566"/>
      <c r="G19" s="83">
        <f t="shared" si="0"/>
        <v>168</v>
      </c>
      <c r="H19" s="88"/>
      <c r="I19" s="566">
        <v>16</v>
      </c>
      <c r="J19" s="566"/>
      <c r="K19" s="566"/>
      <c r="L19" s="566"/>
      <c r="M19" s="83">
        <f t="shared" si="1"/>
        <v>16</v>
      </c>
      <c r="N19" s="566">
        <v>164</v>
      </c>
      <c r="O19" s="566">
        <v>1</v>
      </c>
      <c r="P19" s="566"/>
      <c r="Q19" s="566"/>
      <c r="R19" s="83">
        <f t="shared" si="2"/>
        <v>165</v>
      </c>
      <c r="S19" s="88"/>
      <c r="T19" s="7">
        <v>14</v>
      </c>
    </row>
    <row r="20" spans="1:20" ht="28.9" customHeight="1" thickTop="1" thickBot="1">
      <c r="A20" s="11" t="s">
        <v>430</v>
      </c>
      <c r="B20" s="90"/>
      <c r="C20" s="89">
        <f>SUM(C6:C19)</f>
        <v>311</v>
      </c>
      <c r="D20" s="89">
        <f t="shared" ref="D20:G20" si="3">SUM(D6:D19)</f>
        <v>4</v>
      </c>
      <c r="E20" s="89">
        <f t="shared" si="3"/>
        <v>0</v>
      </c>
      <c r="F20" s="89">
        <f t="shared" si="3"/>
        <v>0</v>
      </c>
      <c r="G20" s="86">
        <f t="shared" si="3"/>
        <v>315</v>
      </c>
      <c r="H20" s="90"/>
      <c r="I20" s="89">
        <f>SUM(I6:I19)</f>
        <v>88</v>
      </c>
      <c r="J20" s="89">
        <f t="shared" ref="J20:M20" si="4">SUM(J6:J19)</f>
        <v>0</v>
      </c>
      <c r="K20" s="89">
        <f t="shared" si="4"/>
        <v>0</v>
      </c>
      <c r="L20" s="89">
        <f t="shared" si="4"/>
        <v>0</v>
      </c>
      <c r="M20" s="89">
        <f t="shared" si="4"/>
        <v>88</v>
      </c>
      <c r="N20" s="89">
        <f>SUM(N6:N19)</f>
        <v>274</v>
      </c>
      <c r="O20" s="89">
        <f t="shared" ref="O20:R20" si="5">SUM(O6:O19)</f>
        <v>4</v>
      </c>
      <c r="P20" s="89">
        <f t="shared" si="5"/>
        <v>0</v>
      </c>
      <c r="Q20" s="89">
        <f t="shared" si="5"/>
        <v>0</v>
      </c>
      <c r="R20" s="86">
        <f t="shared" si="5"/>
        <v>278</v>
      </c>
      <c r="S20" s="90"/>
      <c r="T20" s="11" t="s">
        <v>430</v>
      </c>
    </row>
    <row r="21" spans="1:20" ht="28.9" customHeight="1" thickTop="1" thickBot="1">
      <c r="A21" s="11" t="s">
        <v>431</v>
      </c>
      <c r="B21" s="76"/>
      <c r="C21" s="692">
        <f>SUM(C20:F20)</f>
        <v>315</v>
      </c>
      <c r="D21" s="693"/>
      <c r="E21" s="693"/>
      <c r="F21" s="694"/>
      <c r="G21" s="191">
        <f>C23+C25</f>
        <v>315</v>
      </c>
      <c r="H21" s="76"/>
      <c r="I21" s="692">
        <f>SUM(I20:L20)</f>
        <v>88</v>
      </c>
      <c r="J21" s="693"/>
      <c r="K21" s="693"/>
      <c r="L21" s="694"/>
      <c r="M21" s="191">
        <f>I23+I25</f>
        <v>88</v>
      </c>
      <c r="N21" s="692">
        <f>SUM(N20:Q20)</f>
        <v>278</v>
      </c>
      <c r="O21" s="693"/>
      <c r="P21" s="693"/>
      <c r="Q21" s="694"/>
      <c r="R21" s="191">
        <f>N23+N25</f>
        <v>278</v>
      </c>
      <c r="S21" s="76"/>
      <c r="T21" s="11" t="s">
        <v>431</v>
      </c>
    </row>
    <row r="22" spans="1:20" ht="28.9" customHeight="1" thickTop="1" thickBot="1">
      <c r="A22" s="718" t="s">
        <v>1</v>
      </c>
      <c r="B22" s="719"/>
      <c r="C22" s="719"/>
      <c r="D22" s="719"/>
      <c r="E22" s="719"/>
      <c r="F22" s="719"/>
      <c r="G22" s="719"/>
      <c r="H22" s="719"/>
      <c r="I22" s="719"/>
      <c r="J22" s="719"/>
      <c r="K22" s="719"/>
      <c r="L22" s="719"/>
      <c r="M22" s="719"/>
      <c r="N22" s="719"/>
      <c r="O22" s="719"/>
      <c r="P22" s="719"/>
      <c r="Q22" s="719"/>
      <c r="R22" s="719"/>
      <c r="S22" s="719"/>
      <c r="T22" s="719"/>
    </row>
    <row r="23" spans="1:20" ht="28.9" customHeight="1" thickTop="1" thickBot="1">
      <c r="A23" s="66" t="s">
        <v>429</v>
      </c>
      <c r="B23" s="64"/>
      <c r="C23" s="689">
        <f>G8+G11</f>
        <v>6</v>
      </c>
      <c r="D23" s="690"/>
      <c r="E23" s="690"/>
      <c r="F23" s="690"/>
      <c r="G23" s="691"/>
      <c r="H23" s="64"/>
      <c r="I23" s="689">
        <f>M8+M11</f>
        <v>9</v>
      </c>
      <c r="J23" s="690"/>
      <c r="K23" s="690"/>
      <c r="L23" s="690"/>
      <c r="M23" s="691"/>
      <c r="N23" s="689">
        <f>R8+R11</f>
        <v>2</v>
      </c>
      <c r="O23" s="690"/>
      <c r="P23" s="690"/>
      <c r="Q23" s="690"/>
      <c r="R23" s="691"/>
      <c r="S23" s="64"/>
      <c r="T23" s="66" t="s">
        <v>429</v>
      </c>
    </row>
    <row r="24" spans="1:20" ht="28.9" customHeight="1" thickTop="1" thickBot="1">
      <c r="A24" s="721" t="s">
        <v>4</v>
      </c>
      <c r="B24" s="722"/>
      <c r="C24" s="722"/>
      <c r="D24" s="722"/>
      <c r="E24" s="722"/>
      <c r="F24" s="722"/>
      <c r="G24" s="722"/>
      <c r="H24" s="722"/>
      <c r="I24" s="722"/>
      <c r="J24" s="722"/>
      <c r="K24" s="722"/>
      <c r="L24" s="722"/>
      <c r="M24" s="722"/>
      <c r="N24" s="722"/>
      <c r="O24" s="722"/>
      <c r="P24" s="722"/>
      <c r="Q24" s="722"/>
      <c r="R24" s="722"/>
      <c r="S24" s="722"/>
      <c r="T24" s="722"/>
    </row>
    <row r="25" spans="1:20" ht="28.9" customHeight="1" thickTop="1" thickBot="1">
      <c r="A25" s="66" t="s">
        <v>429</v>
      </c>
      <c r="B25" s="64"/>
      <c r="C25" s="689">
        <f>SUM(G6:G7,G9:G10,G12:G19)</f>
        <v>309</v>
      </c>
      <c r="D25" s="690"/>
      <c r="E25" s="690"/>
      <c r="F25" s="690"/>
      <c r="G25" s="691"/>
      <c r="H25" s="64"/>
      <c r="I25" s="689">
        <f>SUM(M6:M7,M9:M10,M12:M19)</f>
        <v>79</v>
      </c>
      <c r="J25" s="690"/>
      <c r="K25" s="690"/>
      <c r="L25" s="690"/>
      <c r="M25" s="691"/>
      <c r="N25" s="689">
        <f>SUM(R6:R7,R9:R10,R12:R19)</f>
        <v>276</v>
      </c>
      <c r="O25" s="690"/>
      <c r="P25" s="690"/>
      <c r="Q25" s="690"/>
      <c r="R25" s="691"/>
      <c r="S25" s="64"/>
      <c r="T25" s="66" t="s">
        <v>429</v>
      </c>
    </row>
    <row r="26" spans="1:20" ht="25.9" customHeight="1" thickTop="1"/>
    <row r="27" spans="1:20" ht="25.9" customHeight="1"/>
    <row r="28" spans="1:20" ht="25.9" customHeight="1"/>
    <row r="29" spans="1:20" ht="25.9" customHeight="1"/>
    <row r="30" spans="1:20" ht="25.9" customHeight="1"/>
    <row r="31" spans="1:20" ht="25.9" customHeight="1"/>
    <row r="32" spans="1:20" ht="25.9" customHeight="1"/>
    <row r="33" ht="25.9" customHeight="1"/>
    <row r="34" ht="25.9" customHeight="1"/>
    <row r="35" ht="25.9" customHeight="1"/>
    <row r="36" ht="25.9" customHeight="1"/>
    <row r="37" ht="25.9" customHeight="1"/>
    <row r="38" ht="25.9" customHeight="1"/>
    <row r="39" ht="25.9" customHeight="1"/>
    <row r="40" ht="25.9" customHeight="1"/>
    <row r="41" ht="25.9" customHeight="1"/>
    <row r="42" ht="25.9" customHeight="1"/>
    <row r="43" ht="25.9" customHeight="1"/>
    <row r="44" ht="25.9" customHeight="1"/>
    <row r="45" ht="25.9" customHeight="1"/>
    <row r="46" ht="25.9" customHeight="1"/>
    <row r="47" ht="25.9" customHeight="1"/>
    <row r="48" ht="25.9" customHeight="1"/>
    <row r="49" ht="25.9" customHeight="1"/>
    <row r="50" ht="25.9" customHeight="1"/>
    <row r="51" ht="25.9" customHeight="1"/>
    <row r="52" ht="25.9" customHeight="1"/>
    <row r="53" ht="25.9" customHeight="1"/>
    <row r="54" ht="25.9" customHeight="1"/>
    <row r="55" ht="25.9" customHeight="1"/>
    <row r="56" ht="25.9" customHeight="1"/>
    <row r="57" ht="25.9" customHeight="1"/>
    <row r="58" ht="25.9" customHeight="1"/>
    <row r="59" ht="25.9" customHeight="1"/>
    <row r="60" ht="25.9" customHeight="1"/>
    <row r="61" ht="25.9" customHeight="1"/>
    <row r="62" ht="25.9" customHeight="1"/>
    <row r="63" ht="25.9" customHeight="1"/>
    <row r="64" ht="25.9" customHeight="1"/>
    <row r="65" ht="25.9" customHeight="1"/>
    <row r="66" ht="25.9" customHeight="1"/>
    <row r="67" ht="25.9" customHeight="1"/>
    <row r="68" ht="25.9" customHeight="1"/>
    <row r="69" ht="25.9" customHeight="1"/>
    <row r="70" ht="25.9" customHeight="1"/>
    <row r="71" ht="25.9" customHeight="1"/>
    <row r="72" ht="25.9" customHeight="1"/>
    <row r="73" ht="25.9" customHeight="1"/>
    <row r="74" ht="25.9" customHeight="1"/>
    <row r="75" ht="25.9" customHeight="1"/>
    <row r="76" ht="25.9" customHeight="1"/>
    <row r="77" ht="25.9" customHeight="1"/>
    <row r="78" ht="25.9" customHeight="1"/>
    <row r="79" ht="25.9" customHeight="1"/>
    <row r="80" ht="25.9" customHeight="1"/>
    <row r="81" ht="25.9" customHeight="1"/>
    <row r="82" ht="25.9" customHeight="1"/>
    <row r="83" ht="25.9" customHeight="1"/>
    <row r="84" ht="25.9" customHeight="1"/>
    <row r="85" ht="25.9" customHeight="1"/>
    <row r="86" ht="25.9" customHeight="1"/>
    <row r="87" ht="25.9" customHeight="1"/>
    <row r="88" ht="25.9" customHeight="1"/>
    <row r="89" ht="25.9" customHeight="1"/>
    <row r="90" ht="25.9" customHeight="1"/>
    <row r="91" ht="25.9" customHeight="1"/>
    <row r="92" ht="25.9" customHeight="1"/>
    <row r="93" ht="25.9" customHeight="1"/>
    <row r="94" ht="25.9" customHeight="1"/>
    <row r="95" ht="25.9" customHeight="1"/>
    <row r="96" ht="25.9" customHeight="1"/>
    <row r="97" ht="25.9" customHeight="1"/>
    <row r="98" ht="25.9" customHeight="1"/>
    <row r="99" ht="25.9" customHeight="1"/>
    <row r="100" ht="25.9" customHeight="1"/>
    <row r="101" ht="25.9" customHeight="1"/>
    <row r="102" ht="25.9" customHeight="1"/>
    <row r="103" ht="25.9" customHeight="1"/>
    <row r="104" ht="25.9" customHeight="1"/>
    <row r="105" ht="25.9" customHeight="1"/>
    <row r="106" ht="25.9" customHeight="1"/>
    <row r="107" ht="25.9" customHeight="1"/>
    <row r="108" ht="25.9" customHeight="1"/>
    <row r="109" ht="25.9" customHeight="1"/>
    <row r="110" ht="25.9" customHeight="1"/>
    <row r="111" ht="25.9" customHeight="1"/>
    <row r="112" ht="25.9" customHeight="1"/>
    <row r="113" ht="25.9" customHeight="1"/>
    <row r="114" ht="25.9" customHeight="1"/>
    <row r="115" ht="25.9" customHeight="1"/>
    <row r="116" ht="25.9" customHeight="1"/>
    <row r="117" ht="25.9" customHeight="1"/>
    <row r="118" ht="25.9" customHeight="1"/>
    <row r="119" ht="25.9" customHeight="1"/>
    <row r="120" ht="25.9" customHeight="1"/>
    <row r="121" ht="25.9" customHeight="1"/>
    <row r="122" ht="25.9" customHeight="1"/>
    <row r="123" ht="25.9" customHeight="1"/>
    <row r="124" ht="25.9" customHeight="1"/>
    <row r="125" ht="25.9" customHeight="1"/>
    <row r="126" ht="25.9" customHeight="1"/>
    <row r="127" ht="25.9" customHeight="1"/>
    <row r="128" ht="25.9" customHeight="1"/>
    <row r="129" ht="25.9" customHeight="1"/>
    <row r="130" ht="25.9" customHeight="1"/>
    <row r="131" ht="25.9" customHeight="1"/>
    <row r="132" ht="25.9" customHeight="1"/>
    <row r="133" ht="25.9" customHeight="1"/>
    <row r="134" ht="25.9" customHeight="1"/>
    <row r="135" ht="25.9" customHeight="1"/>
    <row r="136" ht="25.9" customHeight="1"/>
    <row r="137" ht="25.9" customHeight="1"/>
    <row r="138" ht="25.9" customHeight="1"/>
    <row r="139" ht="25.9" customHeight="1"/>
    <row r="140" ht="25.9" customHeight="1"/>
    <row r="141" ht="25.9" customHeight="1"/>
    <row r="142" ht="25.9" customHeight="1"/>
    <row r="143" ht="25.9" customHeight="1"/>
    <row r="144" ht="25.9" customHeight="1"/>
    <row r="145" ht="25.9" customHeight="1"/>
    <row r="146" ht="25.9" customHeight="1"/>
    <row r="147" ht="25.9" customHeight="1"/>
    <row r="148" ht="25.9" customHeight="1"/>
    <row r="149" ht="25.9" customHeight="1"/>
    <row r="150" ht="25.9" customHeight="1"/>
    <row r="151" ht="25.9" customHeight="1"/>
    <row r="152" ht="25.9" customHeight="1"/>
    <row r="153" ht="25.9" customHeight="1"/>
    <row r="154" ht="25.9" customHeight="1"/>
    <row r="155" ht="25.9" customHeight="1"/>
    <row r="156" ht="25.9" customHeight="1"/>
    <row r="157" ht="25.9" customHeight="1"/>
    <row r="158" ht="25.9" customHeight="1"/>
    <row r="159" ht="25.9" customHeight="1"/>
    <row r="160" ht="25.9" customHeight="1"/>
    <row r="161" ht="25.9" customHeight="1"/>
    <row r="162" ht="25.9" customHeight="1"/>
    <row r="163" ht="25.9" customHeight="1"/>
    <row r="164" ht="25.9" customHeight="1"/>
    <row r="165" ht="25.9" customHeight="1"/>
    <row r="166" ht="25.9" customHeight="1"/>
    <row r="167" ht="25.9" customHeight="1"/>
    <row r="168" ht="25.9" customHeight="1"/>
    <row r="169" ht="25.9" customHeight="1"/>
    <row r="170" ht="25.9" customHeight="1"/>
    <row r="171" ht="25.9" customHeight="1"/>
    <row r="172" ht="25.9" customHeight="1"/>
    <row r="173" ht="25.9" customHeight="1"/>
    <row r="174" ht="25.9" customHeight="1"/>
    <row r="175" ht="25.9" customHeight="1"/>
    <row r="176" ht="25.9" customHeight="1"/>
    <row r="177" ht="25.9" customHeight="1"/>
    <row r="178" ht="25.9" customHeight="1"/>
    <row r="179" ht="25.9" customHeight="1"/>
    <row r="180" ht="25.9" customHeight="1"/>
    <row r="181" ht="25.9" customHeight="1"/>
    <row r="182" ht="25.9" customHeight="1"/>
    <row r="183" ht="25.9" customHeight="1"/>
    <row r="184" ht="25.9" customHeight="1"/>
    <row r="185" ht="25.9" customHeight="1"/>
    <row r="186" ht="25.9" customHeight="1"/>
    <row r="187" ht="25.9" customHeight="1"/>
    <row r="188" ht="25.9" customHeight="1"/>
    <row r="189" ht="25.9" customHeight="1"/>
    <row r="190" ht="25.9" customHeight="1"/>
    <row r="191" ht="25.9" customHeight="1"/>
    <row r="192" ht="25.9" customHeight="1"/>
    <row r="193" ht="25.9" customHeight="1"/>
    <row r="194" ht="25.9" customHeight="1"/>
    <row r="195" ht="25.9" customHeight="1"/>
    <row r="196" ht="25.9" customHeight="1"/>
    <row r="197" ht="25.9" customHeight="1"/>
    <row r="198" ht="25.9" customHeight="1"/>
    <row r="199" ht="25.9" customHeight="1"/>
    <row r="200" ht="25.9" customHeight="1"/>
    <row r="201" ht="25.9" customHeight="1"/>
    <row r="202" ht="25.9" customHeight="1"/>
    <row r="203" ht="25.9" customHeight="1"/>
    <row r="204" ht="25.9" customHeight="1"/>
    <row r="205" ht="25.9" customHeight="1"/>
    <row r="206" ht="25.9" customHeight="1"/>
    <row r="207" ht="25.9" customHeight="1"/>
    <row r="208" ht="25.9" customHeight="1"/>
    <row r="209" ht="25.9" customHeight="1"/>
    <row r="210" ht="25.9" customHeight="1"/>
    <row r="211" ht="25.9" customHeight="1"/>
    <row r="212" ht="25.9" customHeight="1"/>
    <row r="213" ht="25.9" customHeight="1"/>
    <row r="214" ht="25.9" customHeight="1"/>
    <row r="215" ht="25.9" customHeight="1"/>
    <row r="216" ht="25.9" customHeight="1"/>
    <row r="217" ht="25.9" customHeight="1"/>
    <row r="218" ht="25.9" customHeight="1"/>
    <row r="219" ht="25.9" customHeight="1"/>
    <row r="220" ht="25.9" customHeight="1"/>
    <row r="221" ht="25.9" customHeight="1"/>
    <row r="222" ht="25.9" customHeight="1"/>
    <row r="223" ht="25.9" customHeight="1"/>
    <row r="224" ht="25.9" customHeight="1"/>
    <row r="225" ht="25.9" customHeight="1"/>
    <row r="226" ht="25.9" customHeight="1"/>
    <row r="227" ht="25.9" customHeight="1"/>
    <row r="228" ht="25.9" customHeight="1"/>
    <row r="229" ht="25.9" customHeight="1"/>
    <row r="230" ht="25.9" customHeight="1"/>
    <row r="231" ht="25.9" customHeight="1"/>
    <row r="232" ht="25.9" customHeight="1"/>
    <row r="233" ht="25.9" customHeight="1"/>
    <row r="234" ht="25.9" customHeight="1"/>
    <row r="235" ht="25.9" customHeight="1"/>
    <row r="236" ht="25.9" customHeight="1"/>
    <row r="237" ht="25.9" customHeight="1"/>
    <row r="238" ht="25.9" customHeight="1"/>
    <row r="239" ht="25.9" customHeight="1"/>
    <row r="240" ht="25.9" customHeight="1"/>
    <row r="241" ht="25.9" customHeight="1"/>
    <row r="242" ht="25.9" customHeight="1"/>
    <row r="243" ht="25.9" customHeight="1"/>
    <row r="244" ht="25.9" customHeight="1"/>
    <row r="245" ht="25.9" customHeight="1"/>
    <row r="246" ht="25.9" customHeight="1"/>
    <row r="247" ht="25.9" customHeight="1"/>
    <row r="248" ht="25.9" customHeight="1"/>
    <row r="249" ht="25.9" customHeight="1"/>
    <row r="250" ht="25.9" customHeight="1"/>
    <row r="251" ht="25.9" customHeight="1"/>
    <row r="252" ht="25.9" customHeight="1"/>
    <row r="253" ht="25.9" customHeight="1"/>
    <row r="254" ht="25.9" customHeight="1"/>
    <row r="255" ht="25.9" customHeight="1"/>
    <row r="256" ht="25.9" customHeight="1"/>
    <row r="257" ht="25.9" customHeight="1"/>
    <row r="258" ht="25.9" customHeight="1"/>
    <row r="259" ht="25.9" customHeight="1"/>
    <row r="260" ht="25.9" customHeight="1"/>
    <row r="261" ht="25.9" customHeight="1"/>
    <row r="262" ht="25.9" customHeight="1"/>
    <row r="263" ht="25.9" customHeight="1"/>
    <row r="264" ht="25.9" customHeight="1"/>
    <row r="265" ht="25.9" customHeight="1"/>
    <row r="266" ht="25.9" customHeight="1"/>
    <row r="267" ht="25.9" customHeight="1"/>
    <row r="268" ht="25.9" customHeight="1"/>
    <row r="269" ht="25.9" customHeight="1"/>
    <row r="270" ht="25.9" customHeight="1"/>
    <row r="271" ht="25.9" customHeight="1"/>
    <row r="272" ht="25.9" customHeight="1"/>
    <row r="273" ht="25.9" customHeight="1"/>
    <row r="274" ht="25.9" customHeight="1"/>
    <row r="275" ht="25.9" customHeight="1"/>
    <row r="276" ht="25.9" customHeight="1"/>
    <row r="277" ht="25.9" customHeight="1"/>
    <row r="278" ht="25.9" customHeight="1"/>
    <row r="279" ht="25.9" customHeight="1"/>
    <row r="280" ht="25.9" customHeight="1"/>
    <row r="281" ht="25.9" customHeight="1"/>
    <row r="282" ht="25.9" customHeight="1"/>
    <row r="283" ht="25.9" customHeight="1"/>
    <row r="284" ht="25.9" customHeight="1"/>
    <row r="285" ht="25.9" customHeight="1"/>
    <row r="286" ht="25.9" customHeight="1"/>
    <row r="287" ht="25.9" customHeight="1"/>
    <row r="288" ht="25.9" customHeight="1"/>
    <row r="289" ht="25.9" customHeight="1"/>
    <row r="290" ht="25.9" customHeight="1"/>
    <row r="291" ht="25.9" customHeight="1"/>
    <row r="292" ht="25.9" customHeight="1"/>
    <row r="293" ht="25.9" customHeight="1"/>
    <row r="294" ht="25.9" customHeight="1"/>
    <row r="295" ht="25.9" customHeight="1"/>
    <row r="296" ht="25.9" customHeight="1"/>
    <row r="297" ht="25.9" customHeight="1"/>
    <row r="298" ht="25.9" customHeight="1"/>
    <row r="299" ht="25.9" customHeight="1"/>
    <row r="300" ht="25.9" customHeight="1"/>
    <row r="301" ht="25.9" customHeight="1"/>
    <row r="302" ht="25.9" customHeight="1"/>
    <row r="303" ht="25.9" customHeight="1"/>
    <row r="304" ht="25.9" customHeight="1"/>
    <row r="305" ht="25.9" customHeight="1"/>
    <row r="306" ht="25.9" customHeight="1"/>
    <row r="307" ht="25.9" customHeight="1"/>
    <row r="308" ht="25.9" customHeight="1"/>
    <row r="309" ht="25.9" customHeight="1"/>
    <row r="310" ht="25.9" customHeight="1"/>
    <row r="311" ht="25.9" customHeight="1"/>
    <row r="312" ht="25.9" customHeight="1"/>
    <row r="313" ht="25.9" customHeight="1"/>
    <row r="314" ht="25.9" customHeight="1"/>
    <row r="315" ht="25.9" customHeight="1"/>
    <row r="316" ht="25.9" customHeight="1"/>
    <row r="317" ht="25.9" customHeight="1"/>
    <row r="318" ht="25.9" customHeight="1"/>
    <row r="319" ht="25.9" customHeight="1"/>
  </sheetData>
  <mergeCells count="27">
    <mergeCell ref="A24:T24"/>
    <mergeCell ref="C25:G25"/>
    <mergeCell ref="I25:M25"/>
    <mergeCell ref="N25:R25"/>
    <mergeCell ref="C21:F21"/>
    <mergeCell ref="I21:L21"/>
    <mergeCell ref="N21:Q21"/>
    <mergeCell ref="A22:T22"/>
    <mergeCell ref="C23:G23"/>
    <mergeCell ref="I23:M23"/>
    <mergeCell ref="N23:R23"/>
    <mergeCell ref="T3:T5"/>
    <mergeCell ref="C4:D4"/>
    <mergeCell ref="E4:F4"/>
    <mergeCell ref="I4:J4"/>
    <mergeCell ref="K4:L4"/>
    <mergeCell ref="N4:O4"/>
    <mergeCell ref="P4:Q4"/>
    <mergeCell ref="A3:A5"/>
    <mergeCell ref="C3:G3"/>
    <mergeCell ref="I3:M3"/>
    <mergeCell ref="N3:R3"/>
    <mergeCell ref="C1:G1"/>
    <mergeCell ref="I1:R1"/>
    <mergeCell ref="C2:G2"/>
    <mergeCell ref="I2:M2"/>
    <mergeCell ref="N2:R2"/>
  </mergeCells>
  <printOptions horizontalCentered="1"/>
  <pageMargins left="0.25" right="0.25" top="1.5" bottom="0.5" header="0.3" footer="0.25"/>
  <pageSetup paperSize="5" scale="67" orientation="landscape" horizontalDpi="4294967293" r:id="rId1"/>
  <headerFooter alignWithMargins="0">
    <oddHeader>&amp;C&amp;"Times New Roman,Bold"&amp;24November 4, 2014 State Election
Election Day Registration (EDR) Counts</oddHeader>
    <oddFooter>&amp;R&amp;F</oddFooter>
  </headerFooter>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pageSetUpPr fitToPage="1"/>
  </sheetPr>
  <dimension ref="A1:CE324"/>
  <sheetViews>
    <sheetView zoomScale="66" zoomScaleNormal="66" workbookViewId="0">
      <selection activeCell="AW13" sqref="AW13"/>
    </sheetView>
  </sheetViews>
  <sheetFormatPr defaultRowHeight="12.75"/>
  <cols>
    <col min="1" max="1" width="21.7109375" bestFit="1" customWidth="1"/>
    <col min="2" max="2" width="1.85546875" customWidth="1"/>
    <col min="3" max="3" width="7.28515625" bestFit="1" customWidth="1"/>
    <col min="4" max="4" width="6.7109375" bestFit="1" customWidth="1"/>
    <col min="5" max="5" width="7.28515625" bestFit="1" customWidth="1"/>
    <col min="6" max="6" width="6.7109375" bestFit="1" customWidth="1"/>
    <col min="7" max="7" width="8.7109375" bestFit="1" customWidth="1"/>
    <col min="8" max="8" width="7.28515625" bestFit="1" customWidth="1"/>
    <col min="9" max="9" width="6.7109375" bestFit="1" customWidth="1"/>
    <col min="10" max="10" width="7.28515625" bestFit="1" customWidth="1"/>
    <col min="11" max="11" width="6.7109375" bestFit="1" customWidth="1"/>
    <col min="12" max="12" width="8.7109375" bestFit="1" customWidth="1"/>
    <col min="13" max="13" width="7.28515625" bestFit="1" customWidth="1"/>
    <col min="14" max="14" width="6.7109375" bestFit="1" customWidth="1"/>
    <col min="15" max="15" width="7.28515625" bestFit="1" customWidth="1"/>
    <col min="16" max="16" width="6.7109375" bestFit="1" customWidth="1"/>
    <col min="17" max="17" width="8.7109375" bestFit="1" customWidth="1"/>
    <col min="18" max="18" width="7.28515625" bestFit="1" customWidth="1"/>
    <col min="19" max="19" width="6.7109375" bestFit="1" customWidth="1"/>
    <col min="20" max="20" width="7.28515625" bestFit="1" customWidth="1"/>
    <col min="21" max="21" width="6.7109375" bestFit="1" customWidth="1"/>
    <col min="22" max="22" width="8.7109375" bestFit="1" customWidth="1"/>
    <col min="23" max="23" width="7.28515625" bestFit="1" customWidth="1"/>
    <col min="24" max="24" width="6.7109375" bestFit="1" customWidth="1"/>
    <col min="25" max="25" width="7.28515625" bestFit="1" customWidth="1"/>
    <col min="26" max="26" width="6.7109375" bestFit="1" customWidth="1"/>
    <col min="27" max="27" width="8.7109375" bestFit="1" customWidth="1"/>
    <col min="28" max="28" width="7.28515625" bestFit="1" customWidth="1"/>
    <col min="29" max="29" width="6.7109375" bestFit="1" customWidth="1"/>
    <col min="30" max="30" width="7.28515625" bestFit="1" customWidth="1"/>
    <col min="31" max="31" width="6.7109375" bestFit="1" customWidth="1"/>
    <col min="32" max="32" width="8.7109375" bestFit="1" customWidth="1"/>
    <col min="33" max="33" width="7.28515625" bestFit="1" customWidth="1"/>
    <col min="34" max="34" width="6.7109375" bestFit="1" customWidth="1"/>
    <col min="35" max="35" width="7.28515625" bestFit="1" customWidth="1"/>
    <col min="36" max="36" width="6.7109375" bestFit="1" customWidth="1"/>
    <col min="37" max="37" width="8.7109375" bestFit="1" customWidth="1"/>
    <col min="38" max="38" width="7.28515625" bestFit="1" customWidth="1"/>
    <col min="39" max="39" width="6.7109375" bestFit="1" customWidth="1"/>
    <col min="40" max="40" width="7.28515625" bestFit="1" customWidth="1"/>
    <col min="41" max="41" width="6.7109375" bestFit="1" customWidth="1"/>
    <col min="42" max="42" width="8.7109375" bestFit="1" customWidth="1"/>
    <col min="43" max="43" width="8.5703125" customWidth="1"/>
    <col min="44" max="44" width="8.140625" customWidth="1"/>
    <col min="45" max="45" width="7.7109375" customWidth="1"/>
    <col min="46" max="46" width="6.7109375" bestFit="1" customWidth="1"/>
    <col min="47" max="47" width="8.7109375" bestFit="1" customWidth="1"/>
    <col min="48" max="48" width="7.28515625" bestFit="1" customWidth="1"/>
    <col min="49" max="49" width="7.85546875" customWidth="1"/>
    <col min="50" max="50" width="7.28515625" bestFit="1" customWidth="1"/>
    <col min="51" max="51" width="6.7109375" bestFit="1" customWidth="1"/>
    <col min="52" max="52" width="8.7109375" bestFit="1" customWidth="1"/>
    <col min="53" max="53" width="1.85546875" customWidth="1"/>
    <col min="54" max="54" width="21.7109375" bestFit="1" customWidth="1"/>
    <col min="55" max="55" width="11.85546875" customWidth="1"/>
    <col min="56" max="56" width="23.140625" customWidth="1"/>
    <col min="57" max="69" width="15.7109375" customWidth="1"/>
    <col min="70" max="72" width="8.7109375" customWidth="1"/>
    <col min="73" max="74" width="11.42578125" customWidth="1"/>
    <col min="75" max="75" width="10.28515625" customWidth="1"/>
    <col min="76" max="80" width="8.7109375" customWidth="1"/>
    <col min="81" max="81" width="11" customWidth="1"/>
    <col min="82" max="82" width="17" customWidth="1"/>
  </cols>
  <sheetData>
    <row r="1" spans="1:83" ht="39" customHeight="1" thickTop="1" thickBot="1">
      <c r="A1" s="231" t="s">
        <v>448</v>
      </c>
      <c r="B1" s="88"/>
      <c r="C1" s="809" t="s">
        <v>409</v>
      </c>
      <c r="D1" s="810"/>
      <c r="E1" s="810"/>
      <c r="F1" s="810"/>
      <c r="G1" s="810"/>
      <c r="H1" s="810"/>
      <c r="I1" s="810"/>
      <c r="J1" s="810"/>
      <c r="K1" s="810"/>
      <c r="L1" s="810"/>
      <c r="M1" s="810"/>
      <c r="N1" s="810"/>
      <c r="O1" s="810"/>
      <c r="P1" s="810"/>
      <c r="Q1" s="810"/>
      <c r="R1" s="810"/>
      <c r="S1" s="810"/>
      <c r="T1" s="810"/>
      <c r="U1" s="810"/>
      <c r="V1" s="810"/>
      <c r="W1" s="810"/>
      <c r="X1" s="810"/>
      <c r="Y1" s="810"/>
      <c r="Z1" s="810"/>
      <c r="AA1" s="810"/>
      <c r="AB1" s="810"/>
      <c r="AC1" s="810"/>
      <c r="AD1" s="810"/>
      <c r="AE1" s="810"/>
      <c r="AF1" s="810"/>
      <c r="AG1" s="810"/>
      <c r="AH1" s="810"/>
      <c r="AI1" s="810"/>
      <c r="AJ1" s="810"/>
      <c r="AK1" s="810"/>
      <c r="AL1" s="810"/>
      <c r="AM1" s="810"/>
      <c r="AN1" s="810"/>
      <c r="AO1" s="810"/>
      <c r="AP1" s="810"/>
      <c r="AQ1" s="810"/>
      <c r="AR1" s="810"/>
      <c r="AS1" s="810"/>
      <c r="AT1" s="810"/>
      <c r="AU1" s="810"/>
      <c r="AV1" s="810"/>
      <c r="AW1" s="810"/>
      <c r="AX1" s="810"/>
      <c r="AY1" s="810"/>
      <c r="AZ1" s="811"/>
      <c r="BA1" s="88"/>
      <c r="BB1" s="231" t="s">
        <v>448</v>
      </c>
    </row>
    <row r="2" spans="1:83" ht="22.5" customHeight="1" thickTop="1">
      <c r="A2" s="802"/>
      <c r="B2" s="88"/>
      <c r="C2" s="737" t="s">
        <v>410</v>
      </c>
      <c r="D2" s="738"/>
      <c r="E2" s="738"/>
      <c r="F2" s="738"/>
      <c r="G2" s="738"/>
      <c r="H2" s="738"/>
      <c r="I2" s="738"/>
      <c r="J2" s="738"/>
      <c r="K2" s="738"/>
      <c r="L2" s="739"/>
      <c r="M2" s="737" t="s">
        <v>253</v>
      </c>
      <c r="N2" s="738"/>
      <c r="O2" s="738"/>
      <c r="P2" s="738"/>
      <c r="Q2" s="738"/>
      <c r="R2" s="738"/>
      <c r="S2" s="738"/>
      <c r="T2" s="738"/>
      <c r="U2" s="738"/>
      <c r="V2" s="739"/>
      <c r="W2" s="737" t="s">
        <v>254</v>
      </c>
      <c r="X2" s="738"/>
      <c r="Y2" s="738"/>
      <c r="Z2" s="738"/>
      <c r="AA2" s="738"/>
      <c r="AB2" s="738"/>
      <c r="AC2" s="738"/>
      <c r="AD2" s="738"/>
      <c r="AE2" s="738"/>
      <c r="AF2" s="739"/>
      <c r="AG2" s="737" t="s">
        <v>407</v>
      </c>
      <c r="AH2" s="738"/>
      <c r="AI2" s="738"/>
      <c r="AJ2" s="738"/>
      <c r="AK2" s="738"/>
      <c r="AL2" s="738"/>
      <c r="AM2" s="738"/>
      <c r="AN2" s="738"/>
      <c r="AO2" s="738"/>
      <c r="AP2" s="739"/>
      <c r="AQ2" s="737" t="s">
        <v>408</v>
      </c>
      <c r="AR2" s="738"/>
      <c r="AS2" s="738"/>
      <c r="AT2" s="738"/>
      <c r="AU2" s="738"/>
      <c r="AV2" s="738"/>
      <c r="AW2" s="738"/>
      <c r="AX2" s="738"/>
      <c r="AY2" s="738"/>
      <c r="AZ2" s="739"/>
      <c r="BA2" s="88"/>
      <c r="BB2" s="803"/>
    </row>
    <row r="3" spans="1:83" ht="22.5" customHeight="1">
      <c r="A3" s="750"/>
      <c r="B3" s="182"/>
      <c r="C3" s="740"/>
      <c r="D3" s="741"/>
      <c r="E3" s="741"/>
      <c r="F3" s="741"/>
      <c r="G3" s="741"/>
      <c r="H3" s="741"/>
      <c r="I3" s="741"/>
      <c r="J3" s="741"/>
      <c r="K3" s="741"/>
      <c r="L3" s="742"/>
      <c r="M3" s="740"/>
      <c r="N3" s="741"/>
      <c r="O3" s="741"/>
      <c r="P3" s="741"/>
      <c r="Q3" s="741"/>
      <c r="R3" s="741"/>
      <c r="S3" s="741"/>
      <c r="T3" s="741"/>
      <c r="U3" s="741"/>
      <c r="V3" s="742"/>
      <c r="W3" s="740"/>
      <c r="X3" s="741"/>
      <c r="Y3" s="741"/>
      <c r="Z3" s="741"/>
      <c r="AA3" s="741"/>
      <c r="AB3" s="741"/>
      <c r="AC3" s="741"/>
      <c r="AD3" s="741"/>
      <c r="AE3" s="741"/>
      <c r="AF3" s="742"/>
      <c r="AG3" s="740"/>
      <c r="AH3" s="741"/>
      <c r="AI3" s="741"/>
      <c r="AJ3" s="741"/>
      <c r="AK3" s="741"/>
      <c r="AL3" s="741"/>
      <c r="AM3" s="741"/>
      <c r="AN3" s="741"/>
      <c r="AO3" s="741"/>
      <c r="AP3" s="742"/>
      <c r="AQ3" s="740"/>
      <c r="AR3" s="741"/>
      <c r="AS3" s="741"/>
      <c r="AT3" s="741"/>
      <c r="AU3" s="741"/>
      <c r="AV3" s="741"/>
      <c r="AW3" s="741"/>
      <c r="AX3" s="741"/>
      <c r="AY3" s="741"/>
      <c r="AZ3" s="742"/>
      <c r="BA3" s="182"/>
      <c r="BB3" s="804"/>
    </row>
    <row r="4" spans="1:83" ht="88.15" customHeight="1" thickBot="1">
      <c r="A4" s="750"/>
      <c r="B4" s="182"/>
      <c r="C4" s="743"/>
      <c r="D4" s="744"/>
      <c r="E4" s="744"/>
      <c r="F4" s="744"/>
      <c r="G4" s="744"/>
      <c r="H4" s="744"/>
      <c r="I4" s="744"/>
      <c r="J4" s="744"/>
      <c r="K4" s="744"/>
      <c r="L4" s="745"/>
      <c r="M4" s="743"/>
      <c r="N4" s="744"/>
      <c r="O4" s="744"/>
      <c r="P4" s="744"/>
      <c r="Q4" s="744"/>
      <c r="R4" s="744"/>
      <c r="S4" s="744"/>
      <c r="T4" s="744"/>
      <c r="U4" s="744"/>
      <c r="V4" s="745"/>
      <c r="W4" s="743"/>
      <c r="X4" s="744"/>
      <c r="Y4" s="744"/>
      <c r="Z4" s="744"/>
      <c r="AA4" s="744"/>
      <c r="AB4" s="744"/>
      <c r="AC4" s="744"/>
      <c r="AD4" s="744"/>
      <c r="AE4" s="744"/>
      <c r="AF4" s="745"/>
      <c r="AG4" s="743"/>
      <c r="AH4" s="744"/>
      <c r="AI4" s="744"/>
      <c r="AJ4" s="744"/>
      <c r="AK4" s="744"/>
      <c r="AL4" s="744"/>
      <c r="AM4" s="744"/>
      <c r="AN4" s="744"/>
      <c r="AO4" s="744"/>
      <c r="AP4" s="745"/>
      <c r="AQ4" s="743"/>
      <c r="AR4" s="744"/>
      <c r="AS4" s="744"/>
      <c r="AT4" s="744"/>
      <c r="AU4" s="744"/>
      <c r="AV4" s="744"/>
      <c r="AW4" s="744"/>
      <c r="AX4" s="744"/>
      <c r="AY4" s="744"/>
      <c r="AZ4" s="745"/>
      <c r="BA4" s="182"/>
      <c r="BB4" s="804"/>
    </row>
    <row r="5" spans="1:83" ht="41.25" customHeight="1" thickTop="1" thickBot="1">
      <c r="A5" s="751"/>
      <c r="B5" s="9"/>
      <c r="C5" s="746" t="s">
        <v>256</v>
      </c>
      <c r="D5" s="747"/>
      <c r="E5" s="747"/>
      <c r="F5" s="747"/>
      <c r="G5" s="747"/>
      <c r="H5" s="747"/>
      <c r="I5" s="747"/>
      <c r="J5" s="747"/>
      <c r="K5" s="747"/>
      <c r="L5" s="748"/>
      <c r="M5" s="746" t="s">
        <v>257</v>
      </c>
      <c r="N5" s="747"/>
      <c r="O5" s="747"/>
      <c r="P5" s="747"/>
      <c r="Q5" s="747"/>
      <c r="R5" s="747"/>
      <c r="S5" s="747"/>
      <c r="T5" s="747"/>
      <c r="U5" s="747"/>
      <c r="V5" s="748"/>
      <c r="W5" s="746" t="s">
        <v>258</v>
      </c>
      <c r="X5" s="747"/>
      <c r="Y5" s="747"/>
      <c r="Z5" s="747"/>
      <c r="AA5" s="747"/>
      <c r="AB5" s="747"/>
      <c r="AC5" s="747"/>
      <c r="AD5" s="747"/>
      <c r="AE5" s="747"/>
      <c r="AF5" s="748"/>
      <c r="AG5" s="746" t="s">
        <v>259</v>
      </c>
      <c r="AH5" s="747"/>
      <c r="AI5" s="747"/>
      <c r="AJ5" s="747"/>
      <c r="AK5" s="747"/>
      <c r="AL5" s="747"/>
      <c r="AM5" s="747"/>
      <c r="AN5" s="747"/>
      <c r="AO5" s="747"/>
      <c r="AP5" s="748"/>
      <c r="AQ5" s="746" t="s">
        <v>260</v>
      </c>
      <c r="AR5" s="747"/>
      <c r="AS5" s="747"/>
      <c r="AT5" s="747"/>
      <c r="AU5" s="747"/>
      <c r="AV5" s="747"/>
      <c r="AW5" s="747"/>
      <c r="AX5" s="747"/>
      <c r="AY5" s="747"/>
      <c r="AZ5" s="748"/>
      <c r="BA5" s="9"/>
      <c r="BB5" s="805"/>
    </row>
    <row r="6" spans="1:83" ht="41.25" customHeight="1" thickTop="1" thickBot="1">
      <c r="A6" s="758" t="s">
        <v>0</v>
      </c>
      <c r="B6" s="48"/>
      <c r="C6" s="696" t="s">
        <v>132</v>
      </c>
      <c r="D6" s="697"/>
      <c r="E6" s="697"/>
      <c r="F6" s="697"/>
      <c r="G6" s="698"/>
      <c r="H6" s="696" t="s">
        <v>133</v>
      </c>
      <c r="I6" s="697"/>
      <c r="J6" s="697"/>
      <c r="K6" s="697"/>
      <c r="L6" s="698"/>
      <c r="M6" s="696" t="s">
        <v>132</v>
      </c>
      <c r="N6" s="697"/>
      <c r="O6" s="697"/>
      <c r="P6" s="697"/>
      <c r="Q6" s="698"/>
      <c r="R6" s="696" t="s">
        <v>133</v>
      </c>
      <c r="S6" s="697"/>
      <c r="T6" s="697"/>
      <c r="U6" s="697"/>
      <c r="V6" s="698"/>
      <c r="W6" s="696" t="s">
        <v>132</v>
      </c>
      <c r="X6" s="697"/>
      <c r="Y6" s="697"/>
      <c r="Z6" s="697"/>
      <c r="AA6" s="698"/>
      <c r="AB6" s="696" t="s">
        <v>133</v>
      </c>
      <c r="AC6" s="697"/>
      <c r="AD6" s="697"/>
      <c r="AE6" s="697"/>
      <c r="AF6" s="698"/>
      <c r="AG6" s="696" t="s">
        <v>132</v>
      </c>
      <c r="AH6" s="697"/>
      <c r="AI6" s="697"/>
      <c r="AJ6" s="697"/>
      <c r="AK6" s="698"/>
      <c r="AL6" s="696" t="s">
        <v>133</v>
      </c>
      <c r="AM6" s="697"/>
      <c r="AN6" s="697"/>
      <c r="AO6" s="697"/>
      <c r="AP6" s="698"/>
      <c r="AQ6" s="696" t="s">
        <v>132</v>
      </c>
      <c r="AR6" s="697"/>
      <c r="AS6" s="697"/>
      <c r="AT6" s="697"/>
      <c r="AU6" s="698"/>
      <c r="AV6" s="696" t="s">
        <v>133</v>
      </c>
      <c r="AW6" s="697"/>
      <c r="AX6" s="697"/>
      <c r="AY6" s="697"/>
      <c r="AZ6" s="698"/>
      <c r="BA6" s="48"/>
      <c r="BB6" s="806" t="s">
        <v>0</v>
      </c>
    </row>
    <row r="7" spans="1:83" s="8" customFormat="1" ht="69.75" customHeight="1" thickTop="1" thickBot="1">
      <c r="A7" s="716"/>
      <c r="B7" s="48"/>
      <c r="C7" s="696" t="s">
        <v>371</v>
      </c>
      <c r="D7" s="698"/>
      <c r="E7" s="696" t="s">
        <v>372</v>
      </c>
      <c r="F7" s="698"/>
      <c r="G7" s="249" t="s">
        <v>373</v>
      </c>
      <c r="H7" s="696" t="s">
        <v>371</v>
      </c>
      <c r="I7" s="698"/>
      <c r="J7" s="696" t="s">
        <v>372</v>
      </c>
      <c r="K7" s="698"/>
      <c r="L7" s="249" t="s">
        <v>373</v>
      </c>
      <c r="M7" s="696" t="s">
        <v>371</v>
      </c>
      <c r="N7" s="698"/>
      <c r="O7" s="696" t="s">
        <v>372</v>
      </c>
      <c r="P7" s="698"/>
      <c r="Q7" s="249" t="s">
        <v>373</v>
      </c>
      <c r="R7" s="696" t="s">
        <v>371</v>
      </c>
      <c r="S7" s="698"/>
      <c r="T7" s="696" t="s">
        <v>372</v>
      </c>
      <c r="U7" s="698"/>
      <c r="V7" s="249" t="s">
        <v>373</v>
      </c>
      <c r="W7" s="696" t="s">
        <v>371</v>
      </c>
      <c r="X7" s="698"/>
      <c r="Y7" s="696" t="s">
        <v>372</v>
      </c>
      <c r="Z7" s="698"/>
      <c r="AA7" s="249" t="s">
        <v>373</v>
      </c>
      <c r="AB7" s="696" t="s">
        <v>371</v>
      </c>
      <c r="AC7" s="698"/>
      <c r="AD7" s="696" t="s">
        <v>372</v>
      </c>
      <c r="AE7" s="698"/>
      <c r="AF7" s="249" t="s">
        <v>373</v>
      </c>
      <c r="AG7" s="696" t="s">
        <v>371</v>
      </c>
      <c r="AH7" s="698"/>
      <c r="AI7" s="696" t="s">
        <v>372</v>
      </c>
      <c r="AJ7" s="698"/>
      <c r="AK7" s="249" t="s">
        <v>373</v>
      </c>
      <c r="AL7" s="696" t="s">
        <v>371</v>
      </c>
      <c r="AM7" s="698"/>
      <c r="AN7" s="696" t="s">
        <v>372</v>
      </c>
      <c r="AO7" s="698"/>
      <c r="AP7" s="249" t="s">
        <v>373</v>
      </c>
      <c r="AQ7" s="696" t="s">
        <v>371</v>
      </c>
      <c r="AR7" s="698"/>
      <c r="AS7" s="696" t="s">
        <v>372</v>
      </c>
      <c r="AT7" s="698"/>
      <c r="AU7" s="249" t="s">
        <v>373</v>
      </c>
      <c r="AV7" s="696" t="s">
        <v>371</v>
      </c>
      <c r="AW7" s="698"/>
      <c r="AX7" s="696" t="s">
        <v>372</v>
      </c>
      <c r="AY7" s="698"/>
      <c r="AZ7" s="249" t="s">
        <v>373</v>
      </c>
      <c r="BA7" s="48"/>
      <c r="BB7" s="807"/>
      <c r="BC7"/>
      <c r="BD7" s="63"/>
      <c r="BE7" s="63"/>
      <c r="BF7" s="63"/>
      <c r="BG7" s="63"/>
      <c r="BH7" s="63"/>
      <c r="BI7" s="63"/>
      <c r="BJ7" s="63"/>
      <c r="BK7" s="63"/>
      <c r="BL7" s="63"/>
      <c r="BM7" s="63"/>
      <c r="BN7" s="63"/>
      <c r="BO7" s="63"/>
      <c r="BP7" s="63"/>
      <c r="BQ7" s="63"/>
      <c r="BR7"/>
      <c r="BS7"/>
      <c r="BT7"/>
      <c r="BU7"/>
      <c r="BV7"/>
      <c r="BW7"/>
      <c r="BX7"/>
      <c r="BY7"/>
      <c r="BZ7"/>
      <c r="CA7"/>
      <c r="CB7"/>
      <c r="CC7"/>
      <c r="CD7"/>
      <c r="CE7"/>
    </row>
    <row r="8" spans="1:83" s="8" customFormat="1" ht="18" customHeight="1" thickTop="1" thickBot="1">
      <c r="A8" s="717"/>
      <c r="B8" s="88"/>
      <c r="C8" s="87" t="s">
        <v>374</v>
      </c>
      <c r="D8" s="180" t="s">
        <v>370</v>
      </c>
      <c r="E8" s="87" t="s">
        <v>374</v>
      </c>
      <c r="F8" s="87" t="s">
        <v>370</v>
      </c>
      <c r="G8" s="13" t="s">
        <v>2</v>
      </c>
      <c r="H8" s="87" t="s">
        <v>374</v>
      </c>
      <c r="I8" s="180" t="s">
        <v>370</v>
      </c>
      <c r="J8" s="87" t="s">
        <v>374</v>
      </c>
      <c r="K8" s="87" t="s">
        <v>370</v>
      </c>
      <c r="L8" s="13" t="s">
        <v>2</v>
      </c>
      <c r="M8" s="87" t="s">
        <v>374</v>
      </c>
      <c r="N8" s="180" t="s">
        <v>370</v>
      </c>
      <c r="O8" s="87" t="s">
        <v>374</v>
      </c>
      <c r="P8" s="87" t="s">
        <v>370</v>
      </c>
      <c r="Q8" s="13" t="s">
        <v>2</v>
      </c>
      <c r="R8" s="87" t="s">
        <v>374</v>
      </c>
      <c r="S8" s="180" t="s">
        <v>370</v>
      </c>
      <c r="T8" s="87" t="s">
        <v>374</v>
      </c>
      <c r="U8" s="87" t="s">
        <v>370</v>
      </c>
      <c r="V8" s="13" t="s">
        <v>2</v>
      </c>
      <c r="W8" s="87" t="s">
        <v>374</v>
      </c>
      <c r="X8" s="180" t="s">
        <v>370</v>
      </c>
      <c r="Y8" s="87" t="s">
        <v>374</v>
      </c>
      <c r="Z8" s="87" t="s">
        <v>370</v>
      </c>
      <c r="AA8" s="13" t="s">
        <v>2</v>
      </c>
      <c r="AB8" s="87" t="s">
        <v>374</v>
      </c>
      <c r="AC8" s="180" t="s">
        <v>370</v>
      </c>
      <c r="AD8" s="87" t="s">
        <v>374</v>
      </c>
      <c r="AE8" s="87" t="s">
        <v>370</v>
      </c>
      <c r="AF8" s="13" t="s">
        <v>2</v>
      </c>
      <c r="AG8" s="87" t="s">
        <v>374</v>
      </c>
      <c r="AH8" s="180" t="s">
        <v>370</v>
      </c>
      <c r="AI8" s="87" t="s">
        <v>374</v>
      </c>
      <c r="AJ8" s="87" t="s">
        <v>370</v>
      </c>
      <c r="AK8" s="13" t="s">
        <v>2</v>
      </c>
      <c r="AL8" s="87" t="s">
        <v>374</v>
      </c>
      <c r="AM8" s="180" t="s">
        <v>370</v>
      </c>
      <c r="AN8" s="87" t="s">
        <v>374</v>
      </c>
      <c r="AO8" s="87" t="s">
        <v>370</v>
      </c>
      <c r="AP8" s="13" t="s">
        <v>2</v>
      </c>
      <c r="AQ8" s="87" t="s">
        <v>374</v>
      </c>
      <c r="AR8" s="180" t="s">
        <v>370</v>
      </c>
      <c r="AS8" s="87" t="s">
        <v>374</v>
      </c>
      <c r="AT8" s="87" t="s">
        <v>370</v>
      </c>
      <c r="AU8" s="13" t="s">
        <v>2</v>
      </c>
      <c r="AV8" s="87" t="s">
        <v>374</v>
      </c>
      <c r="AW8" s="180" t="s">
        <v>370</v>
      </c>
      <c r="AX8" s="87" t="s">
        <v>374</v>
      </c>
      <c r="AY8" s="87" t="s">
        <v>370</v>
      </c>
      <c r="AZ8" s="13" t="s">
        <v>2</v>
      </c>
      <c r="BA8" s="88"/>
      <c r="BB8" s="808"/>
      <c r="BC8"/>
      <c r="BD8" s="63"/>
      <c r="BE8"/>
      <c r="BF8"/>
      <c r="BG8"/>
      <c r="BH8"/>
      <c r="BI8"/>
      <c r="BJ8"/>
      <c r="BK8"/>
      <c r="BL8"/>
      <c r="BM8"/>
      <c r="BN8"/>
      <c r="BO8"/>
      <c r="BP8"/>
      <c r="BQ8"/>
      <c r="BR8"/>
      <c r="BS8"/>
      <c r="BT8"/>
      <c r="BU8"/>
      <c r="BV8"/>
      <c r="BW8"/>
      <c r="BX8"/>
      <c r="BY8"/>
      <c r="BZ8"/>
      <c r="CA8"/>
      <c r="CB8"/>
      <c r="CC8"/>
      <c r="CD8"/>
      <c r="CE8"/>
    </row>
    <row r="9" spans="1:83" ht="26.1" customHeight="1" thickTop="1">
      <c r="A9" s="77">
        <v>1</v>
      </c>
      <c r="B9" s="88"/>
      <c r="C9" s="563">
        <v>15</v>
      </c>
      <c r="D9" s="564">
        <v>1</v>
      </c>
      <c r="E9" s="565"/>
      <c r="F9" s="565"/>
      <c r="G9" s="5">
        <f>SUM(C9:F9)</f>
        <v>16</v>
      </c>
      <c r="H9" s="563">
        <v>7</v>
      </c>
      <c r="I9" s="564"/>
      <c r="J9" s="565"/>
      <c r="K9" s="565"/>
      <c r="L9" s="5">
        <f>SUM(H9:K9)</f>
        <v>7</v>
      </c>
      <c r="M9" s="563">
        <v>12</v>
      </c>
      <c r="N9" s="564"/>
      <c r="O9" s="565"/>
      <c r="P9" s="565"/>
      <c r="Q9" s="5">
        <f>SUM(M9:P9)</f>
        <v>12</v>
      </c>
      <c r="R9" s="563">
        <v>11</v>
      </c>
      <c r="S9" s="564">
        <v>1</v>
      </c>
      <c r="T9" s="565"/>
      <c r="U9" s="565"/>
      <c r="V9" s="5">
        <f>SUM(R9:U9)</f>
        <v>12</v>
      </c>
      <c r="W9" s="563">
        <v>5</v>
      </c>
      <c r="X9" s="564"/>
      <c r="Y9" s="565"/>
      <c r="Z9" s="565"/>
      <c r="AA9" s="5">
        <f>SUM(W9:Z9)</f>
        <v>5</v>
      </c>
      <c r="AB9" s="563">
        <v>16</v>
      </c>
      <c r="AC9" s="564">
        <v>1</v>
      </c>
      <c r="AD9" s="565"/>
      <c r="AE9" s="565"/>
      <c r="AF9" s="5">
        <f>SUM(AB9:AE9)</f>
        <v>17</v>
      </c>
      <c r="AG9" s="563">
        <v>13</v>
      </c>
      <c r="AH9" s="564">
        <v>1</v>
      </c>
      <c r="AI9" s="565"/>
      <c r="AJ9" s="565"/>
      <c r="AK9" s="5">
        <f>SUM(AG9:AJ9)</f>
        <v>14</v>
      </c>
      <c r="AL9" s="563">
        <v>6</v>
      </c>
      <c r="AM9" s="564"/>
      <c r="AN9" s="565"/>
      <c r="AO9" s="565"/>
      <c r="AP9" s="5">
        <f>SUM(AL9:AO9)</f>
        <v>6</v>
      </c>
      <c r="AQ9" s="563">
        <v>16</v>
      </c>
      <c r="AR9" s="564">
        <v>1</v>
      </c>
      <c r="AS9" s="565"/>
      <c r="AT9" s="565"/>
      <c r="AU9" s="5">
        <f>SUM(AQ9:AT9)</f>
        <v>17</v>
      </c>
      <c r="AV9" s="563">
        <v>3</v>
      </c>
      <c r="AW9" s="564"/>
      <c r="AX9" s="565"/>
      <c r="AY9" s="565"/>
      <c r="AZ9" s="5">
        <f>SUM(AV9:AY9)</f>
        <v>3</v>
      </c>
      <c r="BA9" s="88"/>
      <c r="BB9" s="77">
        <v>1</v>
      </c>
      <c r="BC9" s="2"/>
      <c r="BD9" s="63"/>
    </row>
    <row r="10" spans="1:83" s="3" customFormat="1" ht="26.1" customHeight="1">
      <c r="A10" s="6">
        <v>2</v>
      </c>
      <c r="B10" s="48"/>
      <c r="C10" s="566">
        <v>3</v>
      </c>
      <c r="D10" s="567">
        <v>1</v>
      </c>
      <c r="E10" s="568"/>
      <c r="F10" s="568"/>
      <c r="G10" s="77">
        <f t="shared" ref="G10:G22" si="0">SUM(C10:F10)</f>
        <v>4</v>
      </c>
      <c r="H10" s="566">
        <v>2</v>
      </c>
      <c r="I10" s="567"/>
      <c r="J10" s="568"/>
      <c r="K10" s="568"/>
      <c r="L10" s="77">
        <f t="shared" ref="L10:L22" si="1">SUM(H10:K10)</f>
        <v>2</v>
      </c>
      <c r="M10" s="566">
        <v>3</v>
      </c>
      <c r="N10" s="567">
        <v>1</v>
      </c>
      <c r="O10" s="568"/>
      <c r="P10" s="568"/>
      <c r="Q10" s="77">
        <f t="shared" ref="Q10:Q22" si="2">SUM(M10:P10)</f>
        <v>4</v>
      </c>
      <c r="R10" s="566">
        <v>3</v>
      </c>
      <c r="S10" s="567"/>
      <c r="T10" s="568"/>
      <c r="U10" s="568"/>
      <c r="V10" s="77">
        <f t="shared" ref="V10:V22" si="3">SUM(R10:U10)</f>
        <v>3</v>
      </c>
      <c r="W10" s="566">
        <v>4</v>
      </c>
      <c r="X10" s="567">
        <v>1</v>
      </c>
      <c r="Y10" s="568"/>
      <c r="Z10" s="568"/>
      <c r="AA10" s="77">
        <f t="shared" ref="AA10:AA22" si="4">SUM(W10:Z10)</f>
        <v>5</v>
      </c>
      <c r="AB10" s="566">
        <v>1</v>
      </c>
      <c r="AC10" s="567"/>
      <c r="AD10" s="568"/>
      <c r="AE10" s="568"/>
      <c r="AF10" s="77">
        <f t="shared" ref="AF10:AF22" si="5">SUM(AB10:AE10)</f>
        <v>1</v>
      </c>
      <c r="AG10" s="566">
        <v>4</v>
      </c>
      <c r="AH10" s="567"/>
      <c r="AI10" s="568"/>
      <c r="AJ10" s="568"/>
      <c r="AK10" s="77">
        <f t="shared" ref="AK10:AK22" si="6">SUM(AG10:AJ10)</f>
        <v>4</v>
      </c>
      <c r="AL10" s="566">
        <v>1</v>
      </c>
      <c r="AM10" s="567">
        <v>1</v>
      </c>
      <c r="AN10" s="568"/>
      <c r="AO10" s="568"/>
      <c r="AP10" s="77">
        <f t="shared" ref="AP10:AP22" si="7">SUM(AL10:AO10)</f>
        <v>2</v>
      </c>
      <c r="AQ10" s="566">
        <v>5</v>
      </c>
      <c r="AR10" s="567">
        <v>1</v>
      </c>
      <c r="AS10" s="568"/>
      <c r="AT10" s="568"/>
      <c r="AU10" s="77">
        <f t="shared" ref="AU10:AU22" si="8">SUM(AQ10:AT10)</f>
        <v>6</v>
      </c>
      <c r="AV10" s="566">
        <v>0</v>
      </c>
      <c r="AW10" s="567"/>
      <c r="AX10" s="568"/>
      <c r="AY10" s="568"/>
      <c r="AZ10" s="77">
        <f t="shared" ref="AZ10:AZ22" si="9">SUM(AV10:AY10)</f>
        <v>0</v>
      </c>
      <c r="BA10" s="48"/>
      <c r="BB10" s="6">
        <v>2</v>
      </c>
      <c r="BC10" s="4"/>
      <c r="BD10"/>
      <c r="BE10"/>
      <c r="BI10"/>
      <c r="BJ10"/>
      <c r="BK10"/>
      <c r="BL10"/>
      <c r="BM10"/>
      <c r="BN10"/>
      <c r="BO10"/>
      <c r="BP10"/>
      <c r="BQ10"/>
      <c r="BR10"/>
      <c r="BS10"/>
      <c r="BT10"/>
      <c r="BU10"/>
      <c r="BV10"/>
      <c r="BW10"/>
      <c r="BX10"/>
      <c r="BY10"/>
      <c r="BZ10"/>
      <c r="CA10"/>
      <c r="CB10"/>
      <c r="CC10"/>
      <c r="CD10"/>
      <c r="CE10"/>
    </row>
    <row r="11" spans="1:83" ht="26.1" customHeight="1">
      <c r="A11" s="6">
        <v>3</v>
      </c>
      <c r="B11" s="48"/>
      <c r="C11" s="566">
        <v>4</v>
      </c>
      <c r="D11" s="567"/>
      <c r="E11" s="568"/>
      <c r="F11" s="568"/>
      <c r="G11" s="77">
        <f t="shared" si="0"/>
        <v>4</v>
      </c>
      <c r="H11" s="566">
        <v>3</v>
      </c>
      <c r="I11" s="567"/>
      <c r="J11" s="568"/>
      <c r="K11" s="568"/>
      <c r="L11" s="77">
        <f t="shared" si="1"/>
        <v>3</v>
      </c>
      <c r="M11" s="566">
        <v>3</v>
      </c>
      <c r="N11" s="567"/>
      <c r="O11" s="568"/>
      <c r="P11" s="568"/>
      <c r="Q11" s="77">
        <f t="shared" si="2"/>
        <v>3</v>
      </c>
      <c r="R11" s="566">
        <v>4</v>
      </c>
      <c r="S11" s="567"/>
      <c r="T11" s="568"/>
      <c r="U11" s="568"/>
      <c r="V11" s="77">
        <f t="shared" si="3"/>
        <v>4</v>
      </c>
      <c r="W11" s="566">
        <v>1</v>
      </c>
      <c r="X11" s="567"/>
      <c r="Y11" s="568"/>
      <c r="Z11" s="568"/>
      <c r="AA11" s="77">
        <f t="shared" si="4"/>
        <v>1</v>
      </c>
      <c r="AB11" s="566">
        <v>6</v>
      </c>
      <c r="AC11" s="567"/>
      <c r="AD11" s="568"/>
      <c r="AE11" s="568"/>
      <c r="AF11" s="77">
        <f t="shared" si="5"/>
        <v>6</v>
      </c>
      <c r="AG11" s="566">
        <v>1</v>
      </c>
      <c r="AH11" s="567"/>
      <c r="AI11" s="568"/>
      <c r="AJ11" s="568"/>
      <c r="AK11" s="77">
        <f t="shared" si="6"/>
        <v>1</v>
      </c>
      <c r="AL11" s="566">
        <v>6</v>
      </c>
      <c r="AM11" s="567"/>
      <c r="AN11" s="568"/>
      <c r="AO11" s="568"/>
      <c r="AP11" s="77">
        <f t="shared" si="7"/>
        <v>6</v>
      </c>
      <c r="AQ11" s="566">
        <v>3</v>
      </c>
      <c r="AR11" s="567"/>
      <c r="AS11" s="568"/>
      <c r="AT11" s="568"/>
      <c r="AU11" s="77">
        <f t="shared" si="8"/>
        <v>3</v>
      </c>
      <c r="AV11" s="566">
        <v>4</v>
      </c>
      <c r="AW11" s="567"/>
      <c r="AX11" s="568"/>
      <c r="AY11" s="568"/>
      <c r="AZ11" s="77">
        <f t="shared" si="9"/>
        <v>4</v>
      </c>
      <c r="BA11" s="48"/>
      <c r="BB11" s="6">
        <v>3</v>
      </c>
      <c r="BC11" s="2"/>
    </row>
    <row r="12" spans="1:83" ht="26.1" customHeight="1">
      <c r="A12" s="6">
        <v>4</v>
      </c>
      <c r="B12" s="48"/>
      <c r="C12" s="566">
        <v>10</v>
      </c>
      <c r="D12" s="567"/>
      <c r="E12" s="568"/>
      <c r="F12" s="568"/>
      <c r="G12" s="77">
        <f t="shared" si="0"/>
        <v>10</v>
      </c>
      <c r="H12" s="566">
        <v>4</v>
      </c>
      <c r="I12" s="567"/>
      <c r="J12" s="568"/>
      <c r="K12" s="568"/>
      <c r="L12" s="77">
        <f t="shared" si="1"/>
        <v>4</v>
      </c>
      <c r="M12" s="566">
        <v>10</v>
      </c>
      <c r="N12" s="567"/>
      <c r="O12" s="568"/>
      <c r="P12" s="568"/>
      <c r="Q12" s="77">
        <f t="shared" si="2"/>
        <v>10</v>
      </c>
      <c r="R12" s="566">
        <v>5</v>
      </c>
      <c r="S12" s="567"/>
      <c r="T12" s="568"/>
      <c r="U12" s="568"/>
      <c r="V12" s="77">
        <f t="shared" si="3"/>
        <v>5</v>
      </c>
      <c r="W12" s="566">
        <v>5</v>
      </c>
      <c r="X12" s="567"/>
      <c r="Y12" s="568"/>
      <c r="Z12" s="568"/>
      <c r="AA12" s="77">
        <f t="shared" si="4"/>
        <v>5</v>
      </c>
      <c r="AB12" s="566">
        <v>8</v>
      </c>
      <c r="AC12" s="567"/>
      <c r="AD12" s="568"/>
      <c r="AE12" s="568"/>
      <c r="AF12" s="77">
        <f t="shared" si="5"/>
        <v>8</v>
      </c>
      <c r="AG12" s="566">
        <v>9</v>
      </c>
      <c r="AH12" s="567"/>
      <c r="AI12" s="568"/>
      <c r="AJ12" s="568"/>
      <c r="AK12" s="77">
        <f t="shared" si="6"/>
        <v>9</v>
      </c>
      <c r="AL12" s="566">
        <v>4</v>
      </c>
      <c r="AM12" s="567"/>
      <c r="AN12" s="568"/>
      <c r="AO12" s="568"/>
      <c r="AP12" s="77">
        <f t="shared" si="7"/>
        <v>4</v>
      </c>
      <c r="AQ12" s="566">
        <v>7</v>
      </c>
      <c r="AR12" s="567"/>
      <c r="AS12" s="568"/>
      <c r="AT12" s="568"/>
      <c r="AU12" s="77">
        <f t="shared" si="8"/>
        <v>7</v>
      </c>
      <c r="AV12" s="566">
        <v>5</v>
      </c>
      <c r="AW12" s="567"/>
      <c r="AX12" s="568"/>
      <c r="AY12" s="568"/>
      <c r="AZ12" s="77">
        <f t="shared" si="9"/>
        <v>5</v>
      </c>
      <c r="BA12" s="48"/>
      <c r="BB12" s="6">
        <v>4</v>
      </c>
      <c r="BC12" s="2"/>
    </row>
    <row r="13" spans="1:83" ht="26.1" customHeight="1">
      <c r="A13" s="6">
        <v>5</v>
      </c>
      <c r="B13" s="88"/>
      <c r="C13" s="566">
        <v>27</v>
      </c>
      <c r="D13" s="567">
        <v>1</v>
      </c>
      <c r="E13" s="568"/>
      <c r="F13" s="568"/>
      <c r="G13" s="77">
        <f t="shared" si="0"/>
        <v>28</v>
      </c>
      <c r="H13" s="566">
        <v>14</v>
      </c>
      <c r="I13" s="567"/>
      <c r="J13" s="568"/>
      <c r="K13" s="568"/>
      <c r="L13" s="77">
        <f t="shared" si="1"/>
        <v>14</v>
      </c>
      <c r="M13" s="566">
        <v>29</v>
      </c>
      <c r="N13" s="567">
        <v>1</v>
      </c>
      <c r="O13" s="568"/>
      <c r="P13" s="568"/>
      <c r="Q13" s="77">
        <f t="shared" si="2"/>
        <v>30</v>
      </c>
      <c r="R13" s="566">
        <v>13</v>
      </c>
      <c r="S13" s="567"/>
      <c r="T13" s="568"/>
      <c r="U13" s="568"/>
      <c r="V13" s="77">
        <f t="shared" si="3"/>
        <v>13</v>
      </c>
      <c r="W13" s="566">
        <v>17</v>
      </c>
      <c r="X13" s="567"/>
      <c r="Y13" s="568"/>
      <c r="Z13" s="568"/>
      <c r="AA13" s="77">
        <f t="shared" si="4"/>
        <v>17</v>
      </c>
      <c r="AB13" s="566">
        <v>25</v>
      </c>
      <c r="AC13" s="567">
        <v>1</v>
      </c>
      <c r="AD13" s="568"/>
      <c r="AE13" s="568"/>
      <c r="AF13" s="77">
        <f t="shared" si="5"/>
        <v>26</v>
      </c>
      <c r="AG13" s="566">
        <v>23</v>
      </c>
      <c r="AH13" s="567">
        <v>1</v>
      </c>
      <c r="AI13" s="568"/>
      <c r="AJ13" s="568"/>
      <c r="AK13" s="77">
        <f t="shared" si="6"/>
        <v>24</v>
      </c>
      <c r="AL13" s="566">
        <v>17</v>
      </c>
      <c r="AM13" s="567"/>
      <c r="AN13" s="568"/>
      <c r="AO13" s="568"/>
      <c r="AP13" s="77">
        <f t="shared" si="7"/>
        <v>17</v>
      </c>
      <c r="AQ13" s="566">
        <v>28</v>
      </c>
      <c r="AR13" s="567"/>
      <c r="AS13" s="568"/>
      <c r="AT13" s="568"/>
      <c r="AU13" s="77">
        <f t="shared" si="8"/>
        <v>28</v>
      </c>
      <c r="AV13" s="566">
        <v>14</v>
      </c>
      <c r="AW13" s="567">
        <v>1</v>
      </c>
      <c r="AX13" s="568"/>
      <c r="AY13" s="568"/>
      <c r="AZ13" s="77">
        <f t="shared" si="9"/>
        <v>15</v>
      </c>
      <c r="BA13" s="88"/>
      <c r="BB13" s="6">
        <v>5</v>
      </c>
      <c r="BC13" s="2"/>
    </row>
    <row r="14" spans="1:83" ht="26.1" customHeight="1">
      <c r="A14" s="6">
        <v>6</v>
      </c>
      <c r="B14" s="88"/>
      <c r="C14" s="566">
        <v>1</v>
      </c>
      <c r="D14" s="567"/>
      <c r="E14" s="568"/>
      <c r="F14" s="568"/>
      <c r="G14" s="77">
        <f t="shared" si="0"/>
        <v>1</v>
      </c>
      <c r="H14" s="566">
        <v>3</v>
      </c>
      <c r="I14" s="567"/>
      <c r="J14" s="568"/>
      <c r="K14" s="568"/>
      <c r="L14" s="77">
        <f t="shared" si="1"/>
        <v>3</v>
      </c>
      <c r="M14" s="566">
        <v>2</v>
      </c>
      <c r="N14" s="567"/>
      <c r="O14" s="568"/>
      <c r="P14" s="568"/>
      <c r="Q14" s="77">
        <f t="shared" si="2"/>
        <v>2</v>
      </c>
      <c r="R14" s="566">
        <v>1</v>
      </c>
      <c r="S14" s="567"/>
      <c r="T14" s="568"/>
      <c r="U14" s="568"/>
      <c r="V14" s="77">
        <f t="shared" si="3"/>
        <v>1</v>
      </c>
      <c r="W14" s="566">
        <v>1</v>
      </c>
      <c r="X14" s="567"/>
      <c r="Y14" s="568"/>
      <c r="Z14" s="568"/>
      <c r="AA14" s="77">
        <f t="shared" si="4"/>
        <v>1</v>
      </c>
      <c r="AB14" s="566">
        <v>3</v>
      </c>
      <c r="AC14" s="567"/>
      <c r="AD14" s="568"/>
      <c r="AE14" s="568"/>
      <c r="AF14" s="77">
        <f t="shared" si="5"/>
        <v>3</v>
      </c>
      <c r="AG14" s="566">
        <v>1</v>
      </c>
      <c r="AH14" s="567"/>
      <c r="AI14" s="568"/>
      <c r="AJ14" s="568"/>
      <c r="AK14" s="77">
        <f t="shared" si="6"/>
        <v>1</v>
      </c>
      <c r="AL14" s="566">
        <v>2</v>
      </c>
      <c r="AM14" s="567"/>
      <c r="AN14" s="568"/>
      <c r="AO14" s="568"/>
      <c r="AP14" s="77">
        <f t="shared" si="7"/>
        <v>2</v>
      </c>
      <c r="AQ14" s="566">
        <v>1</v>
      </c>
      <c r="AR14" s="567"/>
      <c r="AS14" s="568"/>
      <c r="AT14" s="568"/>
      <c r="AU14" s="77">
        <f t="shared" si="8"/>
        <v>1</v>
      </c>
      <c r="AV14" s="566">
        <v>3</v>
      </c>
      <c r="AW14" s="567"/>
      <c r="AX14" s="568"/>
      <c r="AY14" s="568"/>
      <c r="AZ14" s="77">
        <f t="shared" si="9"/>
        <v>3</v>
      </c>
      <c r="BA14" s="88"/>
      <c r="BB14" s="6">
        <v>6</v>
      </c>
      <c r="BC14" s="2"/>
    </row>
    <row r="15" spans="1:83" ht="26.1" customHeight="1">
      <c r="A15" s="6">
        <v>7</v>
      </c>
      <c r="B15" s="88"/>
      <c r="C15" s="566">
        <v>1</v>
      </c>
      <c r="D15" s="567"/>
      <c r="E15" s="568"/>
      <c r="F15" s="568"/>
      <c r="G15" s="77">
        <f t="shared" si="0"/>
        <v>1</v>
      </c>
      <c r="H15" s="566">
        <v>3</v>
      </c>
      <c r="I15" s="567"/>
      <c r="J15" s="568"/>
      <c r="K15" s="568"/>
      <c r="L15" s="77">
        <f t="shared" si="1"/>
        <v>3</v>
      </c>
      <c r="M15" s="566">
        <v>2</v>
      </c>
      <c r="N15" s="567"/>
      <c r="O15" s="568"/>
      <c r="P15" s="568"/>
      <c r="Q15" s="77">
        <f t="shared" si="2"/>
        <v>2</v>
      </c>
      <c r="R15" s="566">
        <v>2</v>
      </c>
      <c r="S15" s="567"/>
      <c r="T15" s="568"/>
      <c r="U15" s="568"/>
      <c r="V15" s="77">
        <f t="shared" si="3"/>
        <v>2</v>
      </c>
      <c r="W15" s="566">
        <v>0</v>
      </c>
      <c r="X15" s="567"/>
      <c r="Y15" s="568"/>
      <c r="Z15" s="568"/>
      <c r="AA15" s="77">
        <f t="shared" si="4"/>
        <v>0</v>
      </c>
      <c r="AB15" s="566">
        <v>4</v>
      </c>
      <c r="AC15" s="567"/>
      <c r="AD15" s="568"/>
      <c r="AE15" s="568"/>
      <c r="AF15" s="77">
        <f t="shared" si="5"/>
        <v>4</v>
      </c>
      <c r="AG15" s="566">
        <v>2</v>
      </c>
      <c r="AH15" s="567"/>
      <c r="AI15" s="568"/>
      <c r="AJ15" s="568"/>
      <c r="AK15" s="77">
        <f t="shared" si="6"/>
        <v>2</v>
      </c>
      <c r="AL15" s="566">
        <v>2</v>
      </c>
      <c r="AM15" s="567"/>
      <c r="AN15" s="568"/>
      <c r="AO15" s="568"/>
      <c r="AP15" s="77">
        <f t="shared" si="7"/>
        <v>2</v>
      </c>
      <c r="AQ15" s="566">
        <v>4</v>
      </c>
      <c r="AR15" s="567"/>
      <c r="AS15" s="568"/>
      <c r="AT15" s="568"/>
      <c r="AU15" s="77">
        <f t="shared" si="8"/>
        <v>4</v>
      </c>
      <c r="AV15" s="566">
        <v>0</v>
      </c>
      <c r="AW15" s="567"/>
      <c r="AX15" s="568"/>
      <c r="AY15" s="568"/>
      <c r="AZ15" s="77">
        <f t="shared" si="9"/>
        <v>0</v>
      </c>
      <c r="BA15" s="88"/>
      <c r="BB15" s="6">
        <v>7</v>
      </c>
      <c r="BC15" s="2"/>
    </row>
    <row r="16" spans="1:83" ht="26.1" customHeight="1">
      <c r="A16" s="6">
        <v>8</v>
      </c>
      <c r="B16" s="88"/>
      <c r="C16" s="566">
        <v>5</v>
      </c>
      <c r="D16" s="567"/>
      <c r="E16" s="568"/>
      <c r="F16" s="568"/>
      <c r="G16" s="77">
        <f t="shared" si="0"/>
        <v>5</v>
      </c>
      <c r="H16" s="566">
        <v>0</v>
      </c>
      <c r="I16" s="567"/>
      <c r="J16" s="568"/>
      <c r="K16" s="568"/>
      <c r="L16" s="77">
        <f t="shared" si="1"/>
        <v>0</v>
      </c>
      <c r="M16" s="566">
        <v>2</v>
      </c>
      <c r="N16" s="567"/>
      <c r="O16" s="568"/>
      <c r="P16" s="568"/>
      <c r="Q16" s="77">
        <f t="shared" si="2"/>
        <v>2</v>
      </c>
      <c r="R16" s="566">
        <v>2</v>
      </c>
      <c r="S16" s="567"/>
      <c r="T16" s="568"/>
      <c r="U16" s="568"/>
      <c r="V16" s="77">
        <f t="shared" si="3"/>
        <v>2</v>
      </c>
      <c r="W16" s="566">
        <v>3</v>
      </c>
      <c r="X16" s="567"/>
      <c r="Y16" s="568"/>
      <c r="Z16" s="568"/>
      <c r="AA16" s="77">
        <f t="shared" si="4"/>
        <v>3</v>
      </c>
      <c r="AB16" s="566">
        <v>2</v>
      </c>
      <c r="AC16" s="567"/>
      <c r="AD16" s="568"/>
      <c r="AE16" s="568"/>
      <c r="AF16" s="77">
        <f t="shared" si="5"/>
        <v>2</v>
      </c>
      <c r="AG16" s="566">
        <v>2</v>
      </c>
      <c r="AH16" s="567"/>
      <c r="AI16" s="568"/>
      <c r="AJ16" s="568"/>
      <c r="AK16" s="77">
        <f t="shared" si="6"/>
        <v>2</v>
      </c>
      <c r="AL16" s="566">
        <v>2</v>
      </c>
      <c r="AM16" s="567"/>
      <c r="AN16" s="568"/>
      <c r="AO16" s="568"/>
      <c r="AP16" s="77">
        <f t="shared" si="7"/>
        <v>2</v>
      </c>
      <c r="AQ16" s="566">
        <v>5</v>
      </c>
      <c r="AR16" s="567"/>
      <c r="AS16" s="568"/>
      <c r="AT16" s="568"/>
      <c r="AU16" s="77">
        <f t="shared" si="8"/>
        <v>5</v>
      </c>
      <c r="AV16" s="566">
        <v>0</v>
      </c>
      <c r="AW16" s="567"/>
      <c r="AX16" s="568"/>
      <c r="AY16" s="568"/>
      <c r="AZ16" s="77">
        <f t="shared" si="9"/>
        <v>0</v>
      </c>
      <c r="BA16" s="88"/>
      <c r="BB16" s="6">
        <v>8</v>
      </c>
      <c r="BC16" s="2"/>
    </row>
    <row r="17" spans="1:55" ht="26.1" customHeight="1">
      <c r="A17" s="6">
        <v>9</v>
      </c>
      <c r="B17" s="88"/>
      <c r="C17" s="566">
        <v>1</v>
      </c>
      <c r="D17" s="567"/>
      <c r="E17" s="568"/>
      <c r="F17" s="568"/>
      <c r="G17" s="77">
        <f t="shared" si="0"/>
        <v>1</v>
      </c>
      <c r="H17" s="566">
        <v>6</v>
      </c>
      <c r="I17" s="567"/>
      <c r="J17" s="568"/>
      <c r="K17" s="568"/>
      <c r="L17" s="77">
        <f t="shared" si="1"/>
        <v>6</v>
      </c>
      <c r="M17" s="566">
        <v>1</v>
      </c>
      <c r="N17" s="567"/>
      <c r="O17" s="568"/>
      <c r="P17" s="568"/>
      <c r="Q17" s="77">
        <f t="shared" si="2"/>
        <v>1</v>
      </c>
      <c r="R17" s="566">
        <v>6</v>
      </c>
      <c r="S17" s="567"/>
      <c r="T17" s="568"/>
      <c r="U17" s="568"/>
      <c r="V17" s="77">
        <f t="shared" si="3"/>
        <v>6</v>
      </c>
      <c r="W17" s="566">
        <v>1</v>
      </c>
      <c r="X17" s="567"/>
      <c r="Y17" s="568"/>
      <c r="Z17" s="568"/>
      <c r="AA17" s="77">
        <f t="shared" si="4"/>
        <v>1</v>
      </c>
      <c r="AB17" s="566">
        <v>6</v>
      </c>
      <c r="AC17" s="567"/>
      <c r="AD17" s="568"/>
      <c r="AE17" s="568"/>
      <c r="AF17" s="77">
        <f t="shared" si="5"/>
        <v>6</v>
      </c>
      <c r="AG17" s="566">
        <v>6</v>
      </c>
      <c r="AH17" s="567"/>
      <c r="AI17" s="568"/>
      <c r="AJ17" s="568"/>
      <c r="AK17" s="77">
        <f t="shared" si="6"/>
        <v>6</v>
      </c>
      <c r="AL17" s="566">
        <v>1</v>
      </c>
      <c r="AM17" s="567"/>
      <c r="AN17" s="568"/>
      <c r="AO17" s="568"/>
      <c r="AP17" s="77">
        <f t="shared" si="7"/>
        <v>1</v>
      </c>
      <c r="AQ17" s="566">
        <v>6</v>
      </c>
      <c r="AR17" s="567"/>
      <c r="AS17" s="568"/>
      <c r="AT17" s="568"/>
      <c r="AU17" s="77">
        <f t="shared" si="8"/>
        <v>6</v>
      </c>
      <c r="AV17" s="566">
        <v>1</v>
      </c>
      <c r="AW17" s="567"/>
      <c r="AX17" s="568"/>
      <c r="AY17" s="568"/>
      <c r="AZ17" s="77">
        <f t="shared" si="9"/>
        <v>1</v>
      </c>
      <c r="BA17" s="88"/>
      <c r="BB17" s="6">
        <v>9</v>
      </c>
      <c r="BC17" s="2"/>
    </row>
    <row r="18" spans="1:55" ht="26.1" customHeight="1">
      <c r="A18" s="6">
        <v>10</v>
      </c>
      <c r="B18" s="88"/>
      <c r="C18" s="566">
        <v>6</v>
      </c>
      <c r="D18" s="567"/>
      <c r="E18" s="568"/>
      <c r="F18" s="568"/>
      <c r="G18" s="77">
        <f t="shared" si="0"/>
        <v>6</v>
      </c>
      <c r="H18" s="566">
        <v>8</v>
      </c>
      <c r="I18" s="567"/>
      <c r="J18" s="568"/>
      <c r="K18" s="568"/>
      <c r="L18" s="77">
        <f t="shared" si="1"/>
        <v>8</v>
      </c>
      <c r="M18" s="566">
        <v>6</v>
      </c>
      <c r="N18" s="567"/>
      <c r="O18" s="568"/>
      <c r="P18" s="568"/>
      <c r="Q18" s="77">
        <f t="shared" si="2"/>
        <v>6</v>
      </c>
      <c r="R18" s="566">
        <v>8</v>
      </c>
      <c r="S18" s="567"/>
      <c r="T18" s="568"/>
      <c r="U18" s="568"/>
      <c r="V18" s="77">
        <f t="shared" si="3"/>
        <v>8</v>
      </c>
      <c r="W18" s="566">
        <v>4</v>
      </c>
      <c r="X18" s="567"/>
      <c r="Y18" s="568"/>
      <c r="Z18" s="568"/>
      <c r="AA18" s="77">
        <f t="shared" si="4"/>
        <v>4</v>
      </c>
      <c r="AB18" s="566">
        <v>9</v>
      </c>
      <c r="AC18" s="567"/>
      <c r="AD18" s="568"/>
      <c r="AE18" s="568"/>
      <c r="AF18" s="77">
        <f t="shared" si="5"/>
        <v>9</v>
      </c>
      <c r="AG18" s="566">
        <v>5</v>
      </c>
      <c r="AH18" s="567"/>
      <c r="AI18" s="568"/>
      <c r="AJ18" s="568"/>
      <c r="AK18" s="77">
        <f t="shared" si="6"/>
        <v>5</v>
      </c>
      <c r="AL18" s="566">
        <v>8</v>
      </c>
      <c r="AM18" s="567"/>
      <c r="AN18" s="568"/>
      <c r="AO18" s="568"/>
      <c r="AP18" s="77">
        <f t="shared" si="7"/>
        <v>8</v>
      </c>
      <c r="AQ18" s="566">
        <v>7</v>
      </c>
      <c r="AR18" s="567"/>
      <c r="AS18" s="568"/>
      <c r="AT18" s="568"/>
      <c r="AU18" s="77">
        <f t="shared" si="8"/>
        <v>7</v>
      </c>
      <c r="AV18" s="566">
        <v>6</v>
      </c>
      <c r="AW18" s="567"/>
      <c r="AX18" s="568"/>
      <c r="AY18" s="568"/>
      <c r="AZ18" s="77">
        <f t="shared" si="9"/>
        <v>6</v>
      </c>
      <c r="BA18" s="88"/>
      <c r="BB18" s="6">
        <v>10</v>
      </c>
      <c r="BC18" s="2"/>
    </row>
    <row r="19" spans="1:55" ht="26.1" customHeight="1">
      <c r="A19" s="6">
        <v>11</v>
      </c>
      <c r="B19" s="88"/>
      <c r="C19" s="566">
        <v>8</v>
      </c>
      <c r="D19" s="567"/>
      <c r="E19" s="568"/>
      <c r="F19" s="568"/>
      <c r="G19" s="77">
        <f t="shared" si="0"/>
        <v>8</v>
      </c>
      <c r="H19" s="566">
        <v>14</v>
      </c>
      <c r="I19" s="567"/>
      <c r="J19" s="568"/>
      <c r="K19" s="568"/>
      <c r="L19" s="77">
        <f t="shared" si="1"/>
        <v>14</v>
      </c>
      <c r="M19" s="566">
        <v>13</v>
      </c>
      <c r="N19" s="567"/>
      <c r="O19" s="568"/>
      <c r="P19" s="568"/>
      <c r="Q19" s="77">
        <f t="shared" si="2"/>
        <v>13</v>
      </c>
      <c r="R19" s="566">
        <v>10</v>
      </c>
      <c r="S19" s="567"/>
      <c r="T19" s="568"/>
      <c r="U19" s="568"/>
      <c r="V19" s="77">
        <f t="shared" si="3"/>
        <v>10</v>
      </c>
      <c r="W19" s="566">
        <v>7</v>
      </c>
      <c r="X19" s="567"/>
      <c r="Y19" s="568"/>
      <c r="Z19" s="568"/>
      <c r="AA19" s="77">
        <f t="shared" si="4"/>
        <v>7</v>
      </c>
      <c r="AB19" s="566">
        <v>15</v>
      </c>
      <c r="AC19" s="567"/>
      <c r="AD19" s="568"/>
      <c r="AE19" s="568"/>
      <c r="AF19" s="77">
        <f t="shared" si="5"/>
        <v>15</v>
      </c>
      <c r="AG19" s="566">
        <v>8</v>
      </c>
      <c r="AH19" s="567"/>
      <c r="AI19" s="568"/>
      <c r="AJ19" s="568"/>
      <c r="AK19" s="77">
        <f t="shared" si="6"/>
        <v>8</v>
      </c>
      <c r="AL19" s="566">
        <v>14</v>
      </c>
      <c r="AM19" s="567"/>
      <c r="AN19" s="568"/>
      <c r="AO19" s="568"/>
      <c r="AP19" s="77">
        <f t="shared" si="7"/>
        <v>14</v>
      </c>
      <c r="AQ19" s="566">
        <v>13</v>
      </c>
      <c r="AR19" s="567"/>
      <c r="AS19" s="568"/>
      <c r="AT19" s="568"/>
      <c r="AU19" s="77">
        <f t="shared" si="8"/>
        <v>13</v>
      </c>
      <c r="AV19" s="566">
        <v>9</v>
      </c>
      <c r="AW19" s="567"/>
      <c r="AX19" s="568"/>
      <c r="AY19" s="568"/>
      <c r="AZ19" s="77">
        <f t="shared" si="9"/>
        <v>9</v>
      </c>
      <c r="BA19" s="88"/>
      <c r="BB19" s="6">
        <v>11</v>
      </c>
      <c r="BC19" s="2"/>
    </row>
    <row r="20" spans="1:55" ht="26.1" customHeight="1">
      <c r="A20" s="6">
        <v>12</v>
      </c>
      <c r="B20" s="90"/>
      <c r="C20" s="566">
        <v>13</v>
      </c>
      <c r="D20" s="567"/>
      <c r="E20" s="568"/>
      <c r="F20" s="568"/>
      <c r="G20" s="77">
        <f t="shared" si="0"/>
        <v>13</v>
      </c>
      <c r="H20" s="566">
        <v>14</v>
      </c>
      <c r="I20" s="567"/>
      <c r="J20" s="568"/>
      <c r="K20" s="568"/>
      <c r="L20" s="77">
        <f t="shared" si="1"/>
        <v>14</v>
      </c>
      <c r="M20" s="566">
        <v>24</v>
      </c>
      <c r="N20" s="567"/>
      <c r="O20" s="568"/>
      <c r="P20" s="568"/>
      <c r="Q20" s="77">
        <f t="shared" si="2"/>
        <v>24</v>
      </c>
      <c r="R20" s="566">
        <v>2</v>
      </c>
      <c r="S20" s="567"/>
      <c r="T20" s="568"/>
      <c r="U20" s="568"/>
      <c r="V20" s="77">
        <f t="shared" si="3"/>
        <v>2</v>
      </c>
      <c r="W20" s="566">
        <v>10</v>
      </c>
      <c r="X20" s="567"/>
      <c r="Y20" s="568"/>
      <c r="Z20" s="568"/>
      <c r="AA20" s="77">
        <f t="shared" si="4"/>
        <v>10</v>
      </c>
      <c r="AB20" s="566">
        <v>13</v>
      </c>
      <c r="AC20" s="567"/>
      <c r="AD20" s="568"/>
      <c r="AE20" s="568"/>
      <c r="AF20" s="77">
        <f t="shared" si="5"/>
        <v>13</v>
      </c>
      <c r="AG20" s="566">
        <v>13</v>
      </c>
      <c r="AH20" s="567"/>
      <c r="AI20" s="568"/>
      <c r="AJ20" s="568"/>
      <c r="AK20" s="77">
        <f t="shared" si="6"/>
        <v>13</v>
      </c>
      <c r="AL20" s="566">
        <v>11</v>
      </c>
      <c r="AM20" s="567"/>
      <c r="AN20" s="568"/>
      <c r="AO20" s="568"/>
      <c r="AP20" s="77">
        <f t="shared" si="7"/>
        <v>11</v>
      </c>
      <c r="AQ20" s="566">
        <v>19</v>
      </c>
      <c r="AR20" s="567"/>
      <c r="AS20" s="568"/>
      <c r="AT20" s="568"/>
      <c r="AU20" s="77">
        <f t="shared" si="8"/>
        <v>19</v>
      </c>
      <c r="AV20" s="566">
        <v>3</v>
      </c>
      <c r="AW20" s="567"/>
      <c r="AX20" s="568"/>
      <c r="AY20" s="568"/>
      <c r="AZ20" s="77">
        <f t="shared" si="9"/>
        <v>3</v>
      </c>
      <c r="BA20" s="90"/>
      <c r="BB20" s="6">
        <v>12</v>
      </c>
      <c r="BC20" s="2"/>
    </row>
    <row r="21" spans="1:55" ht="26.1" customHeight="1">
      <c r="A21" s="6">
        <v>13</v>
      </c>
      <c r="B21" s="88"/>
      <c r="C21" s="566">
        <v>4</v>
      </c>
      <c r="D21" s="567"/>
      <c r="E21" s="568"/>
      <c r="F21" s="568"/>
      <c r="G21" s="77">
        <f t="shared" si="0"/>
        <v>4</v>
      </c>
      <c r="H21" s="566">
        <v>6</v>
      </c>
      <c r="I21" s="567"/>
      <c r="J21" s="568"/>
      <c r="K21" s="568"/>
      <c r="L21" s="77">
        <f t="shared" si="1"/>
        <v>6</v>
      </c>
      <c r="M21" s="566">
        <v>6</v>
      </c>
      <c r="N21" s="567"/>
      <c r="O21" s="568"/>
      <c r="P21" s="568"/>
      <c r="Q21" s="77">
        <f t="shared" si="2"/>
        <v>6</v>
      </c>
      <c r="R21" s="566">
        <v>3</v>
      </c>
      <c r="S21" s="567"/>
      <c r="T21" s="568"/>
      <c r="U21" s="568"/>
      <c r="V21" s="77">
        <f t="shared" si="3"/>
        <v>3</v>
      </c>
      <c r="W21" s="566">
        <v>1</v>
      </c>
      <c r="X21" s="567"/>
      <c r="Y21" s="568"/>
      <c r="Z21" s="568"/>
      <c r="AA21" s="77">
        <f t="shared" si="4"/>
        <v>1</v>
      </c>
      <c r="AB21" s="566">
        <v>9</v>
      </c>
      <c r="AC21" s="567"/>
      <c r="AD21" s="568"/>
      <c r="AE21" s="568"/>
      <c r="AF21" s="77">
        <f t="shared" si="5"/>
        <v>9</v>
      </c>
      <c r="AG21" s="566">
        <v>2</v>
      </c>
      <c r="AH21" s="567"/>
      <c r="AI21" s="568"/>
      <c r="AJ21" s="568"/>
      <c r="AK21" s="77">
        <f t="shared" si="6"/>
        <v>2</v>
      </c>
      <c r="AL21" s="566">
        <v>8</v>
      </c>
      <c r="AM21" s="567"/>
      <c r="AN21" s="568"/>
      <c r="AO21" s="568"/>
      <c r="AP21" s="77">
        <f t="shared" si="7"/>
        <v>8</v>
      </c>
      <c r="AQ21" s="566">
        <v>6</v>
      </c>
      <c r="AR21" s="567"/>
      <c r="AS21" s="568"/>
      <c r="AT21" s="568"/>
      <c r="AU21" s="77">
        <f t="shared" si="8"/>
        <v>6</v>
      </c>
      <c r="AV21" s="566">
        <v>4</v>
      </c>
      <c r="AW21" s="567"/>
      <c r="AX21" s="568"/>
      <c r="AY21" s="568"/>
      <c r="AZ21" s="77">
        <f t="shared" si="9"/>
        <v>4</v>
      </c>
      <c r="BA21" s="88"/>
      <c r="BB21" s="6">
        <v>13</v>
      </c>
      <c r="BC21" s="2"/>
    </row>
    <row r="22" spans="1:55" ht="26.1" customHeight="1" thickBot="1">
      <c r="A22" s="7">
        <v>14</v>
      </c>
      <c r="B22" s="88"/>
      <c r="C22" s="569">
        <v>165</v>
      </c>
      <c r="D22" s="570"/>
      <c r="E22" s="571"/>
      <c r="F22" s="571"/>
      <c r="G22" s="83">
        <f t="shared" si="0"/>
        <v>165</v>
      </c>
      <c r="H22" s="569">
        <v>20</v>
      </c>
      <c r="I22" s="570"/>
      <c r="J22" s="571"/>
      <c r="K22" s="571"/>
      <c r="L22" s="83">
        <f t="shared" si="1"/>
        <v>20</v>
      </c>
      <c r="M22" s="569">
        <v>97</v>
      </c>
      <c r="N22" s="570"/>
      <c r="O22" s="571"/>
      <c r="P22" s="571"/>
      <c r="Q22" s="83">
        <f t="shared" si="2"/>
        <v>97</v>
      </c>
      <c r="R22" s="569">
        <v>52</v>
      </c>
      <c r="S22" s="570"/>
      <c r="T22" s="571"/>
      <c r="U22" s="571"/>
      <c r="V22" s="83">
        <f t="shared" si="3"/>
        <v>52</v>
      </c>
      <c r="W22" s="569">
        <v>63</v>
      </c>
      <c r="X22" s="570"/>
      <c r="Y22" s="571"/>
      <c r="Z22" s="571"/>
      <c r="AA22" s="83">
        <f t="shared" si="4"/>
        <v>63</v>
      </c>
      <c r="AB22" s="569">
        <v>73</v>
      </c>
      <c r="AC22" s="570"/>
      <c r="AD22" s="571"/>
      <c r="AE22" s="571"/>
      <c r="AF22" s="83">
        <f t="shared" si="5"/>
        <v>73</v>
      </c>
      <c r="AG22" s="569">
        <v>97</v>
      </c>
      <c r="AH22" s="570"/>
      <c r="AI22" s="571"/>
      <c r="AJ22" s="571"/>
      <c r="AK22" s="83">
        <f t="shared" si="6"/>
        <v>97</v>
      </c>
      <c r="AL22" s="569">
        <v>33</v>
      </c>
      <c r="AM22" s="570"/>
      <c r="AN22" s="571"/>
      <c r="AO22" s="571"/>
      <c r="AP22" s="83">
        <f t="shared" si="7"/>
        <v>33</v>
      </c>
      <c r="AQ22" s="569">
        <v>126</v>
      </c>
      <c r="AR22" s="570"/>
      <c r="AS22" s="571"/>
      <c r="AT22" s="571"/>
      <c r="AU22" s="83">
        <f t="shared" si="8"/>
        <v>126</v>
      </c>
      <c r="AV22" s="569">
        <v>16</v>
      </c>
      <c r="AW22" s="570"/>
      <c r="AX22" s="571"/>
      <c r="AY22" s="571"/>
      <c r="AZ22" s="83">
        <f t="shared" si="9"/>
        <v>16</v>
      </c>
      <c r="BA22" s="88"/>
      <c r="BB22" s="7">
        <v>14</v>
      </c>
      <c r="BC22" s="2"/>
    </row>
    <row r="23" spans="1:55" ht="40.9" customHeight="1" thickTop="1" thickBot="1">
      <c r="A23" s="11" t="s">
        <v>430</v>
      </c>
      <c r="B23" s="88"/>
      <c r="C23" s="86">
        <f>SUM(C9:C22)</f>
        <v>263</v>
      </c>
      <c r="D23" s="86">
        <f t="shared" ref="D23:G23" si="10">SUM(D9:D22)</f>
        <v>3</v>
      </c>
      <c r="E23" s="86">
        <f t="shared" si="10"/>
        <v>0</v>
      </c>
      <c r="F23" s="86">
        <f t="shared" si="10"/>
        <v>0</v>
      </c>
      <c r="G23" s="86">
        <f t="shared" si="10"/>
        <v>266</v>
      </c>
      <c r="H23" s="86">
        <f>SUM(H9:H22)</f>
        <v>104</v>
      </c>
      <c r="I23" s="86">
        <f t="shared" ref="I23:L23" si="11">SUM(I9:I22)</f>
        <v>0</v>
      </c>
      <c r="J23" s="86">
        <f t="shared" si="11"/>
        <v>0</v>
      </c>
      <c r="K23" s="86">
        <f t="shared" si="11"/>
        <v>0</v>
      </c>
      <c r="L23" s="86">
        <f t="shared" si="11"/>
        <v>104</v>
      </c>
      <c r="M23" s="86">
        <f>SUM(M9:M22)</f>
        <v>210</v>
      </c>
      <c r="N23" s="86">
        <f t="shared" ref="N23:Q23" si="12">SUM(N9:N22)</f>
        <v>2</v>
      </c>
      <c r="O23" s="86">
        <f t="shared" si="12"/>
        <v>0</v>
      </c>
      <c r="P23" s="86">
        <f t="shared" si="12"/>
        <v>0</v>
      </c>
      <c r="Q23" s="86">
        <f t="shared" si="12"/>
        <v>212</v>
      </c>
      <c r="R23" s="86">
        <f>SUM(R9:R22)</f>
        <v>122</v>
      </c>
      <c r="S23" s="86">
        <f t="shared" ref="S23:V23" si="13">SUM(S9:S22)</f>
        <v>1</v>
      </c>
      <c r="T23" s="86">
        <f t="shared" si="13"/>
        <v>0</v>
      </c>
      <c r="U23" s="86">
        <f t="shared" si="13"/>
        <v>0</v>
      </c>
      <c r="V23" s="86">
        <f t="shared" si="13"/>
        <v>123</v>
      </c>
      <c r="W23" s="86">
        <f>SUM(W9:W22)</f>
        <v>122</v>
      </c>
      <c r="X23" s="86">
        <f t="shared" ref="X23:AA23" si="14">SUM(X9:X22)</f>
        <v>1</v>
      </c>
      <c r="Y23" s="86">
        <f t="shared" si="14"/>
        <v>0</v>
      </c>
      <c r="Z23" s="86">
        <f t="shared" si="14"/>
        <v>0</v>
      </c>
      <c r="AA23" s="86">
        <f t="shared" si="14"/>
        <v>123</v>
      </c>
      <c r="AB23" s="86">
        <f>SUM(AB9:AB22)</f>
        <v>190</v>
      </c>
      <c r="AC23" s="86">
        <f t="shared" ref="AC23:AF23" si="15">SUM(AC9:AC22)</f>
        <v>2</v>
      </c>
      <c r="AD23" s="86">
        <f t="shared" si="15"/>
        <v>0</v>
      </c>
      <c r="AE23" s="86">
        <f t="shared" si="15"/>
        <v>0</v>
      </c>
      <c r="AF23" s="86">
        <f t="shared" si="15"/>
        <v>192</v>
      </c>
      <c r="AG23" s="86">
        <f>SUM(AG9:AG22)</f>
        <v>186</v>
      </c>
      <c r="AH23" s="86">
        <f t="shared" ref="AH23:AK23" si="16">SUM(AH9:AH22)</f>
        <v>2</v>
      </c>
      <c r="AI23" s="86">
        <f t="shared" si="16"/>
        <v>0</v>
      </c>
      <c r="AJ23" s="86">
        <f t="shared" si="16"/>
        <v>0</v>
      </c>
      <c r="AK23" s="86">
        <f t="shared" si="16"/>
        <v>188</v>
      </c>
      <c r="AL23" s="86">
        <f>SUM(AL9:AL22)</f>
        <v>115</v>
      </c>
      <c r="AM23" s="86">
        <f t="shared" ref="AM23:AP23" si="17">SUM(AM9:AM22)</f>
        <v>1</v>
      </c>
      <c r="AN23" s="86">
        <f t="shared" si="17"/>
        <v>0</v>
      </c>
      <c r="AO23" s="86">
        <f t="shared" si="17"/>
        <v>0</v>
      </c>
      <c r="AP23" s="86">
        <f t="shared" si="17"/>
        <v>116</v>
      </c>
      <c r="AQ23" s="86">
        <f>SUM(AQ9:AQ22)</f>
        <v>246</v>
      </c>
      <c r="AR23" s="86">
        <f t="shared" ref="AR23:AU23" si="18">SUM(AR9:AR22)</f>
        <v>2</v>
      </c>
      <c r="AS23" s="86">
        <f t="shared" si="18"/>
        <v>0</v>
      </c>
      <c r="AT23" s="86">
        <f t="shared" si="18"/>
        <v>0</v>
      </c>
      <c r="AU23" s="86">
        <f t="shared" si="18"/>
        <v>248</v>
      </c>
      <c r="AV23" s="86">
        <f>SUM(AV9:AV22)</f>
        <v>68</v>
      </c>
      <c r="AW23" s="86">
        <f t="shared" ref="AW23:AZ23" si="19">SUM(AW9:AW22)</f>
        <v>1</v>
      </c>
      <c r="AX23" s="86">
        <f t="shared" si="19"/>
        <v>0</v>
      </c>
      <c r="AY23" s="86">
        <f t="shared" si="19"/>
        <v>0</v>
      </c>
      <c r="AZ23" s="86">
        <f t="shared" si="19"/>
        <v>69</v>
      </c>
      <c r="BA23" s="88"/>
      <c r="BB23" s="11" t="s">
        <v>430</v>
      </c>
      <c r="BC23" s="2"/>
    </row>
    <row r="24" spans="1:55" ht="50.45" customHeight="1" thickTop="1" thickBot="1">
      <c r="A24" s="11" t="s">
        <v>431</v>
      </c>
      <c r="B24" s="76"/>
      <c r="C24" s="692">
        <f>SUM(C23:F23)</f>
        <v>266</v>
      </c>
      <c r="D24" s="693"/>
      <c r="E24" s="693"/>
      <c r="F24" s="694"/>
      <c r="G24" s="252">
        <f>C26+C28</f>
        <v>266</v>
      </c>
      <c r="H24" s="692">
        <f>SUM(H23:K23)</f>
        <v>104</v>
      </c>
      <c r="I24" s="693"/>
      <c r="J24" s="693"/>
      <c r="K24" s="694"/>
      <c r="L24" s="252">
        <f>H26+H28</f>
        <v>104</v>
      </c>
      <c r="M24" s="692">
        <f>SUM(M23:P23)</f>
        <v>212</v>
      </c>
      <c r="N24" s="693"/>
      <c r="O24" s="693"/>
      <c r="P24" s="694"/>
      <c r="Q24" s="252">
        <f>M26+M28</f>
        <v>212</v>
      </c>
      <c r="R24" s="692">
        <f>SUM(R23:U23)</f>
        <v>123</v>
      </c>
      <c r="S24" s="693"/>
      <c r="T24" s="693"/>
      <c r="U24" s="694"/>
      <c r="V24" s="252">
        <f>R26+R28</f>
        <v>123</v>
      </c>
      <c r="W24" s="692">
        <f>SUM(W23:Z23)</f>
        <v>123</v>
      </c>
      <c r="X24" s="693"/>
      <c r="Y24" s="693"/>
      <c r="Z24" s="694"/>
      <c r="AA24" s="252">
        <f>W26+W28</f>
        <v>123</v>
      </c>
      <c r="AB24" s="692">
        <f>SUM(AB23:AE23)</f>
        <v>192</v>
      </c>
      <c r="AC24" s="693"/>
      <c r="AD24" s="693"/>
      <c r="AE24" s="694"/>
      <c r="AF24" s="252">
        <f>AB26+AB28</f>
        <v>192</v>
      </c>
      <c r="AG24" s="692">
        <f>SUM(AG23:AJ23)</f>
        <v>188</v>
      </c>
      <c r="AH24" s="693"/>
      <c r="AI24" s="693"/>
      <c r="AJ24" s="694"/>
      <c r="AK24" s="252">
        <f>AG26+AG28</f>
        <v>188</v>
      </c>
      <c r="AL24" s="692">
        <f>SUM(AL23:AO23)</f>
        <v>116</v>
      </c>
      <c r="AM24" s="693"/>
      <c r="AN24" s="693"/>
      <c r="AO24" s="694"/>
      <c r="AP24" s="252">
        <f>AL26+AL28</f>
        <v>116</v>
      </c>
      <c r="AQ24" s="692">
        <f>SUM(AQ23:AT23)</f>
        <v>248</v>
      </c>
      <c r="AR24" s="693"/>
      <c r="AS24" s="693"/>
      <c r="AT24" s="694"/>
      <c r="AU24" s="252">
        <f>AQ26+AQ28</f>
        <v>248</v>
      </c>
      <c r="AV24" s="692">
        <f>SUM(AV23:AY23)</f>
        <v>69</v>
      </c>
      <c r="AW24" s="693"/>
      <c r="AX24" s="693"/>
      <c r="AY24" s="694"/>
      <c r="AZ24" s="252">
        <f>AV26+AV28</f>
        <v>69</v>
      </c>
      <c r="BA24" s="88"/>
      <c r="BB24" s="11" t="s">
        <v>431</v>
      </c>
      <c r="BC24" s="2"/>
    </row>
    <row r="25" spans="1:55" ht="30" customHeight="1" thickTop="1" thickBot="1">
      <c r="A25" s="718" t="s">
        <v>1</v>
      </c>
      <c r="B25" s="719"/>
      <c r="C25" s="719"/>
      <c r="D25" s="719"/>
      <c r="E25" s="719"/>
      <c r="F25" s="719"/>
      <c r="G25" s="719"/>
      <c r="H25" s="719"/>
      <c r="I25" s="719"/>
      <c r="J25" s="719"/>
      <c r="K25" s="719"/>
      <c r="L25" s="719"/>
      <c r="M25" s="719"/>
      <c r="N25" s="719"/>
      <c r="O25" s="719"/>
      <c r="P25" s="719"/>
      <c r="Q25" s="719"/>
      <c r="R25" s="719"/>
      <c r="S25" s="719"/>
      <c r="T25" s="719"/>
      <c r="U25" s="719"/>
      <c r="V25" s="719"/>
      <c r="W25" s="719"/>
      <c r="X25" s="719"/>
      <c r="Y25" s="719"/>
      <c r="Z25" s="719"/>
      <c r="AA25" s="719"/>
      <c r="AB25" s="719"/>
      <c r="AC25" s="719"/>
      <c r="AD25" s="719"/>
      <c r="AE25" s="719"/>
      <c r="AF25" s="719"/>
      <c r="AG25" s="719"/>
      <c r="AH25" s="719"/>
      <c r="AI25" s="719"/>
      <c r="AJ25" s="719"/>
      <c r="AK25" s="719"/>
      <c r="AL25" s="719"/>
      <c r="AM25" s="719"/>
      <c r="AN25" s="719"/>
      <c r="AO25" s="719"/>
      <c r="AP25" s="719"/>
      <c r="AQ25" s="719"/>
      <c r="AR25" s="719"/>
      <c r="AS25" s="719"/>
      <c r="AT25" s="719"/>
      <c r="AU25" s="719"/>
      <c r="AV25" s="719"/>
      <c r="AW25" s="719"/>
      <c r="AX25" s="719"/>
      <c r="AY25" s="719"/>
      <c r="AZ25" s="719"/>
      <c r="BA25" s="719"/>
      <c r="BB25" s="720"/>
    </row>
    <row r="26" spans="1:55" ht="40.5" customHeight="1" thickTop="1" thickBot="1">
      <c r="A26" s="66" t="s">
        <v>429</v>
      </c>
      <c r="B26" s="88"/>
      <c r="C26" s="689">
        <f>G11+G14</f>
        <v>5</v>
      </c>
      <c r="D26" s="690"/>
      <c r="E26" s="690"/>
      <c r="F26" s="690"/>
      <c r="G26" s="691"/>
      <c r="H26" s="689">
        <f>L11+L14</f>
        <v>6</v>
      </c>
      <c r="I26" s="690"/>
      <c r="J26" s="690"/>
      <c r="K26" s="690"/>
      <c r="L26" s="691"/>
      <c r="M26" s="689">
        <f>Q11+Q14</f>
        <v>5</v>
      </c>
      <c r="N26" s="690"/>
      <c r="O26" s="690"/>
      <c r="P26" s="690"/>
      <c r="Q26" s="691"/>
      <c r="R26" s="689">
        <f>V11+V14</f>
        <v>5</v>
      </c>
      <c r="S26" s="690"/>
      <c r="T26" s="690"/>
      <c r="U26" s="690"/>
      <c r="V26" s="691"/>
      <c r="W26" s="689">
        <f>AA11+AA14</f>
        <v>2</v>
      </c>
      <c r="X26" s="690"/>
      <c r="Y26" s="690"/>
      <c r="Z26" s="690"/>
      <c r="AA26" s="691"/>
      <c r="AB26" s="689">
        <f>AF11+AF14</f>
        <v>9</v>
      </c>
      <c r="AC26" s="690"/>
      <c r="AD26" s="690"/>
      <c r="AE26" s="690"/>
      <c r="AF26" s="691"/>
      <c r="AG26" s="689">
        <f>AK11+AK14</f>
        <v>2</v>
      </c>
      <c r="AH26" s="690"/>
      <c r="AI26" s="690"/>
      <c r="AJ26" s="690"/>
      <c r="AK26" s="691"/>
      <c r="AL26" s="689">
        <f>AP11+AP14</f>
        <v>8</v>
      </c>
      <c r="AM26" s="690"/>
      <c r="AN26" s="690"/>
      <c r="AO26" s="690"/>
      <c r="AP26" s="691"/>
      <c r="AQ26" s="689">
        <f>AU11+AU14</f>
        <v>4</v>
      </c>
      <c r="AR26" s="690"/>
      <c r="AS26" s="690"/>
      <c r="AT26" s="690"/>
      <c r="AU26" s="691"/>
      <c r="AV26" s="689">
        <f>AZ11+AZ14</f>
        <v>7</v>
      </c>
      <c r="AW26" s="690"/>
      <c r="AX26" s="690"/>
      <c r="AY26" s="690"/>
      <c r="AZ26" s="691"/>
      <c r="BA26" s="88"/>
      <c r="BB26" s="66" t="s">
        <v>429</v>
      </c>
    </row>
    <row r="27" spans="1:55" ht="30" customHeight="1" thickTop="1" thickBot="1">
      <c r="A27" s="703" t="s">
        <v>4</v>
      </c>
      <c r="B27" s="704"/>
      <c r="C27" s="704"/>
      <c r="D27" s="704"/>
      <c r="E27" s="704"/>
      <c r="F27" s="704"/>
      <c r="G27" s="704"/>
      <c r="H27" s="704"/>
      <c r="I27" s="704"/>
      <c r="J27" s="704"/>
      <c r="K27" s="704"/>
      <c r="L27" s="704"/>
      <c r="M27" s="704"/>
      <c r="N27" s="704"/>
      <c r="O27" s="704"/>
      <c r="P27" s="704"/>
      <c r="Q27" s="704"/>
      <c r="R27" s="704"/>
      <c r="S27" s="704"/>
      <c r="T27" s="704"/>
      <c r="U27" s="704"/>
      <c r="V27" s="704"/>
      <c r="W27" s="704"/>
      <c r="X27" s="704"/>
      <c r="Y27" s="704"/>
      <c r="Z27" s="704"/>
      <c r="AA27" s="704"/>
      <c r="AB27" s="704"/>
      <c r="AC27" s="704"/>
      <c r="AD27" s="704"/>
      <c r="AE27" s="704"/>
      <c r="AF27" s="704"/>
      <c r="AG27" s="704"/>
      <c r="AH27" s="704"/>
      <c r="AI27" s="704"/>
      <c r="AJ27" s="704"/>
      <c r="AK27" s="704"/>
      <c r="AL27" s="704"/>
      <c r="AM27" s="704"/>
      <c r="AN27" s="704"/>
      <c r="AO27" s="704"/>
      <c r="AP27" s="704"/>
      <c r="AQ27" s="704"/>
      <c r="AR27" s="704"/>
      <c r="AS27" s="704"/>
      <c r="AT27" s="704"/>
      <c r="AU27" s="704"/>
      <c r="AV27" s="704"/>
      <c r="AW27" s="704"/>
      <c r="AX27" s="704"/>
      <c r="AY27" s="704"/>
      <c r="AZ27" s="704"/>
      <c r="BA27" s="704"/>
      <c r="BB27" s="705"/>
    </row>
    <row r="28" spans="1:55" ht="42" customHeight="1" thickTop="1" thickBot="1">
      <c r="A28" s="66" t="s">
        <v>429</v>
      </c>
      <c r="B28" s="88"/>
      <c r="C28" s="689">
        <f>SUM(G9:G10,G12:G13,G15:G22)</f>
        <v>261</v>
      </c>
      <c r="D28" s="690"/>
      <c r="E28" s="690"/>
      <c r="F28" s="690"/>
      <c r="G28" s="691"/>
      <c r="H28" s="689">
        <f>SUM(L9:L10,L12:L13,L15:L22)</f>
        <v>98</v>
      </c>
      <c r="I28" s="690"/>
      <c r="J28" s="690"/>
      <c r="K28" s="690"/>
      <c r="L28" s="691"/>
      <c r="M28" s="689">
        <f>SUM(Q9:Q10,Q12:Q13,Q15:Q22)</f>
        <v>207</v>
      </c>
      <c r="N28" s="690"/>
      <c r="O28" s="690"/>
      <c r="P28" s="690"/>
      <c r="Q28" s="691"/>
      <c r="R28" s="689">
        <f>SUM(V9:V10,V12:V13,V15:V22)</f>
        <v>118</v>
      </c>
      <c r="S28" s="690"/>
      <c r="T28" s="690"/>
      <c r="U28" s="690"/>
      <c r="V28" s="691"/>
      <c r="W28" s="689">
        <f>SUM(AA9:AA10,AA12:AA13,AA15:AA22)</f>
        <v>121</v>
      </c>
      <c r="X28" s="690"/>
      <c r="Y28" s="690"/>
      <c r="Z28" s="690"/>
      <c r="AA28" s="691"/>
      <c r="AB28" s="689">
        <f>SUM(AF9:AF10,AF12:AF13,AF15:AF22)</f>
        <v>183</v>
      </c>
      <c r="AC28" s="690"/>
      <c r="AD28" s="690"/>
      <c r="AE28" s="690"/>
      <c r="AF28" s="691"/>
      <c r="AG28" s="689">
        <f>SUM(AK9:AK10,AK12:AK13,AK15:AK22)</f>
        <v>186</v>
      </c>
      <c r="AH28" s="690"/>
      <c r="AI28" s="690"/>
      <c r="AJ28" s="690"/>
      <c r="AK28" s="691"/>
      <c r="AL28" s="689">
        <f>SUM(AP9:AP10,AP12:AP13,AP15:AP22)</f>
        <v>108</v>
      </c>
      <c r="AM28" s="690"/>
      <c r="AN28" s="690"/>
      <c r="AO28" s="690"/>
      <c r="AP28" s="691"/>
      <c r="AQ28" s="689">
        <f>SUM(AU9:AU10,AU12:AU13,AU15:AU22)</f>
        <v>244</v>
      </c>
      <c r="AR28" s="690"/>
      <c r="AS28" s="690"/>
      <c r="AT28" s="690"/>
      <c r="AU28" s="691"/>
      <c r="AV28" s="689">
        <f>SUM(AZ9:AZ10,AZ12:AZ13,AZ15:AZ22)</f>
        <v>62</v>
      </c>
      <c r="AW28" s="690"/>
      <c r="AX28" s="690"/>
      <c r="AY28" s="690"/>
      <c r="AZ28" s="691"/>
      <c r="BA28" s="88"/>
      <c r="BB28" s="66" t="s">
        <v>429</v>
      </c>
    </row>
    <row r="29" spans="1:55" ht="25.9" customHeight="1" thickTop="1"/>
    <row r="30" spans="1:55" ht="25.9" customHeight="1"/>
    <row r="31" spans="1:55" ht="25.9" customHeight="1"/>
    <row r="32" spans="1:55" ht="25.9" customHeight="1"/>
    <row r="33" ht="25.9" customHeight="1"/>
    <row r="34" ht="25.9" customHeight="1"/>
    <row r="35" ht="25.9" customHeight="1"/>
    <row r="36" ht="25.9" customHeight="1"/>
    <row r="37" ht="25.9" customHeight="1"/>
    <row r="38" ht="25.9" customHeight="1"/>
    <row r="39" ht="25.9" customHeight="1"/>
    <row r="40" ht="25.9" customHeight="1"/>
    <row r="41" ht="25.9" customHeight="1"/>
    <row r="42" ht="25.9" customHeight="1"/>
    <row r="43" ht="25.9" customHeight="1"/>
    <row r="44" ht="25.9" customHeight="1"/>
    <row r="45" ht="25.9" customHeight="1"/>
    <row r="46" ht="25.9" customHeight="1"/>
    <row r="47" ht="25.9" customHeight="1"/>
    <row r="48" ht="25.9" customHeight="1"/>
    <row r="49" ht="25.9" customHeight="1"/>
    <row r="50" ht="25.9" customHeight="1"/>
    <row r="51" ht="25.9" customHeight="1"/>
    <row r="52" ht="25.9" customHeight="1"/>
    <row r="53" ht="25.9" customHeight="1"/>
    <row r="54" ht="25.9" customHeight="1"/>
    <row r="55" ht="25.9" customHeight="1"/>
    <row r="56" ht="25.9" customHeight="1"/>
    <row r="57" ht="25.9" customHeight="1"/>
    <row r="58" ht="25.9" customHeight="1"/>
    <row r="59" ht="25.9" customHeight="1"/>
    <row r="60" ht="25.9" customHeight="1"/>
    <row r="61" ht="25.9" customHeight="1"/>
    <row r="62" ht="25.9" customHeight="1"/>
    <row r="63" ht="25.9" customHeight="1"/>
    <row r="64" ht="25.9" customHeight="1"/>
    <row r="65" ht="25.9" customHeight="1"/>
    <row r="66" ht="25.9" customHeight="1"/>
    <row r="67" ht="25.9" customHeight="1"/>
    <row r="68" ht="25.9" customHeight="1"/>
    <row r="69" ht="25.9" customHeight="1"/>
    <row r="70" ht="25.9" customHeight="1"/>
    <row r="71" ht="25.9" customHeight="1"/>
    <row r="72" ht="25.9" customHeight="1"/>
    <row r="73" ht="25.9" customHeight="1"/>
    <row r="74" ht="25.9" customHeight="1"/>
    <row r="75" ht="25.9" customHeight="1"/>
    <row r="76" ht="25.9" customHeight="1"/>
    <row r="77" ht="25.9" customHeight="1"/>
    <row r="78" ht="25.9" customHeight="1"/>
    <row r="79" ht="25.9" customHeight="1"/>
    <row r="80" ht="25.9" customHeight="1"/>
    <row r="81" ht="25.9" customHeight="1"/>
    <row r="82" ht="25.9" customHeight="1"/>
    <row r="83" ht="25.9" customHeight="1"/>
    <row r="84" ht="25.9" customHeight="1"/>
    <row r="85" ht="25.9" customHeight="1"/>
    <row r="86" ht="25.9" customHeight="1"/>
    <row r="87" ht="25.9" customHeight="1"/>
    <row r="88" ht="25.9" customHeight="1"/>
    <row r="89" ht="25.9" customHeight="1"/>
    <row r="90" ht="25.9" customHeight="1"/>
    <row r="91" ht="25.9" customHeight="1"/>
    <row r="92" ht="25.9" customHeight="1"/>
    <row r="93" ht="25.9" customHeight="1"/>
    <row r="94" ht="25.9" customHeight="1"/>
    <row r="95" ht="25.9" customHeight="1"/>
    <row r="96" ht="25.9" customHeight="1"/>
    <row r="97" ht="25.9" customHeight="1"/>
    <row r="98" ht="25.9" customHeight="1"/>
    <row r="99" ht="25.9" customHeight="1"/>
    <row r="100" ht="25.9" customHeight="1"/>
    <row r="101" ht="25.9" customHeight="1"/>
    <row r="102" ht="25.9" customHeight="1"/>
    <row r="103" ht="25.9" customHeight="1"/>
    <row r="104" ht="25.9" customHeight="1"/>
    <row r="105" ht="25.9" customHeight="1"/>
    <row r="106" ht="25.9" customHeight="1"/>
    <row r="107" ht="25.9" customHeight="1"/>
    <row r="108" ht="25.9" customHeight="1"/>
    <row r="109" ht="25.9" customHeight="1"/>
    <row r="110" ht="25.9" customHeight="1"/>
    <row r="111" ht="25.9" customHeight="1"/>
    <row r="112" ht="25.9" customHeight="1"/>
    <row r="113" ht="25.9" customHeight="1"/>
    <row r="114" ht="25.9" customHeight="1"/>
    <row r="115" ht="25.9" customHeight="1"/>
    <row r="116" ht="25.9" customHeight="1"/>
    <row r="117" ht="25.9" customHeight="1"/>
    <row r="118" ht="25.9" customHeight="1"/>
    <row r="119" ht="25.9" customHeight="1"/>
    <row r="120" ht="25.9" customHeight="1"/>
    <row r="121" ht="25.9" customHeight="1"/>
    <row r="122" ht="25.9" customHeight="1"/>
    <row r="123" ht="25.9" customHeight="1"/>
    <row r="124" ht="25.9" customHeight="1"/>
    <row r="125" ht="25.9" customHeight="1"/>
    <row r="126" ht="25.9" customHeight="1"/>
    <row r="127" ht="25.9" customHeight="1"/>
    <row r="128" ht="25.9" customHeight="1"/>
    <row r="129" ht="25.9" customHeight="1"/>
    <row r="130" ht="25.9" customHeight="1"/>
    <row r="131" ht="25.9" customHeight="1"/>
    <row r="132" ht="25.9" customHeight="1"/>
    <row r="133" ht="25.9" customHeight="1"/>
    <row r="134" ht="25.9" customHeight="1"/>
    <row r="135" ht="25.9" customHeight="1"/>
    <row r="136" ht="25.9" customHeight="1"/>
    <row r="137" ht="25.9" customHeight="1"/>
    <row r="138" ht="25.9" customHeight="1"/>
    <row r="139" ht="25.9" customHeight="1"/>
    <row r="140" ht="25.9" customHeight="1"/>
    <row r="141" ht="25.9" customHeight="1"/>
    <row r="142" ht="25.9" customHeight="1"/>
    <row r="143" ht="25.9" customHeight="1"/>
    <row r="144" ht="25.9" customHeight="1"/>
    <row r="145" ht="25.9" customHeight="1"/>
    <row r="146" ht="25.9" customHeight="1"/>
    <row r="147" ht="25.9" customHeight="1"/>
    <row r="148" ht="25.9" customHeight="1"/>
    <row r="149" ht="25.9" customHeight="1"/>
    <row r="150" ht="25.9" customHeight="1"/>
    <row r="151" ht="25.9" customHeight="1"/>
    <row r="152" ht="25.9" customHeight="1"/>
    <row r="153" ht="25.9" customHeight="1"/>
    <row r="154" ht="25.9" customHeight="1"/>
    <row r="155" ht="25.9" customHeight="1"/>
    <row r="156" ht="25.9" customHeight="1"/>
    <row r="157" ht="25.9" customHeight="1"/>
    <row r="158" ht="25.9" customHeight="1"/>
    <row r="159" ht="25.9" customHeight="1"/>
    <row r="160" ht="25.9" customHeight="1"/>
    <row r="161" ht="25.9" customHeight="1"/>
    <row r="162" ht="25.9" customHeight="1"/>
    <row r="163" ht="25.9" customHeight="1"/>
    <row r="164" ht="25.9" customHeight="1"/>
    <row r="165" ht="25.9" customHeight="1"/>
    <row r="166" ht="25.9" customHeight="1"/>
    <row r="167" ht="25.9" customHeight="1"/>
    <row r="168" ht="25.9" customHeight="1"/>
    <row r="169" ht="25.9" customHeight="1"/>
    <row r="170" ht="25.9" customHeight="1"/>
    <row r="171" ht="25.9" customHeight="1"/>
    <row r="172" ht="25.9" customHeight="1"/>
    <row r="173" ht="25.9" customHeight="1"/>
    <row r="174" ht="25.9" customHeight="1"/>
    <row r="175" ht="25.9" customHeight="1"/>
    <row r="176" ht="25.9" customHeight="1"/>
    <row r="177" ht="25.9" customHeight="1"/>
    <row r="178" ht="25.9" customHeight="1"/>
    <row r="179" ht="25.9" customHeight="1"/>
    <row r="180" ht="25.9" customHeight="1"/>
    <row r="181" ht="25.9" customHeight="1"/>
    <row r="182" ht="25.9" customHeight="1"/>
    <row r="183" ht="25.9" customHeight="1"/>
    <row r="184" ht="25.9" customHeight="1"/>
    <row r="185" ht="25.9" customHeight="1"/>
    <row r="186" ht="25.9" customHeight="1"/>
    <row r="187" ht="25.9" customHeight="1"/>
    <row r="188" ht="25.9" customHeight="1"/>
    <row r="189" ht="25.9" customHeight="1"/>
    <row r="190" ht="25.9" customHeight="1"/>
    <row r="191" ht="25.9" customHeight="1"/>
    <row r="192" ht="25.9" customHeight="1"/>
    <row r="193" ht="25.9" customHeight="1"/>
    <row r="194" ht="25.9" customHeight="1"/>
    <row r="195" ht="25.9" customHeight="1"/>
    <row r="196" ht="25.9" customHeight="1"/>
    <row r="197" ht="25.9" customHeight="1"/>
    <row r="198" ht="25.9" customHeight="1"/>
    <row r="199" ht="25.9" customHeight="1"/>
    <row r="200" ht="25.9" customHeight="1"/>
    <row r="201" ht="25.9" customHeight="1"/>
    <row r="202" ht="25.9" customHeight="1"/>
    <row r="203" ht="25.9" customHeight="1"/>
    <row r="204" ht="25.9" customHeight="1"/>
    <row r="205" ht="25.9" customHeight="1"/>
    <row r="206" ht="25.9" customHeight="1"/>
    <row r="207" ht="25.9" customHeight="1"/>
    <row r="208" ht="25.9" customHeight="1"/>
    <row r="209" ht="25.9" customHeight="1"/>
    <row r="210" ht="25.9" customHeight="1"/>
    <row r="211" ht="25.9" customHeight="1"/>
    <row r="212" ht="25.9" customHeight="1"/>
    <row r="213" ht="25.9" customHeight="1"/>
    <row r="214" ht="25.9" customHeight="1"/>
    <row r="215" ht="25.9" customHeight="1"/>
    <row r="216" ht="25.9" customHeight="1"/>
    <row r="217" ht="25.9" customHeight="1"/>
    <row r="218" ht="25.9" customHeight="1"/>
    <row r="219" ht="25.9" customHeight="1"/>
    <row r="220" ht="25.9" customHeight="1"/>
    <row r="221" ht="25.9" customHeight="1"/>
    <row r="222" ht="25.9" customHeight="1"/>
    <row r="223" ht="25.9" customHeight="1"/>
    <row r="224" ht="25.9" customHeight="1"/>
    <row r="225" ht="25.9" customHeight="1"/>
    <row r="226" ht="25.9" customHeight="1"/>
    <row r="227" ht="25.9" customHeight="1"/>
    <row r="228" ht="25.9" customHeight="1"/>
    <row r="229" ht="25.9" customHeight="1"/>
    <row r="230" ht="25.9" customHeight="1"/>
    <row r="231" ht="25.9" customHeight="1"/>
    <row r="232" ht="25.9" customHeight="1"/>
    <row r="233" ht="25.9" customHeight="1"/>
    <row r="234" ht="25.9" customHeight="1"/>
    <row r="235" ht="25.9" customHeight="1"/>
    <row r="236" ht="25.9" customHeight="1"/>
    <row r="237" ht="25.9" customHeight="1"/>
    <row r="238" ht="25.9" customHeight="1"/>
    <row r="239" ht="25.9" customHeight="1"/>
    <row r="240" ht="25.9" customHeight="1"/>
    <row r="241" ht="25.9" customHeight="1"/>
    <row r="242" ht="25.9" customHeight="1"/>
    <row r="243" ht="25.9" customHeight="1"/>
    <row r="244" ht="25.9" customHeight="1"/>
    <row r="245" ht="25.9" customHeight="1"/>
    <row r="246" ht="25.9" customHeight="1"/>
    <row r="247" ht="25.9" customHeight="1"/>
    <row r="248" ht="25.9" customHeight="1"/>
    <row r="249" ht="25.9" customHeight="1"/>
    <row r="250" ht="25.9" customHeight="1"/>
    <row r="251" ht="25.9" customHeight="1"/>
    <row r="252" ht="25.9" customHeight="1"/>
    <row r="253" ht="25.9" customHeight="1"/>
    <row r="254" ht="25.9" customHeight="1"/>
    <row r="255" ht="25.9" customHeight="1"/>
    <row r="256" ht="25.9" customHeight="1"/>
    <row r="257" ht="25.9" customHeight="1"/>
    <row r="258" ht="25.9" customHeight="1"/>
    <row r="259" ht="25.9" customHeight="1"/>
    <row r="260" ht="25.9" customHeight="1"/>
    <row r="261" ht="25.9" customHeight="1"/>
    <row r="262" ht="25.9" customHeight="1"/>
    <row r="263" ht="25.9" customHeight="1"/>
    <row r="264" ht="25.9" customHeight="1"/>
    <row r="265" ht="25.9" customHeight="1"/>
    <row r="266" ht="25.9" customHeight="1"/>
    <row r="267" ht="25.9" customHeight="1"/>
    <row r="268" ht="25.9" customHeight="1"/>
    <row r="269" ht="25.9" customHeight="1"/>
    <row r="270" ht="25.9" customHeight="1"/>
    <row r="271" ht="25.9" customHeight="1"/>
    <row r="272" ht="25.9" customHeight="1"/>
    <row r="273" ht="25.9" customHeight="1"/>
    <row r="274" ht="25.9" customHeight="1"/>
    <row r="275" ht="25.9" customHeight="1"/>
    <row r="276" ht="25.9" customHeight="1"/>
    <row r="277" ht="25.9" customHeight="1"/>
    <row r="278" ht="25.9" customHeight="1"/>
    <row r="279" ht="25.9" customHeight="1"/>
    <row r="280" ht="25.9" customHeight="1"/>
    <row r="281" ht="25.9" customHeight="1"/>
    <row r="282" ht="25.9" customHeight="1"/>
    <row r="283" ht="25.9" customHeight="1"/>
    <row r="284" ht="25.9" customHeight="1"/>
    <row r="285" ht="25.9" customHeight="1"/>
    <row r="286" ht="25.9" customHeight="1"/>
    <row r="287" ht="25.9" customHeight="1"/>
    <row r="288" ht="25.9" customHeight="1"/>
    <row r="289" ht="25.9" customHeight="1"/>
    <row r="290" ht="25.9" customHeight="1"/>
    <row r="291" ht="25.9" customHeight="1"/>
    <row r="292" ht="25.9" customHeight="1"/>
    <row r="293" ht="25.9" customHeight="1"/>
    <row r="294" ht="25.9" customHeight="1"/>
    <row r="295" ht="25.9" customHeight="1"/>
    <row r="296" ht="25.9" customHeight="1"/>
    <row r="297" ht="25.9" customHeight="1"/>
    <row r="298" ht="25.9" customHeight="1"/>
    <row r="299" ht="25.9" customHeight="1"/>
    <row r="300" ht="25.9" customHeight="1"/>
    <row r="301" ht="25.9" customHeight="1"/>
    <row r="302" ht="25.9" customHeight="1"/>
    <row r="303" ht="25.9" customHeight="1"/>
    <row r="304" ht="25.9" customHeight="1"/>
    <row r="305" ht="25.9" customHeight="1"/>
    <row r="306" ht="25.9" customHeight="1"/>
    <row r="307" ht="25.9" customHeight="1"/>
    <row r="308" ht="25.9" customHeight="1"/>
    <row r="309" ht="25.9" customHeight="1"/>
    <row r="310" ht="25.9" customHeight="1"/>
    <row r="311" ht="25.9" customHeight="1"/>
    <row r="312" ht="25.9" customHeight="1"/>
    <row r="313" ht="25.9" customHeight="1"/>
    <row r="314" ht="25.9" customHeight="1"/>
    <row r="315" ht="25.9" customHeight="1"/>
    <row r="316" ht="25.9" customHeight="1"/>
    <row r="317" ht="25.9" customHeight="1"/>
    <row r="318" ht="25.9" customHeight="1"/>
    <row r="319" ht="25.9" customHeight="1"/>
    <row r="320" ht="25.9" customHeight="1"/>
    <row r="321" ht="25.9" customHeight="1"/>
    <row r="322" ht="25.9" customHeight="1"/>
    <row r="323" ht="25.9" customHeight="1"/>
    <row r="324" ht="25.9" customHeight="1"/>
  </sheetData>
  <mergeCells count="77">
    <mergeCell ref="AV28:AZ28"/>
    <mergeCell ref="A27:BB27"/>
    <mergeCell ref="C28:G28"/>
    <mergeCell ref="H28:L28"/>
    <mergeCell ref="M28:Q28"/>
    <mergeCell ref="R28:V28"/>
    <mergeCell ref="W28:AA28"/>
    <mergeCell ref="AB28:AF28"/>
    <mergeCell ref="AG28:AK28"/>
    <mergeCell ref="AL28:AP28"/>
    <mergeCell ref="AQ28:AU28"/>
    <mergeCell ref="AQ26:AU26"/>
    <mergeCell ref="AV26:AZ26"/>
    <mergeCell ref="C26:G26"/>
    <mergeCell ref="H26:L26"/>
    <mergeCell ref="M26:Q26"/>
    <mergeCell ref="R26:V26"/>
    <mergeCell ref="W26:AA26"/>
    <mergeCell ref="AB26:AF26"/>
    <mergeCell ref="AG26:AK26"/>
    <mergeCell ref="AL26:AP26"/>
    <mergeCell ref="A25:BB25"/>
    <mergeCell ref="C24:F24"/>
    <mergeCell ref="H24:K24"/>
    <mergeCell ref="M24:P24"/>
    <mergeCell ref="R24:U24"/>
    <mergeCell ref="W24:Z24"/>
    <mergeCell ref="AB24:AE24"/>
    <mergeCell ref="AG24:AJ24"/>
    <mergeCell ref="AL24:AO24"/>
    <mergeCell ref="AQ24:AT24"/>
    <mergeCell ref="AV24:AY24"/>
    <mergeCell ref="AQ6:AU6"/>
    <mergeCell ref="AV6:AZ6"/>
    <mergeCell ref="Y7:Z7"/>
    <mergeCell ref="AB7:AC7"/>
    <mergeCell ref="AD7:AE7"/>
    <mergeCell ref="AG7:AH7"/>
    <mergeCell ref="AI7:AJ7"/>
    <mergeCell ref="AL7:AM7"/>
    <mergeCell ref="AN7:AO7"/>
    <mergeCell ref="AQ7:AR7"/>
    <mergeCell ref="AS7:AT7"/>
    <mergeCell ref="AV7:AW7"/>
    <mergeCell ref="AX7:AY7"/>
    <mergeCell ref="T7:U7"/>
    <mergeCell ref="W7:X7"/>
    <mergeCell ref="AB6:AF6"/>
    <mergeCell ref="AG6:AK6"/>
    <mergeCell ref="AL6:AP6"/>
    <mergeCell ref="H7:I7"/>
    <mergeCell ref="J7:K7"/>
    <mergeCell ref="M7:N7"/>
    <mergeCell ref="O7:P7"/>
    <mergeCell ref="R7:S7"/>
    <mergeCell ref="C1:AZ1"/>
    <mergeCell ref="C2:L4"/>
    <mergeCell ref="M2:V4"/>
    <mergeCell ref="W2:AF4"/>
    <mergeCell ref="AG2:AP4"/>
    <mergeCell ref="AQ2:AZ4"/>
    <mergeCell ref="A6:A8"/>
    <mergeCell ref="A2:A5"/>
    <mergeCell ref="BB2:BB5"/>
    <mergeCell ref="BB6:BB8"/>
    <mergeCell ref="R6:V6"/>
    <mergeCell ref="W6:AA6"/>
    <mergeCell ref="C5:L5"/>
    <mergeCell ref="M5:V5"/>
    <mergeCell ref="W5:AF5"/>
    <mergeCell ref="AG5:AP5"/>
    <mergeCell ref="AQ5:AZ5"/>
    <mergeCell ref="C6:G6"/>
    <mergeCell ref="H6:L6"/>
    <mergeCell ref="M6:Q6"/>
    <mergeCell ref="C7:D7"/>
    <mergeCell ref="E7:F7"/>
  </mergeCells>
  <printOptions horizontalCentered="1"/>
  <pageMargins left="0.25" right="0.25" top="1" bottom="0.5" header="0.3" footer="0.25"/>
  <pageSetup paperSize="5" scale="35" orientation="landscape" horizontalDpi="4294967293" r:id="rId1"/>
  <headerFooter alignWithMargins="0">
    <oddHeader>&amp;C&amp;"Times New Roman,Bold"&amp;20November 4, 2014 State Election
Election Day Registration (EDR) Counts</oddHeader>
    <oddFooter>&amp;R&amp;F</oddFooter>
  </headerFooter>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pageSetUpPr fitToPage="1"/>
  </sheetPr>
  <dimension ref="A1:F25"/>
  <sheetViews>
    <sheetView zoomScale="60" zoomScaleNormal="60" workbookViewId="0">
      <selection activeCell="D28" sqref="D28"/>
    </sheetView>
  </sheetViews>
  <sheetFormatPr defaultRowHeight="12.75"/>
  <cols>
    <col min="1" max="1" width="18.7109375" customWidth="1"/>
    <col min="2" max="2" width="1.85546875" customWidth="1"/>
    <col min="3" max="4" width="29.7109375" customWidth="1"/>
    <col min="5" max="5" width="1.85546875" customWidth="1"/>
    <col min="6" max="6" width="18.7109375" customWidth="1"/>
  </cols>
  <sheetData>
    <row r="1" spans="1:6" ht="35.450000000000003" customHeight="1" thickBot="1">
      <c r="A1" s="231" t="s">
        <v>448</v>
      </c>
      <c r="B1" s="88"/>
      <c r="C1" s="812" t="s">
        <v>488</v>
      </c>
      <c r="D1" s="813"/>
      <c r="E1" s="88"/>
      <c r="F1" s="231" t="s">
        <v>448</v>
      </c>
    </row>
    <row r="2" spans="1:6" ht="18" customHeight="1" thickTop="1">
      <c r="A2" s="758" t="s">
        <v>0</v>
      </c>
      <c r="B2" s="88"/>
      <c r="C2" s="814" t="s">
        <v>475</v>
      </c>
      <c r="D2" s="817" t="s">
        <v>476</v>
      </c>
      <c r="E2" s="88"/>
      <c r="F2" s="758" t="s">
        <v>0</v>
      </c>
    </row>
    <row r="3" spans="1:6" ht="33.6" customHeight="1">
      <c r="A3" s="716"/>
      <c r="B3" s="182"/>
      <c r="C3" s="815"/>
      <c r="D3" s="818"/>
      <c r="E3" s="182"/>
      <c r="F3" s="716"/>
    </row>
    <row r="4" spans="1:6" ht="21.6" customHeight="1" thickBot="1">
      <c r="A4" s="717"/>
      <c r="B4" s="182"/>
      <c r="C4" s="816"/>
      <c r="D4" s="819"/>
      <c r="E4" s="182"/>
      <c r="F4" s="717"/>
    </row>
    <row r="5" spans="1:6" ht="18" customHeight="1" thickTop="1">
      <c r="A5" s="77">
        <v>1</v>
      </c>
      <c r="B5" s="9"/>
      <c r="C5" s="563">
        <v>31</v>
      </c>
      <c r="D5" s="564">
        <f>29+2</f>
        <v>31</v>
      </c>
      <c r="E5" s="9"/>
      <c r="F5" s="77">
        <v>1</v>
      </c>
    </row>
    <row r="6" spans="1:6" ht="18" customHeight="1">
      <c r="A6" s="6">
        <v>2</v>
      </c>
      <c r="B6" s="48"/>
      <c r="C6" s="566">
        <v>8</v>
      </c>
      <c r="D6" s="567">
        <f>7+1</f>
        <v>8</v>
      </c>
      <c r="E6" s="48"/>
      <c r="F6" s="6">
        <v>2</v>
      </c>
    </row>
    <row r="7" spans="1:6" ht="18" customHeight="1">
      <c r="A7" s="6">
        <v>3</v>
      </c>
      <c r="B7" s="48"/>
      <c r="C7" s="566">
        <v>9</v>
      </c>
      <c r="D7" s="567">
        <v>9</v>
      </c>
      <c r="E7" s="48"/>
      <c r="F7" s="6">
        <v>3</v>
      </c>
    </row>
    <row r="8" spans="1:6" ht="18" customHeight="1">
      <c r="A8" s="6">
        <v>4</v>
      </c>
      <c r="B8" s="88"/>
      <c r="C8" s="566">
        <v>17</v>
      </c>
      <c r="D8" s="567">
        <v>17</v>
      </c>
      <c r="E8" s="88"/>
      <c r="F8" s="6">
        <v>4</v>
      </c>
    </row>
    <row r="9" spans="1:6" ht="18" customHeight="1">
      <c r="A9" s="6">
        <v>5</v>
      </c>
      <c r="B9" s="88"/>
      <c r="C9" s="566">
        <v>46</v>
      </c>
      <c r="D9" s="567">
        <f>44+2</f>
        <v>46</v>
      </c>
      <c r="E9" s="88"/>
      <c r="F9" s="6">
        <v>5</v>
      </c>
    </row>
    <row r="10" spans="1:6" ht="18" customHeight="1">
      <c r="A10" s="6">
        <v>6</v>
      </c>
      <c r="B10" s="48"/>
      <c r="C10" s="566">
        <v>5</v>
      </c>
      <c r="D10" s="567">
        <v>5</v>
      </c>
      <c r="E10" s="48"/>
      <c r="F10" s="6">
        <v>6</v>
      </c>
    </row>
    <row r="11" spans="1:6" ht="18" customHeight="1">
      <c r="A11" s="6">
        <v>7</v>
      </c>
      <c r="B11" s="48"/>
      <c r="C11" s="566">
        <v>4</v>
      </c>
      <c r="D11" s="567">
        <v>4</v>
      </c>
      <c r="E11" s="48"/>
      <c r="F11" s="6">
        <v>7</v>
      </c>
    </row>
    <row r="12" spans="1:6" ht="18" customHeight="1">
      <c r="A12" s="6">
        <v>8</v>
      </c>
      <c r="B12" s="48"/>
      <c r="C12" s="566">
        <v>6</v>
      </c>
      <c r="D12" s="567">
        <v>6</v>
      </c>
      <c r="E12" s="48"/>
      <c r="F12" s="6">
        <v>8</v>
      </c>
    </row>
    <row r="13" spans="1:6" ht="18" customHeight="1">
      <c r="A13" s="6">
        <v>9</v>
      </c>
      <c r="B13" s="88"/>
      <c r="C13" s="566">
        <v>7</v>
      </c>
      <c r="D13" s="567">
        <v>7</v>
      </c>
      <c r="E13" s="88"/>
      <c r="F13" s="6">
        <v>9</v>
      </c>
    </row>
    <row r="14" spans="1:6" ht="18" customHeight="1">
      <c r="A14" s="6">
        <v>10</v>
      </c>
      <c r="B14" s="88"/>
      <c r="C14" s="566">
        <v>15</v>
      </c>
      <c r="D14" s="567">
        <v>14</v>
      </c>
      <c r="E14" s="88"/>
      <c r="F14" s="6">
        <v>10</v>
      </c>
    </row>
    <row r="15" spans="1:6" ht="18" customHeight="1">
      <c r="A15" s="6">
        <v>11</v>
      </c>
      <c r="B15" s="88"/>
      <c r="C15" s="566">
        <v>23</v>
      </c>
      <c r="D15" s="567">
        <v>23</v>
      </c>
      <c r="E15" s="88"/>
      <c r="F15" s="6">
        <v>11</v>
      </c>
    </row>
    <row r="16" spans="1:6" ht="18" customHeight="1">
      <c r="A16" s="6">
        <v>12</v>
      </c>
      <c r="B16" s="88"/>
      <c r="C16" s="566">
        <v>28</v>
      </c>
      <c r="D16" s="567">
        <v>28</v>
      </c>
      <c r="E16" s="88"/>
      <c r="F16" s="6">
        <v>12</v>
      </c>
    </row>
    <row r="17" spans="1:6" ht="18" customHeight="1">
      <c r="A17" s="6">
        <v>13</v>
      </c>
      <c r="B17" s="88"/>
      <c r="C17" s="566">
        <v>10</v>
      </c>
      <c r="D17" s="567">
        <v>10</v>
      </c>
      <c r="E17" s="88"/>
      <c r="F17" s="6">
        <v>13</v>
      </c>
    </row>
    <row r="18" spans="1:6" ht="18" customHeight="1" thickBot="1">
      <c r="A18" s="7">
        <v>14</v>
      </c>
      <c r="B18" s="88"/>
      <c r="C18" s="569">
        <v>198</v>
      </c>
      <c r="D18" s="570">
        <f>197+1</f>
        <v>198</v>
      </c>
      <c r="E18" s="88"/>
      <c r="F18" s="7">
        <v>14</v>
      </c>
    </row>
    <row r="19" spans="1:6" ht="30" customHeight="1" thickTop="1" thickBot="1">
      <c r="A19" s="66" t="s">
        <v>104</v>
      </c>
      <c r="B19" s="88"/>
      <c r="C19" s="89">
        <f>SUM(C5:C18)</f>
        <v>407</v>
      </c>
      <c r="D19" s="89">
        <f t="shared" ref="D19" si="0">SUM(D5:D18)</f>
        <v>406</v>
      </c>
      <c r="E19" s="88"/>
      <c r="F19" s="66" t="s">
        <v>104</v>
      </c>
    </row>
    <row r="20" spans="1:6" ht="18" customHeight="1" thickTop="1" thickBot="1">
      <c r="A20" s="309"/>
      <c r="B20" s="88"/>
      <c r="C20" s="765"/>
      <c r="D20" s="767"/>
      <c r="E20" s="90"/>
      <c r="F20" s="309"/>
    </row>
    <row r="21" spans="1:6" ht="30" customHeight="1" thickTop="1" thickBot="1">
      <c r="A21" s="752" t="s">
        <v>1</v>
      </c>
      <c r="B21" s="753"/>
      <c r="C21" s="753"/>
      <c r="D21" s="753"/>
      <c r="E21" s="753"/>
      <c r="F21" s="754"/>
    </row>
    <row r="22" spans="1:6" ht="39.75" customHeight="1" thickTop="1" thickBot="1">
      <c r="A22" s="66" t="s">
        <v>429</v>
      </c>
      <c r="B22" s="88"/>
      <c r="C22" s="308">
        <f>C7+C10</f>
        <v>14</v>
      </c>
      <c r="D22" s="308">
        <f>D7+D10</f>
        <v>14</v>
      </c>
      <c r="E22" s="88"/>
      <c r="F22" s="66" t="s">
        <v>429</v>
      </c>
    </row>
    <row r="23" spans="1:6" ht="30" customHeight="1" thickTop="1" thickBot="1">
      <c r="A23" s="755" t="s">
        <v>4</v>
      </c>
      <c r="B23" s="756"/>
      <c r="C23" s="756"/>
      <c r="D23" s="756"/>
      <c r="E23" s="756"/>
      <c r="F23" s="757"/>
    </row>
    <row r="24" spans="1:6" ht="39.75" customHeight="1" thickTop="1" thickBot="1">
      <c r="A24" s="66" t="s">
        <v>429</v>
      </c>
      <c r="B24" s="76"/>
      <c r="C24" s="308">
        <f>SUM(C5:C6,C8:C9,C11:C18)</f>
        <v>393</v>
      </c>
      <c r="D24" s="308">
        <f>SUM(D5:D6,D8:D9,D11:D18)</f>
        <v>392</v>
      </c>
      <c r="E24" s="76"/>
      <c r="F24" s="66" t="s">
        <v>429</v>
      </c>
    </row>
    <row r="25" spans="1:6" ht="13.5" thickTop="1"/>
  </sheetData>
  <mergeCells count="8">
    <mergeCell ref="A2:A4"/>
    <mergeCell ref="F2:F4"/>
    <mergeCell ref="C1:D1"/>
    <mergeCell ref="A23:F23"/>
    <mergeCell ref="C20:D20"/>
    <mergeCell ref="A21:F21"/>
    <mergeCell ref="C2:C4"/>
    <mergeCell ref="D2:D4"/>
  </mergeCells>
  <printOptions horizontalCentered="1" verticalCentered="1"/>
  <pageMargins left="0.5" right="0.5" top="1.5" bottom="0.5" header="0.5" footer="0.25"/>
  <pageSetup paperSize="5" scale="91" orientation="landscape" r:id="rId1"/>
  <headerFooter alignWithMargins="0">
    <oddHeader>&amp;C&amp;"Times New Roman,Bold"&amp;24November 4, 2014 State Election
Election Day Registration (EDR) Counts</oddHeader>
    <oddFooter>&amp;R&amp;F</oddFooter>
  </headerFooter>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pageSetUpPr fitToPage="1"/>
  </sheetPr>
  <dimension ref="A1:S47"/>
  <sheetViews>
    <sheetView topLeftCell="A19" zoomScale="50" zoomScaleNormal="50" workbookViewId="0">
      <selection activeCell="B20" sqref="B20"/>
    </sheetView>
  </sheetViews>
  <sheetFormatPr defaultRowHeight="12.75"/>
  <cols>
    <col min="1" max="1" width="25.7109375" customWidth="1"/>
    <col min="2" max="2" width="22.7109375" customWidth="1"/>
    <col min="3" max="14" width="21.140625" customWidth="1"/>
  </cols>
  <sheetData>
    <row r="1" spans="1:19" ht="21" thickTop="1">
      <c r="A1" s="14" t="s">
        <v>26</v>
      </c>
      <c r="B1" s="833" t="s">
        <v>27</v>
      </c>
      <c r="C1" s="834"/>
      <c r="D1" s="58"/>
      <c r="E1" s="58"/>
      <c r="F1" s="58"/>
      <c r="G1" s="861" t="s">
        <v>28</v>
      </c>
      <c r="H1" s="860"/>
      <c r="I1" s="820" t="s">
        <v>29</v>
      </c>
      <c r="J1" s="821"/>
      <c r="K1" s="859" t="s">
        <v>30</v>
      </c>
      <c r="L1" s="860"/>
      <c r="M1" s="837" t="s">
        <v>424</v>
      </c>
      <c r="N1" s="838"/>
    </row>
    <row r="2" spans="1:19" ht="20.25">
      <c r="A2" s="15"/>
      <c r="B2" s="831" t="s">
        <v>31</v>
      </c>
      <c r="C2" s="832"/>
      <c r="D2" s="16" t="s">
        <v>32</v>
      </c>
      <c r="E2" s="262"/>
      <c r="F2" s="261"/>
      <c r="G2" s="862" t="s">
        <v>33</v>
      </c>
      <c r="H2" s="863"/>
      <c r="I2" s="16" t="s">
        <v>34</v>
      </c>
      <c r="J2" s="835" t="s">
        <v>35</v>
      </c>
      <c r="K2" s="831"/>
      <c r="L2" s="836"/>
      <c r="M2" s="855" t="s">
        <v>425</v>
      </c>
      <c r="N2" s="856"/>
    </row>
    <row r="3" spans="1:19" ht="21" thickBot="1">
      <c r="A3" s="15"/>
      <c r="B3" s="17"/>
      <c r="C3" s="18"/>
      <c r="D3" s="19"/>
      <c r="E3" s="18"/>
      <c r="F3" s="44"/>
      <c r="G3" s="45"/>
      <c r="H3" s="45"/>
      <c r="I3" s="45"/>
      <c r="J3" s="44"/>
      <c r="K3" s="822" t="s">
        <v>452</v>
      </c>
      <c r="L3" s="823"/>
      <c r="M3" s="857" t="s">
        <v>453</v>
      </c>
      <c r="N3" s="858"/>
    </row>
    <row r="4" spans="1:19" ht="42" customHeight="1" thickTop="1">
      <c r="A4" s="843" t="s">
        <v>450</v>
      </c>
      <c r="B4" s="839" t="s">
        <v>451</v>
      </c>
      <c r="C4" s="840"/>
      <c r="D4" s="839" t="s">
        <v>253</v>
      </c>
      <c r="E4" s="840"/>
      <c r="F4" s="839" t="s">
        <v>254</v>
      </c>
      <c r="G4" s="840"/>
      <c r="H4" s="839" t="s">
        <v>254</v>
      </c>
      <c r="I4" s="840"/>
      <c r="J4" s="839" t="s">
        <v>451</v>
      </c>
      <c r="K4" s="840"/>
      <c r="L4" s="846"/>
      <c r="M4" s="847"/>
      <c r="N4" s="848"/>
    </row>
    <row r="5" spans="1:19" ht="72.599999999999994" customHeight="1" thickBot="1">
      <c r="A5" s="844"/>
      <c r="B5" s="841"/>
      <c r="C5" s="842"/>
      <c r="D5" s="841"/>
      <c r="E5" s="842"/>
      <c r="F5" s="841"/>
      <c r="G5" s="842"/>
      <c r="H5" s="841"/>
      <c r="I5" s="842"/>
      <c r="J5" s="841"/>
      <c r="K5" s="842"/>
      <c r="L5" s="849"/>
      <c r="M5" s="850"/>
      <c r="N5" s="851"/>
    </row>
    <row r="6" spans="1:19" ht="30" customHeight="1" thickTop="1" thickBot="1">
      <c r="A6" s="844"/>
      <c r="B6" s="829" t="s">
        <v>256</v>
      </c>
      <c r="C6" s="830"/>
      <c r="D6" s="829" t="s">
        <v>257</v>
      </c>
      <c r="E6" s="830"/>
      <c r="F6" s="829" t="s">
        <v>258</v>
      </c>
      <c r="G6" s="830"/>
      <c r="H6" s="829" t="s">
        <v>259</v>
      </c>
      <c r="I6" s="830"/>
      <c r="J6" s="829" t="s">
        <v>260</v>
      </c>
      <c r="K6" s="830"/>
      <c r="L6" s="849"/>
      <c r="M6" s="850"/>
      <c r="N6" s="851"/>
    </row>
    <row r="7" spans="1:19" ht="30" customHeight="1" thickTop="1" thickBot="1">
      <c r="A7" s="844"/>
      <c r="B7" s="258" t="s">
        <v>132</v>
      </c>
      <c r="C7" s="259" t="s">
        <v>133</v>
      </c>
      <c r="D7" s="258" t="s">
        <v>132</v>
      </c>
      <c r="E7" s="259" t="s">
        <v>133</v>
      </c>
      <c r="F7" s="258" t="s">
        <v>132</v>
      </c>
      <c r="G7" s="259" t="s">
        <v>133</v>
      </c>
      <c r="H7" s="258" t="s">
        <v>132</v>
      </c>
      <c r="I7" s="259" t="s">
        <v>133</v>
      </c>
      <c r="J7" s="258" t="s">
        <v>132</v>
      </c>
      <c r="K7" s="259" t="s">
        <v>133</v>
      </c>
      <c r="L7" s="849"/>
      <c r="M7" s="850"/>
      <c r="N7" s="851"/>
    </row>
    <row r="8" spans="1:19" ht="30" customHeight="1" thickTop="1" thickBot="1">
      <c r="A8" s="845"/>
      <c r="B8" s="500">
        <f>'Questions &amp; Write-In''s'!C24</f>
        <v>6553</v>
      </c>
      <c r="C8" s="501">
        <f>'Questions &amp; Write-In''s'!D24</f>
        <v>6520</v>
      </c>
      <c r="D8" s="500">
        <f>'Questions &amp; Write-In''s'!E24</f>
        <v>7463</v>
      </c>
      <c r="E8" s="501">
        <f>'Questions &amp; Write-In''s'!F24</f>
        <v>5298</v>
      </c>
      <c r="F8" s="500">
        <f>'Questions &amp; Write-In''s'!G24</f>
        <v>3895</v>
      </c>
      <c r="G8" s="501">
        <f>'Questions &amp; Write-In''s'!H24</f>
        <v>8561</v>
      </c>
      <c r="H8" s="500">
        <f>'Questions &amp; Write-In''s'!I24</f>
        <v>5525</v>
      </c>
      <c r="I8" s="501">
        <f>'Questions &amp; Write-In''s'!J24</f>
        <v>6226</v>
      </c>
      <c r="J8" s="500">
        <f>'Questions &amp; Write-In''s'!K24</f>
        <v>8833</v>
      </c>
      <c r="K8" s="501">
        <f>'Questions &amp; Write-In''s'!L24</f>
        <v>3592</v>
      </c>
      <c r="L8" s="852"/>
      <c r="M8" s="853"/>
      <c r="N8" s="854"/>
    </row>
    <row r="9" spans="1:19" ht="37.5" customHeight="1" thickTop="1" thickBot="1">
      <c r="A9" s="253"/>
      <c r="B9" s="20"/>
      <c r="C9" s="21"/>
      <c r="D9" s="22"/>
      <c r="E9" s="22"/>
      <c r="F9" s="42"/>
      <c r="G9" s="22"/>
      <c r="H9" s="43"/>
      <c r="I9" s="43"/>
      <c r="J9" s="43"/>
      <c r="K9" s="43"/>
      <c r="L9" s="43"/>
      <c r="M9" s="43"/>
      <c r="N9" s="260"/>
    </row>
    <row r="10" spans="1:19" ht="60" customHeight="1" thickBot="1">
      <c r="A10" s="23" t="s">
        <v>36</v>
      </c>
      <c r="B10" s="24" t="s">
        <v>37</v>
      </c>
      <c r="C10" s="25" t="s">
        <v>184</v>
      </c>
      <c r="D10" s="25" t="s">
        <v>185</v>
      </c>
      <c r="E10" s="26" t="s">
        <v>186</v>
      </c>
      <c r="F10" s="26" t="s">
        <v>187</v>
      </c>
      <c r="G10" s="26" t="s">
        <v>188</v>
      </c>
      <c r="H10" s="26" t="s">
        <v>189</v>
      </c>
      <c r="I10" s="27" t="s">
        <v>38</v>
      </c>
      <c r="J10" s="27" t="s">
        <v>39</v>
      </c>
      <c r="K10" s="27" t="s">
        <v>19</v>
      </c>
      <c r="L10" s="27" t="s">
        <v>20</v>
      </c>
      <c r="M10" s="27" t="s">
        <v>21</v>
      </c>
      <c r="N10" s="28" t="s">
        <v>5</v>
      </c>
      <c r="S10" s="114"/>
    </row>
    <row r="11" spans="1:19" ht="21" customHeight="1" thickBot="1">
      <c r="A11" s="827" t="s">
        <v>40</v>
      </c>
      <c r="B11" s="29" t="s">
        <v>41</v>
      </c>
      <c r="C11" s="30" t="s">
        <v>42</v>
      </c>
      <c r="D11" s="30" t="s">
        <v>42</v>
      </c>
      <c r="E11" s="30" t="s">
        <v>43</v>
      </c>
      <c r="F11" s="30" t="s">
        <v>43</v>
      </c>
      <c r="G11" s="31" t="s">
        <v>44</v>
      </c>
      <c r="H11" s="31" t="s">
        <v>44</v>
      </c>
      <c r="I11" s="31" t="s">
        <v>45</v>
      </c>
      <c r="J11" s="31" t="s">
        <v>46</v>
      </c>
      <c r="K11" s="31" t="s">
        <v>47</v>
      </c>
      <c r="L11" s="31" t="s">
        <v>48</v>
      </c>
      <c r="M11" s="31" t="s">
        <v>49</v>
      </c>
      <c r="N11" s="32" t="s">
        <v>489</v>
      </c>
    </row>
    <row r="12" spans="1:19" ht="74.45" customHeight="1" thickBot="1">
      <c r="A12" s="827"/>
      <c r="B12" s="33" t="s">
        <v>589</v>
      </c>
      <c r="C12" s="34" t="s">
        <v>309</v>
      </c>
      <c r="D12" s="35" t="s">
        <v>265</v>
      </c>
      <c r="E12" s="34" t="s">
        <v>455</v>
      </c>
      <c r="F12" s="35" t="s">
        <v>180</v>
      </c>
      <c r="G12" s="35" t="s">
        <v>454</v>
      </c>
      <c r="H12" s="35" t="s">
        <v>379</v>
      </c>
      <c r="I12" s="35" t="s">
        <v>384</v>
      </c>
      <c r="J12" s="35" t="s">
        <v>391</v>
      </c>
      <c r="K12" s="35" t="s">
        <v>395</v>
      </c>
      <c r="L12" s="35" t="s">
        <v>397</v>
      </c>
      <c r="M12" s="35"/>
      <c r="N12" s="36" t="s">
        <v>23</v>
      </c>
    </row>
    <row r="13" spans="1:19" ht="30" customHeight="1" thickBot="1">
      <c r="A13" s="827"/>
      <c r="B13" s="491">
        <f>'Gov, Congress, St Sen'!C21</f>
        <v>5062</v>
      </c>
      <c r="C13" s="492">
        <f>'Gov, Congress, St Sen'!K21</f>
        <v>619</v>
      </c>
      <c r="D13" s="492">
        <f>'Gov, Congress, St Sen'!Q21</f>
        <v>3624</v>
      </c>
      <c r="E13" s="492">
        <f>'Gov, Congress, St Sen'!V21</f>
        <v>2727</v>
      </c>
      <c r="F13" s="492">
        <f>'Gov, Congress, St Sen'!Y21</f>
        <v>2053</v>
      </c>
      <c r="G13" s="492">
        <f>'St. Reps, Sec of St, Tres.'!C21</f>
        <v>2418</v>
      </c>
      <c r="H13" s="492">
        <f>'St. Reps, Sec of St, Tres.'!F21</f>
        <v>2138</v>
      </c>
      <c r="I13" s="492">
        <f>'St. Reps, Sec of St, Tres.'!K21</f>
        <v>4640</v>
      </c>
      <c r="J13" s="492">
        <f>'St. Reps, Sec of St, Tres.'!S21</f>
        <v>5031</v>
      </c>
      <c r="K13" s="492">
        <f>' Comp, Att Gen, Probate, Reg '!C21</f>
        <v>4357</v>
      </c>
      <c r="L13" s="492">
        <f>' Comp, Att Gen, Probate, Reg '!K21</f>
        <v>3952</v>
      </c>
      <c r="M13" s="492">
        <f>' Comp, Att Gen, Probate, Reg '!$C$21</f>
        <v>4357</v>
      </c>
      <c r="N13" s="493">
        <f>' Comp, Att Gen, Probate, Reg '!U21</f>
        <v>4926</v>
      </c>
    </row>
    <row r="14" spans="1:19" ht="21" customHeight="1" thickBot="1">
      <c r="A14" s="827" t="s">
        <v>51</v>
      </c>
      <c r="B14" s="37" t="s">
        <v>52</v>
      </c>
      <c r="C14" s="38" t="s">
        <v>53</v>
      </c>
      <c r="D14" s="38" t="s">
        <v>53</v>
      </c>
      <c r="E14" s="38" t="s">
        <v>54</v>
      </c>
      <c r="F14" s="38" t="s">
        <v>54</v>
      </c>
      <c r="G14" s="39" t="s">
        <v>55</v>
      </c>
      <c r="H14" s="39" t="s">
        <v>55</v>
      </c>
      <c r="I14" s="39" t="s">
        <v>56</v>
      </c>
      <c r="J14" s="39" t="s">
        <v>57</v>
      </c>
      <c r="K14" s="39" t="s">
        <v>58</v>
      </c>
      <c r="L14" s="39" t="s">
        <v>59</v>
      </c>
      <c r="M14" s="39" t="s">
        <v>60</v>
      </c>
      <c r="N14" s="40" t="s">
        <v>492</v>
      </c>
    </row>
    <row r="15" spans="1:19" ht="65.25" customHeight="1" thickBot="1">
      <c r="A15" s="827"/>
      <c r="B15" s="33" t="s">
        <v>587</v>
      </c>
      <c r="C15" s="34" t="s">
        <v>310</v>
      </c>
      <c r="D15" s="35" t="s">
        <v>266</v>
      </c>
      <c r="E15" s="34" t="s">
        <v>414</v>
      </c>
      <c r="F15" s="35" t="s">
        <v>417</v>
      </c>
      <c r="G15" s="35" t="s">
        <v>10</v>
      </c>
      <c r="H15" s="35" t="s">
        <v>106</v>
      </c>
      <c r="I15" s="35" t="s">
        <v>107</v>
      </c>
      <c r="J15" s="35" t="s">
        <v>286</v>
      </c>
      <c r="K15" s="35" t="s">
        <v>108</v>
      </c>
      <c r="L15" s="325" t="s">
        <v>109</v>
      </c>
      <c r="M15" s="326" t="s">
        <v>22</v>
      </c>
      <c r="N15" s="36" t="s">
        <v>307</v>
      </c>
    </row>
    <row r="16" spans="1:19" ht="30" customHeight="1" thickBot="1">
      <c r="A16" s="827"/>
      <c r="B16" s="491">
        <f>'Gov, Congress, St Sen'!F21</f>
        <v>8110</v>
      </c>
      <c r="C16" s="492">
        <f>'Gov, Congress, St Sen'!L21</f>
        <v>993</v>
      </c>
      <c r="D16" s="492">
        <f>'Gov, Congress, St Sen'!R21</f>
        <v>7674</v>
      </c>
      <c r="E16" s="492">
        <f>'Gov, Congress, St Sen'!W21</f>
        <v>5668</v>
      </c>
      <c r="F16" s="492">
        <f>'Gov, Congress, St Sen'!AB21</f>
        <v>2685</v>
      </c>
      <c r="G16" s="492">
        <f>'St. Reps, Sec of St, Tres.'!D21</f>
        <v>3966</v>
      </c>
      <c r="H16" s="492">
        <f>'St. Reps, Sec of St, Tres.'!G21</f>
        <v>4558</v>
      </c>
      <c r="I16" s="492">
        <f>'St. Reps, Sec of St, Tres.'!N21</f>
        <v>7667</v>
      </c>
      <c r="J16" s="492">
        <f>'St. Reps, Sec of St, Tres.'!V21</f>
        <v>7484</v>
      </c>
      <c r="K16" s="492">
        <f>' Comp, Att Gen, Probate, Reg '!F21</f>
        <v>7847</v>
      </c>
      <c r="L16" s="492">
        <f>' Comp, Att Gen, Probate, Reg '!N21</f>
        <v>8355</v>
      </c>
      <c r="M16" s="492">
        <f>' Comp, Att Gen, Probate, Reg '!S21</f>
        <v>10869</v>
      </c>
      <c r="N16" s="493">
        <f>' Comp, Att Gen, Probate, Reg '!V21</f>
        <v>7985</v>
      </c>
    </row>
    <row r="17" spans="1:14" ht="21" customHeight="1" thickBot="1">
      <c r="A17" s="827" t="s">
        <v>442</v>
      </c>
      <c r="B17" s="37" t="s">
        <v>62</v>
      </c>
      <c r="C17" s="38" t="s">
        <v>63</v>
      </c>
      <c r="D17" s="38" t="s">
        <v>63</v>
      </c>
      <c r="E17" s="38" t="s">
        <v>64</v>
      </c>
      <c r="F17" s="38" t="s">
        <v>64</v>
      </c>
      <c r="G17" s="39" t="s">
        <v>65</v>
      </c>
      <c r="H17" s="39" t="s">
        <v>65</v>
      </c>
      <c r="I17" s="39" t="s">
        <v>66</v>
      </c>
      <c r="J17" s="39" t="s">
        <v>67</v>
      </c>
      <c r="K17" s="39" t="s">
        <v>68</v>
      </c>
      <c r="L17" s="39" t="s">
        <v>69</v>
      </c>
      <c r="M17" s="39" t="s">
        <v>70</v>
      </c>
      <c r="N17" s="40" t="s">
        <v>490</v>
      </c>
    </row>
    <row r="18" spans="1:14" ht="64.150000000000006" customHeight="1" thickBot="1">
      <c r="A18" s="827"/>
      <c r="B18" s="33" t="s">
        <v>588</v>
      </c>
      <c r="C18" s="34" t="s">
        <v>310</v>
      </c>
      <c r="D18" s="34" t="s">
        <v>458</v>
      </c>
      <c r="E18" s="34"/>
      <c r="F18" s="35" t="s">
        <v>460</v>
      </c>
      <c r="G18" s="35" t="s">
        <v>50</v>
      </c>
      <c r="H18" s="35" t="s">
        <v>106</v>
      </c>
      <c r="I18" s="35" t="s">
        <v>107</v>
      </c>
      <c r="J18" s="35" t="s">
        <v>286</v>
      </c>
      <c r="K18" s="35" t="s">
        <v>108</v>
      </c>
      <c r="L18" s="325" t="s">
        <v>109</v>
      </c>
      <c r="M18" s="326"/>
      <c r="N18" s="36" t="s">
        <v>50</v>
      </c>
    </row>
    <row r="19" spans="1:14" ht="30" customHeight="1" thickBot="1">
      <c r="A19" s="827"/>
      <c r="B19" s="491">
        <f>'Gov, Congress, St Sen'!G21</f>
        <v>565</v>
      </c>
      <c r="C19" s="492">
        <f>'Gov, Congress, St Sen'!M21</f>
        <v>52</v>
      </c>
      <c r="D19" s="492">
        <f>'Gov, Congress, St Sen'!S21</f>
        <v>825</v>
      </c>
      <c r="E19" s="494"/>
      <c r="F19" s="492">
        <f>'Gov, Congress, St Sen'!AC21</f>
        <v>273</v>
      </c>
      <c r="G19" s="494"/>
      <c r="H19" s="492">
        <f>'St. Reps, Sec of St, Tres.'!H21</f>
        <v>537</v>
      </c>
      <c r="I19" s="492">
        <f>'St. Reps, Sec of St, Tres.'!O21</f>
        <v>620</v>
      </c>
      <c r="J19" s="492">
        <f>'St. Reps, Sec of St, Tres.'!W21</f>
        <v>1116</v>
      </c>
      <c r="K19" s="492">
        <f>' Comp, Att Gen, Probate, Reg '!G21</f>
        <v>628</v>
      </c>
      <c r="L19" s="492">
        <f>' Comp, Att Gen, Probate, Reg '!O21</f>
        <v>670</v>
      </c>
      <c r="M19" s="492"/>
      <c r="N19" s="495"/>
    </row>
    <row r="20" spans="1:14" ht="21" customHeight="1" thickBot="1">
      <c r="A20" s="827" t="s">
        <v>443</v>
      </c>
      <c r="B20" s="37" t="s">
        <v>71</v>
      </c>
      <c r="C20" s="38" t="s">
        <v>72</v>
      </c>
      <c r="D20" s="38" t="s">
        <v>72</v>
      </c>
      <c r="E20" s="38" t="s">
        <v>73</v>
      </c>
      <c r="F20" s="38" t="s">
        <v>73</v>
      </c>
      <c r="G20" s="39" t="s">
        <v>74</v>
      </c>
      <c r="H20" s="39" t="s">
        <v>74</v>
      </c>
      <c r="I20" s="39" t="s">
        <v>75</v>
      </c>
      <c r="J20" s="39" t="s">
        <v>76</v>
      </c>
      <c r="K20" s="39" t="s">
        <v>77</v>
      </c>
      <c r="L20" s="39" t="s">
        <v>78</v>
      </c>
      <c r="M20" s="39" t="s">
        <v>79</v>
      </c>
      <c r="N20" s="40" t="s">
        <v>491</v>
      </c>
    </row>
    <row r="21" spans="1:14" ht="73.900000000000006" customHeight="1" thickBot="1">
      <c r="A21" s="827"/>
      <c r="B21" s="33" t="s">
        <v>589</v>
      </c>
      <c r="C21" s="34"/>
      <c r="D21" s="34"/>
      <c r="E21" s="34"/>
      <c r="F21" s="35" t="s">
        <v>459</v>
      </c>
      <c r="G21" s="35" t="s">
        <v>50</v>
      </c>
      <c r="H21" s="35"/>
      <c r="I21" s="35" t="s">
        <v>461</v>
      </c>
      <c r="J21" s="35" t="s">
        <v>463</v>
      </c>
      <c r="K21" s="35" t="s">
        <v>395</v>
      </c>
      <c r="L21" s="35" t="s">
        <v>397</v>
      </c>
      <c r="M21" s="35"/>
      <c r="N21" s="36"/>
    </row>
    <row r="22" spans="1:14" ht="30" customHeight="1" thickBot="1">
      <c r="A22" s="827"/>
      <c r="B22" s="491">
        <f>'Gov, Congress, St Sen'!D21</f>
        <v>248</v>
      </c>
      <c r="C22" s="492"/>
      <c r="D22" s="492">
        <f>'Gov, Congress, St Sen'!$M$21</f>
        <v>52</v>
      </c>
      <c r="E22" s="492">
        <f>'Gov, Congress, St Sen'!$S$21</f>
        <v>825</v>
      </c>
      <c r="F22" s="492">
        <f>'Gov, Congress, St Sen'!Z21</f>
        <v>133</v>
      </c>
      <c r="G22" s="494"/>
      <c r="H22" s="494"/>
      <c r="I22" s="492">
        <f>'St. Reps, Sec of St, Tres.'!L21</f>
        <v>301</v>
      </c>
      <c r="J22" s="492">
        <f>'St. Reps, Sec of St, Tres.'!T21</f>
        <v>412</v>
      </c>
      <c r="K22" s="492">
        <f>' Comp, Att Gen, Probate, Reg '!D21</f>
        <v>300</v>
      </c>
      <c r="L22" s="492">
        <f>' Comp, Att Gen, Probate, Reg '!L21</f>
        <v>227</v>
      </c>
      <c r="M22" s="492">
        <f>' Comp, Att Gen, Probate, Reg '!$E$21</f>
        <v>0</v>
      </c>
      <c r="N22" s="493">
        <f>' Comp, Att Gen, Probate, Reg '!$O$21</f>
        <v>670</v>
      </c>
    </row>
    <row r="23" spans="1:14" ht="21" customHeight="1" thickBot="1">
      <c r="A23" s="827" t="s">
        <v>444</v>
      </c>
      <c r="B23" s="37" t="s">
        <v>80</v>
      </c>
      <c r="C23" s="38" t="s">
        <v>81</v>
      </c>
      <c r="D23" s="38" t="s">
        <v>81</v>
      </c>
      <c r="E23" s="38" t="s">
        <v>82</v>
      </c>
      <c r="F23" s="38" t="s">
        <v>82</v>
      </c>
      <c r="G23" s="39" t="s">
        <v>83</v>
      </c>
      <c r="H23" s="39" t="s">
        <v>83</v>
      </c>
      <c r="I23" s="39" t="s">
        <v>84</v>
      </c>
      <c r="J23" s="39" t="s">
        <v>85</v>
      </c>
      <c r="K23" s="39" t="s">
        <v>86</v>
      </c>
      <c r="L23" s="39" t="s">
        <v>87</v>
      </c>
      <c r="M23" s="39" t="s">
        <v>88</v>
      </c>
      <c r="N23" s="40" t="s">
        <v>493</v>
      </c>
    </row>
    <row r="24" spans="1:14" ht="63.75" customHeight="1" thickBot="1">
      <c r="A24" s="827"/>
      <c r="B24" s="33"/>
      <c r="C24" s="34" t="s">
        <v>311</v>
      </c>
      <c r="D24" s="34"/>
      <c r="E24" s="34"/>
      <c r="F24" s="35" t="s">
        <v>50</v>
      </c>
      <c r="G24" s="35" t="s">
        <v>50</v>
      </c>
      <c r="H24" s="35" t="s">
        <v>50</v>
      </c>
      <c r="I24" s="35" t="s">
        <v>462</v>
      </c>
      <c r="J24" s="35"/>
      <c r="K24" s="35" t="s">
        <v>327</v>
      </c>
      <c r="L24" s="35" t="s">
        <v>399</v>
      </c>
      <c r="M24" s="35"/>
      <c r="N24" s="36"/>
    </row>
    <row r="25" spans="1:14" ht="30" customHeight="1" thickBot="1">
      <c r="A25" s="827"/>
      <c r="B25" s="491"/>
      <c r="C25" s="492">
        <f>'Gov, Congress, St Sen'!O21</f>
        <v>21</v>
      </c>
      <c r="D25" s="494"/>
      <c r="E25" s="492"/>
      <c r="F25" s="494"/>
      <c r="G25" s="494"/>
      <c r="H25" s="494"/>
      <c r="I25" s="492">
        <f>'St. Reps, Sec of St, Tres.'!Q21</f>
        <v>398</v>
      </c>
      <c r="J25" s="492">
        <f>'St. Reps, Sec of St, Tres.'!$I$21</f>
        <v>0</v>
      </c>
      <c r="K25" s="492">
        <f>' Comp, Att Gen, Probate, Reg '!I21</f>
        <v>259</v>
      </c>
      <c r="L25" s="492">
        <f>' Comp, Att Gen, Probate, Reg '!Q21</f>
        <v>323</v>
      </c>
      <c r="M25" s="492">
        <f>' Comp, Att Gen, Probate, Reg '!$G$21</f>
        <v>628</v>
      </c>
      <c r="N25" s="493"/>
    </row>
    <row r="26" spans="1:14" ht="21" customHeight="1">
      <c r="A26" s="824" t="s">
        <v>445</v>
      </c>
      <c r="B26" s="37" t="s">
        <v>89</v>
      </c>
      <c r="C26" s="38" t="s">
        <v>90</v>
      </c>
      <c r="D26" s="38" t="s">
        <v>90</v>
      </c>
      <c r="E26" s="38" t="s">
        <v>91</v>
      </c>
      <c r="F26" s="38" t="s">
        <v>91</v>
      </c>
      <c r="G26" s="39" t="s">
        <v>92</v>
      </c>
      <c r="H26" s="39" t="s">
        <v>92</v>
      </c>
      <c r="I26" s="39" t="s">
        <v>93</v>
      </c>
      <c r="J26" s="39" t="s">
        <v>94</v>
      </c>
      <c r="K26" s="39" t="s">
        <v>95</v>
      </c>
      <c r="L26" s="39" t="s">
        <v>96</v>
      </c>
      <c r="M26" s="39" t="s">
        <v>97</v>
      </c>
      <c r="N26" s="40" t="s">
        <v>494</v>
      </c>
    </row>
    <row r="27" spans="1:14" ht="64.900000000000006" customHeight="1" thickBot="1">
      <c r="A27" s="825"/>
      <c r="B27" s="33" t="s">
        <v>262</v>
      </c>
      <c r="C27" s="34"/>
      <c r="D27" s="35"/>
      <c r="E27" s="34"/>
      <c r="F27" s="41" t="s">
        <v>50</v>
      </c>
      <c r="G27" s="35"/>
      <c r="H27" s="35"/>
      <c r="I27" s="35"/>
      <c r="J27" s="35"/>
      <c r="K27" s="35"/>
      <c r="L27" s="35"/>
      <c r="M27" s="35"/>
      <c r="N27" s="36"/>
    </row>
    <row r="28" spans="1:14" ht="30" customHeight="1" thickBot="1">
      <c r="A28" s="828"/>
      <c r="B28" s="491">
        <f>'Gov, Congress, St Sen'!I21</f>
        <v>158</v>
      </c>
      <c r="C28" s="492"/>
      <c r="D28" s="492"/>
      <c r="E28" s="492"/>
      <c r="F28" s="494"/>
      <c r="G28" s="492"/>
      <c r="H28" s="492"/>
      <c r="I28" s="492"/>
      <c r="J28" s="492"/>
      <c r="K28" s="492">
        <f>'St. Reps, Sec of St, Tres.'!$P$21</f>
        <v>0</v>
      </c>
      <c r="L28" s="492">
        <f>'St. Reps, Sec of St, Tres.'!$W$21</f>
        <v>1116</v>
      </c>
      <c r="M28" s="492">
        <f>' Comp, Att Gen, Probate, Reg '!$H$21</f>
        <v>0</v>
      </c>
      <c r="N28" s="493">
        <f>' Comp, Att Gen, Probate, Reg '!$P$21</f>
        <v>0</v>
      </c>
    </row>
    <row r="29" spans="1:14" ht="30" customHeight="1">
      <c r="A29" s="824" t="s">
        <v>464</v>
      </c>
      <c r="B29" s="29" t="s">
        <v>572</v>
      </c>
      <c r="C29" s="30">
        <v>2</v>
      </c>
      <c r="D29" s="30">
        <v>2</v>
      </c>
      <c r="E29" s="30">
        <v>3</v>
      </c>
      <c r="F29" s="30" t="s">
        <v>575</v>
      </c>
      <c r="G29" s="31">
        <v>4</v>
      </c>
      <c r="H29" s="31">
        <v>4</v>
      </c>
      <c r="I29" s="31" t="s">
        <v>582</v>
      </c>
      <c r="J29" s="31" t="s">
        <v>583</v>
      </c>
      <c r="K29" s="31" t="s">
        <v>584</v>
      </c>
      <c r="L29" s="31" t="s">
        <v>585</v>
      </c>
      <c r="M29" s="31">
        <v>9</v>
      </c>
      <c r="N29" s="32">
        <v>10</v>
      </c>
    </row>
    <row r="30" spans="1:14" ht="74.45" customHeight="1" thickBot="1">
      <c r="A30" s="825"/>
      <c r="B30" s="33" t="s">
        <v>589</v>
      </c>
      <c r="C30" s="34"/>
      <c r="D30" s="35"/>
      <c r="E30" s="35"/>
      <c r="F30" s="35" t="s">
        <v>459</v>
      </c>
      <c r="G30" s="35"/>
      <c r="H30" s="35"/>
      <c r="I30" s="35" t="s">
        <v>384</v>
      </c>
      <c r="J30" s="35" t="s">
        <v>391</v>
      </c>
      <c r="K30" s="35" t="s">
        <v>395</v>
      </c>
      <c r="L30" s="35" t="s">
        <v>397</v>
      </c>
      <c r="M30" s="41" t="s">
        <v>50</v>
      </c>
      <c r="N30" s="36"/>
    </row>
    <row r="31" spans="1:14" ht="30" customHeight="1" thickBot="1">
      <c r="A31" s="826"/>
      <c r="B31" s="496">
        <f>'Gov, Congress, St Sen'!E21</f>
        <v>0</v>
      </c>
      <c r="C31" s="497"/>
      <c r="D31" s="497"/>
      <c r="E31" s="498"/>
      <c r="F31" s="497">
        <f>'Gov, Congress, St Sen'!AA21</f>
        <v>0</v>
      </c>
      <c r="G31" s="498"/>
      <c r="H31" s="498"/>
      <c r="I31" s="497">
        <f>'St. Reps, Sec of St, Tres.'!M21</f>
        <v>0</v>
      </c>
      <c r="J31" s="497">
        <f>'St. Reps, Sec of St, Tres.'!U21</f>
        <v>0</v>
      </c>
      <c r="K31" s="497">
        <f>' Comp, Att Gen, Probate, Reg '!E21</f>
        <v>0</v>
      </c>
      <c r="L31" s="497">
        <f>' Comp, Att Gen, Probate, Reg '!M21</f>
        <v>0</v>
      </c>
      <c r="M31" s="498"/>
      <c r="N31" s="499"/>
    </row>
    <row r="32" spans="1:14" ht="30" customHeight="1" thickTop="1">
      <c r="A32" s="824" t="s">
        <v>464</v>
      </c>
      <c r="B32" s="29" t="s">
        <v>573</v>
      </c>
      <c r="C32" s="30" t="s">
        <v>574</v>
      </c>
      <c r="D32" s="30" t="s">
        <v>574</v>
      </c>
      <c r="E32" s="30">
        <v>3</v>
      </c>
      <c r="F32" s="30" t="s">
        <v>576</v>
      </c>
      <c r="G32" s="31">
        <v>4</v>
      </c>
      <c r="H32" s="31" t="s">
        <v>577</v>
      </c>
      <c r="I32" s="31" t="s">
        <v>578</v>
      </c>
      <c r="J32" s="31" t="s">
        <v>579</v>
      </c>
      <c r="K32" s="31" t="s">
        <v>580</v>
      </c>
      <c r="L32" s="31" t="s">
        <v>581</v>
      </c>
      <c r="M32" s="31">
        <v>9</v>
      </c>
      <c r="N32" s="32">
        <v>10</v>
      </c>
    </row>
    <row r="33" spans="1:14" ht="64.900000000000006" customHeight="1" thickBot="1">
      <c r="A33" s="825"/>
      <c r="B33" s="33" t="s">
        <v>588</v>
      </c>
      <c r="C33" s="34" t="s">
        <v>310</v>
      </c>
      <c r="D33" s="35" t="s">
        <v>266</v>
      </c>
      <c r="E33" s="35"/>
      <c r="F33" s="35" t="s">
        <v>460</v>
      </c>
      <c r="G33" s="35"/>
      <c r="H33" s="35" t="s">
        <v>106</v>
      </c>
      <c r="I33" s="35" t="s">
        <v>107</v>
      </c>
      <c r="J33" s="35" t="s">
        <v>286</v>
      </c>
      <c r="K33" s="35" t="s">
        <v>108</v>
      </c>
      <c r="L33" s="325" t="s">
        <v>109</v>
      </c>
      <c r="M33" s="327" t="s">
        <v>50</v>
      </c>
      <c r="N33" s="36"/>
    </row>
    <row r="34" spans="1:14" ht="30" customHeight="1" thickBot="1">
      <c r="A34" s="826"/>
      <c r="B34" s="496">
        <f>'Gov, Congress, St Sen'!H21</f>
        <v>0</v>
      </c>
      <c r="C34" s="497">
        <f>'Gov, Congress, St Sen'!N21</f>
        <v>0</v>
      </c>
      <c r="D34" s="497">
        <f>'Gov, Congress, St Sen'!T21</f>
        <v>0</v>
      </c>
      <c r="E34" s="498"/>
      <c r="F34" s="497">
        <f>'Gov, Congress, St Sen'!AD21</f>
        <v>0</v>
      </c>
      <c r="G34" s="498"/>
      <c r="H34" s="497">
        <f>'St. Reps, Sec of St, Tres.'!I21</f>
        <v>0</v>
      </c>
      <c r="I34" s="497">
        <f>'St. Reps, Sec of St, Tres.'!P21</f>
        <v>0</v>
      </c>
      <c r="J34" s="497">
        <f>'St. Reps, Sec of St, Tres.'!X21</f>
        <v>0</v>
      </c>
      <c r="K34" s="497">
        <f>' Comp, Att Gen, Probate, Reg '!H21</f>
        <v>0</v>
      </c>
      <c r="L34" s="497">
        <f>' Comp, Att Gen, Probate, Reg '!P21</f>
        <v>0</v>
      </c>
      <c r="M34" s="498"/>
      <c r="N34" s="499"/>
    </row>
    <row r="35" spans="1:14" ht="30" customHeight="1" thickTop="1">
      <c r="A35" s="824" t="s">
        <v>103</v>
      </c>
      <c r="B35" s="78" t="s">
        <v>146</v>
      </c>
      <c r="C35" s="79" t="s">
        <v>141</v>
      </c>
      <c r="D35" s="79" t="s">
        <v>141</v>
      </c>
      <c r="E35" s="79" t="s">
        <v>150</v>
      </c>
      <c r="F35" s="79" t="s">
        <v>150</v>
      </c>
      <c r="G35" s="80" t="s">
        <v>151</v>
      </c>
      <c r="H35" s="80" t="s">
        <v>151</v>
      </c>
      <c r="I35" s="80" t="s">
        <v>152</v>
      </c>
      <c r="J35" s="80" t="s">
        <v>153</v>
      </c>
      <c r="K35" s="80" t="s">
        <v>154</v>
      </c>
      <c r="L35" s="80" t="s">
        <v>154</v>
      </c>
      <c r="M35" s="80" t="s">
        <v>155</v>
      </c>
      <c r="N35" s="81" t="s">
        <v>156</v>
      </c>
    </row>
    <row r="36" spans="1:14" ht="60" customHeight="1" thickBot="1">
      <c r="A36" s="825"/>
      <c r="B36" s="82" t="s">
        <v>498</v>
      </c>
      <c r="C36" s="34"/>
      <c r="D36" s="34"/>
      <c r="E36" s="35"/>
      <c r="F36" s="35"/>
      <c r="G36" s="35"/>
      <c r="H36" s="35"/>
      <c r="I36" s="41"/>
      <c r="J36" s="35" t="s">
        <v>502</v>
      </c>
      <c r="K36" s="41" t="s">
        <v>50</v>
      </c>
      <c r="L36" s="41" t="s">
        <v>50</v>
      </c>
      <c r="M36" s="41" t="s">
        <v>50</v>
      </c>
      <c r="N36" s="36"/>
    </row>
    <row r="37" spans="1:14" ht="30" customHeight="1" thickBot="1">
      <c r="A37" s="826"/>
      <c r="B37" s="496">
        <f>'Write-ins'!C22</f>
        <v>3</v>
      </c>
      <c r="C37" s="497"/>
      <c r="D37" s="497"/>
      <c r="E37" s="498"/>
      <c r="F37" s="498"/>
      <c r="G37" s="498"/>
      <c r="H37" s="498"/>
      <c r="I37" s="498"/>
      <c r="J37" s="498">
        <f>'Write-ins'!S22</f>
        <v>5</v>
      </c>
      <c r="K37" s="498"/>
      <c r="L37" s="498"/>
      <c r="M37" s="498"/>
      <c r="N37" s="499"/>
    </row>
    <row r="38" spans="1:14" ht="30" customHeight="1" thickTop="1">
      <c r="A38" s="824" t="s">
        <v>103</v>
      </c>
      <c r="B38" s="78" t="s">
        <v>147</v>
      </c>
      <c r="C38" s="79" t="s">
        <v>142</v>
      </c>
      <c r="D38" s="79" t="s">
        <v>142</v>
      </c>
      <c r="E38" s="79" t="s">
        <v>163</v>
      </c>
      <c r="F38" s="79" t="s">
        <v>163</v>
      </c>
      <c r="G38" s="80" t="s">
        <v>162</v>
      </c>
      <c r="H38" s="80" t="s">
        <v>162</v>
      </c>
      <c r="I38" s="80" t="s">
        <v>161</v>
      </c>
      <c r="J38" s="80" t="s">
        <v>160</v>
      </c>
      <c r="K38" s="80" t="s">
        <v>159</v>
      </c>
      <c r="L38" s="80" t="s">
        <v>159</v>
      </c>
      <c r="M38" s="80" t="s">
        <v>158</v>
      </c>
      <c r="N38" s="81" t="s">
        <v>157</v>
      </c>
    </row>
    <row r="39" spans="1:14" ht="60" customHeight="1" thickBot="1">
      <c r="A39" s="825"/>
      <c r="B39" s="82" t="s">
        <v>499</v>
      </c>
      <c r="C39" s="34"/>
      <c r="D39" s="34"/>
      <c r="E39" s="35"/>
      <c r="F39" s="35"/>
      <c r="G39" s="35"/>
      <c r="H39" s="35"/>
      <c r="I39" s="41"/>
      <c r="J39" s="41"/>
      <c r="K39" s="41" t="s">
        <v>50</v>
      </c>
      <c r="L39" s="41" t="s">
        <v>50</v>
      </c>
      <c r="M39" s="41" t="s">
        <v>50</v>
      </c>
      <c r="N39" s="36"/>
    </row>
    <row r="40" spans="1:14" ht="30" customHeight="1" thickBot="1">
      <c r="A40" s="826"/>
      <c r="B40" s="496">
        <f>'Write-ins'!G22</f>
        <v>4</v>
      </c>
      <c r="C40" s="497"/>
      <c r="D40" s="497"/>
      <c r="E40" s="498"/>
      <c r="F40" s="498"/>
      <c r="G40" s="498"/>
      <c r="H40" s="498"/>
      <c r="I40" s="498"/>
      <c r="J40" s="498"/>
      <c r="K40" s="498"/>
      <c r="L40" s="498"/>
      <c r="M40" s="498"/>
      <c r="N40" s="499"/>
    </row>
    <row r="41" spans="1:14" ht="30" customHeight="1" thickTop="1">
      <c r="A41" s="824" t="s">
        <v>103</v>
      </c>
      <c r="B41" s="78" t="s">
        <v>148</v>
      </c>
      <c r="C41" s="79" t="s">
        <v>143</v>
      </c>
      <c r="D41" s="79" t="s">
        <v>143</v>
      </c>
      <c r="E41" s="79" t="s">
        <v>164</v>
      </c>
      <c r="F41" s="79" t="s">
        <v>164</v>
      </c>
      <c r="G41" s="80" t="s">
        <v>165</v>
      </c>
      <c r="H41" s="80" t="s">
        <v>165</v>
      </c>
      <c r="I41" s="80" t="s">
        <v>166</v>
      </c>
      <c r="J41" s="80" t="s">
        <v>167</v>
      </c>
      <c r="K41" s="80" t="s">
        <v>168</v>
      </c>
      <c r="L41" s="80" t="s">
        <v>168</v>
      </c>
      <c r="M41" s="80" t="s">
        <v>169</v>
      </c>
      <c r="N41" s="81" t="s">
        <v>170</v>
      </c>
    </row>
    <row r="42" spans="1:14" ht="60" customHeight="1" thickBot="1">
      <c r="A42" s="825"/>
      <c r="B42" s="82" t="s">
        <v>500</v>
      </c>
      <c r="C42" s="34"/>
      <c r="D42" s="34"/>
      <c r="E42" s="35"/>
      <c r="F42" s="35"/>
      <c r="G42" s="35"/>
      <c r="H42" s="35"/>
      <c r="I42" s="41"/>
      <c r="J42" s="41"/>
      <c r="K42" s="41" t="s">
        <v>50</v>
      </c>
      <c r="L42" s="41" t="s">
        <v>50</v>
      </c>
      <c r="M42" s="41" t="s">
        <v>50</v>
      </c>
      <c r="N42" s="36"/>
    </row>
    <row r="43" spans="1:14" ht="30" customHeight="1" thickBot="1">
      <c r="A43" s="826"/>
      <c r="B43" s="496">
        <f>'Write-ins'!K22</f>
        <v>0</v>
      </c>
      <c r="C43" s="497"/>
      <c r="D43" s="497"/>
      <c r="E43" s="498"/>
      <c r="F43" s="498"/>
      <c r="G43" s="498"/>
      <c r="H43" s="498"/>
      <c r="I43" s="498"/>
      <c r="J43" s="498"/>
      <c r="K43" s="498"/>
      <c r="L43" s="498"/>
      <c r="M43" s="498"/>
      <c r="N43" s="499"/>
    </row>
    <row r="44" spans="1:14" ht="30" customHeight="1" thickTop="1">
      <c r="A44" s="824" t="s">
        <v>103</v>
      </c>
      <c r="B44" s="78" t="s">
        <v>149</v>
      </c>
      <c r="C44" s="79" t="s">
        <v>144</v>
      </c>
      <c r="D44" s="79" t="s">
        <v>144</v>
      </c>
      <c r="E44" s="79" t="s">
        <v>177</v>
      </c>
      <c r="F44" s="79" t="s">
        <v>177</v>
      </c>
      <c r="G44" s="80" t="s">
        <v>176</v>
      </c>
      <c r="H44" s="80" t="s">
        <v>176</v>
      </c>
      <c r="I44" s="80" t="s">
        <v>175</v>
      </c>
      <c r="J44" s="80" t="s">
        <v>174</v>
      </c>
      <c r="K44" s="80" t="s">
        <v>173</v>
      </c>
      <c r="L44" s="80" t="s">
        <v>173</v>
      </c>
      <c r="M44" s="80" t="s">
        <v>172</v>
      </c>
      <c r="N44" s="81" t="s">
        <v>171</v>
      </c>
    </row>
    <row r="45" spans="1:14" ht="60" customHeight="1" thickBot="1">
      <c r="A45" s="825"/>
      <c r="B45" s="82" t="s">
        <v>501</v>
      </c>
      <c r="C45" s="34"/>
      <c r="D45" s="34"/>
      <c r="E45" s="35"/>
      <c r="F45" s="35"/>
      <c r="G45" s="35"/>
      <c r="H45" s="35"/>
      <c r="I45" s="41"/>
      <c r="J45" s="41"/>
      <c r="K45" s="41" t="s">
        <v>50</v>
      </c>
      <c r="L45" s="41" t="s">
        <v>50</v>
      </c>
      <c r="M45" s="41" t="s">
        <v>50</v>
      </c>
      <c r="N45" s="36"/>
    </row>
    <row r="46" spans="1:14" ht="30" customHeight="1" thickBot="1">
      <c r="A46" s="826"/>
      <c r="B46" s="496">
        <f>'Write-ins'!O22</f>
        <v>0</v>
      </c>
      <c r="C46" s="497"/>
      <c r="D46" s="497"/>
      <c r="E46" s="498"/>
      <c r="F46" s="498"/>
      <c r="G46" s="498"/>
      <c r="H46" s="498"/>
      <c r="I46" s="498"/>
      <c r="J46" s="498"/>
      <c r="K46" s="498"/>
      <c r="L46" s="498"/>
      <c r="M46" s="498"/>
      <c r="N46" s="499"/>
    </row>
    <row r="47" spans="1:14" ht="13.5" thickTop="1"/>
  </sheetData>
  <mergeCells count="35">
    <mergeCell ref="M1:N1"/>
    <mergeCell ref="B4:C5"/>
    <mergeCell ref="A4:A8"/>
    <mergeCell ref="D4:E5"/>
    <mergeCell ref="F4:G5"/>
    <mergeCell ref="F6:G6"/>
    <mergeCell ref="H4:I5"/>
    <mergeCell ref="H6:I6"/>
    <mergeCell ref="J4:K5"/>
    <mergeCell ref="J6:K6"/>
    <mergeCell ref="L4:N8"/>
    <mergeCell ref="M2:N2"/>
    <mergeCell ref="M3:N3"/>
    <mergeCell ref="K1:L1"/>
    <mergeCell ref="G1:H1"/>
    <mergeCell ref="G2:H2"/>
    <mergeCell ref="A44:A46"/>
    <mergeCell ref="A29:A31"/>
    <mergeCell ref="A32:A34"/>
    <mergeCell ref="A35:A37"/>
    <mergeCell ref="A38:A40"/>
    <mergeCell ref="I1:J1"/>
    <mergeCell ref="K3:L3"/>
    <mergeCell ref="A41:A43"/>
    <mergeCell ref="A17:A19"/>
    <mergeCell ref="A20:A22"/>
    <mergeCell ref="A23:A25"/>
    <mergeCell ref="A26:A28"/>
    <mergeCell ref="A11:A13"/>
    <mergeCell ref="A14:A16"/>
    <mergeCell ref="B6:C6"/>
    <mergeCell ref="D6:E6"/>
    <mergeCell ref="B2:C2"/>
    <mergeCell ref="B1:C1"/>
    <mergeCell ref="J2:L2"/>
  </mergeCells>
  <phoneticPr fontId="18" type="noConversion"/>
  <printOptions horizontalCentered="1" verticalCentered="1"/>
  <pageMargins left="0.25" right="0.25" top="0.25" bottom="0.25" header="0.25" footer="0.25"/>
  <pageSetup paperSize="5" scale="34" orientation="portrait" horizontalDpi="300" verticalDpi="300" r:id="rId1"/>
  <headerFooter alignWithMargins="0">
    <oddHeader xml:space="preserve">&amp;C&amp;"Times New Roman,Bold"&amp;24November 4, 2014 State Election Results
</oddHeader>
    <oddFooter>&amp;R&amp;F</oddFooter>
  </headerFooter>
  <drawing r:id="rId2"/>
  <legacyDrawing r:id="rId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pageSetUpPr fitToPage="1"/>
  </sheetPr>
  <dimension ref="A1:AF46"/>
  <sheetViews>
    <sheetView zoomScale="60" zoomScaleNormal="60" workbookViewId="0">
      <selection activeCell="O9" sqref="O9"/>
    </sheetView>
  </sheetViews>
  <sheetFormatPr defaultRowHeight="12.75"/>
  <cols>
    <col min="1" max="1" width="18.140625" customWidth="1"/>
    <col min="2" max="2" width="1.28515625" customWidth="1"/>
    <col min="3" max="9" width="14.5703125" customWidth="1"/>
    <col min="10" max="10" width="1.28515625" customWidth="1"/>
    <col min="11" max="15" width="14.42578125" customWidth="1"/>
    <col min="16" max="16" width="1.28515625" customWidth="1"/>
    <col min="17" max="20" width="14.5703125" customWidth="1"/>
    <col min="21" max="21" width="1.28515625" customWidth="1"/>
    <col min="22" max="23" width="14.5703125" customWidth="1"/>
    <col min="24" max="24" width="1.28515625" customWidth="1"/>
    <col min="25" max="30" width="14.42578125" customWidth="1"/>
    <col min="31" max="31" width="1.28515625" customWidth="1"/>
    <col min="32" max="32" width="19.42578125" customWidth="1"/>
    <col min="33" max="41" width="15.7109375" customWidth="1"/>
  </cols>
  <sheetData>
    <row r="1" spans="1:32" s="193" customFormat="1" ht="27.6" customHeight="1" thickTop="1" thickBot="1">
      <c r="A1" s="438"/>
      <c r="B1" s="67"/>
      <c r="C1" s="873" t="s">
        <v>139</v>
      </c>
      <c r="D1" s="874"/>
      <c r="E1" s="874"/>
      <c r="F1" s="874"/>
      <c r="G1" s="874"/>
      <c r="H1" s="874"/>
      <c r="I1" s="875"/>
      <c r="J1" s="67"/>
      <c r="K1" s="873" t="s">
        <v>183</v>
      </c>
      <c r="L1" s="874"/>
      <c r="M1" s="874"/>
      <c r="N1" s="874"/>
      <c r="O1" s="875"/>
      <c r="P1" s="67"/>
      <c r="Q1" s="873" t="s">
        <v>182</v>
      </c>
      <c r="R1" s="874"/>
      <c r="S1" s="874"/>
      <c r="T1" s="875"/>
      <c r="U1" s="67"/>
      <c r="V1" s="876" t="s">
        <v>457</v>
      </c>
      <c r="W1" s="877"/>
      <c r="X1" s="67"/>
      <c r="Y1" s="873" t="s">
        <v>3</v>
      </c>
      <c r="Z1" s="874"/>
      <c r="AA1" s="874"/>
      <c r="AB1" s="874"/>
      <c r="AC1" s="874"/>
      <c r="AD1" s="875"/>
      <c r="AE1" s="67"/>
      <c r="AF1" s="438"/>
    </row>
    <row r="2" spans="1:32" ht="43.9" customHeight="1" thickTop="1" thickBot="1">
      <c r="A2" s="278"/>
      <c r="B2" s="48"/>
      <c r="C2" s="265" t="s">
        <v>8</v>
      </c>
      <c r="D2" s="266" t="s">
        <v>413</v>
      </c>
      <c r="E2" s="266" t="s">
        <v>263</v>
      </c>
      <c r="F2" s="266" t="s">
        <v>105</v>
      </c>
      <c r="G2" s="266" t="s">
        <v>427</v>
      </c>
      <c r="H2" s="266" t="s">
        <v>263</v>
      </c>
      <c r="I2" s="267" t="s">
        <v>428</v>
      </c>
      <c r="J2" s="48"/>
      <c r="K2" s="265" t="s">
        <v>339</v>
      </c>
      <c r="L2" s="266" t="s">
        <v>340</v>
      </c>
      <c r="M2" s="266" t="s">
        <v>439</v>
      </c>
      <c r="N2" s="266" t="s">
        <v>263</v>
      </c>
      <c r="O2" s="267" t="s">
        <v>438</v>
      </c>
      <c r="P2" s="48"/>
      <c r="Q2" s="265" t="s">
        <v>339</v>
      </c>
      <c r="R2" s="266" t="s">
        <v>340</v>
      </c>
      <c r="S2" s="266" t="s">
        <v>439</v>
      </c>
      <c r="T2" s="267" t="s">
        <v>263</v>
      </c>
      <c r="U2" s="48"/>
      <c r="V2" s="265" t="s">
        <v>362</v>
      </c>
      <c r="W2" s="267" t="s">
        <v>342</v>
      </c>
      <c r="X2" s="48"/>
      <c r="Y2" s="265" t="s">
        <v>362</v>
      </c>
      <c r="Z2" s="266" t="s">
        <v>363</v>
      </c>
      <c r="AA2" s="266" t="s">
        <v>263</v>
      </c>
      <c r="AB2" s="266" t="s">
        <v>342</v>
      </c>
      <c r="AC2" s="266" t="s">
        <v>364</v>
      </c>
      <c r="AD2" s="267" t="s">
        <v>263</v>
      </c>
      <c r="AE2" s="48"/>
      <c r="AF2" s="278"/>
    </row>
    <row r="3" spans="1:32" ht="81.599999999999994" customHeight="1" thickTop="1" thickBot="1">
      <c r="A3" s="57" t="s">
        <v>0</v>
      </c>
      <c r="B3" s="55"/>
      <c r="C3" s="54" t="s">
        <v>249</v>
      </c>
      <c r="D3" s="54" t="s">
        <v>249</v>
      </c>
      <c r="E3" s="54" t="s">
        <v>249</v>
      </c>
      <c r="F3" s="54" t="s">
        <v>426</v>
      </c>
      <c r="G3" s="54" t="s">
        <v>426</v>
      </c>
      <c r="H3" s="54" t="s">
        <v>426</v>
      </c>
      <c r="I3" s="11" t="s">
        <v>262</v>
      </c>
      <c r="J3" s="55"/>
      <c r="K3" s="54" t="s">
        <v>309</v>
      </c>
      <c r="L3" s="54" t="s">
        <v>310</v>
      </c>
      <c r="M3" s="54" t="s">
        <v>310</v>
      </c>
      <c r="N3" s="54" t="s">
        <v>310</v>
      </c>
      <c r="O3" s="11" t="s">
        <v>311</v>
      </c>
      <c r="P3" s="55"/>
      <c r="Q3" s="54" t="s">
        <v>265</v>
      </c>
      <c r="R3" s="54" t="s">
        <v>266</v>
      </c>
      <c r="S3" s="54" t="s">
        <v>266</v>
      </c>
      <c r="T3" s="54" t="s">
        <v>266</v>
      </c>
      <c r="U3" s="55"/>
      <c r="V3" s="54" t="s">
        <v>455</v>
      </c>
      <c r="W3" s="54" t="s">
        <v>9</v>
      </c>
      <c r="X3" s="55"/>
      <c r="Y3" s="54" t="s">
        <v>361</v>
      </c>
      <c r="Z3" s="54" t="s">
        <v>361</v>
      </c>
      <c r="AA3" s="54" t="s">
        <v>361</v>
      </c>
      <c r="AB3" s="54" t="s">
        <v>365</v>
      </c>
      <c r="AC3" s="54" t="s">
        <v>365</v>
      </c>
      <c r="AD3" s="54" t="s">
        <v>365</v>
      </c>
      <c r="AE3" s="55"/>
      <c r="AF3" s="57" t="s">
        <v>0</v>
      </c>
    </row>
    <row r="4" spans="1:32" ht="24.95" customHeight="1" thickTop="1">
      <c r="A4" s="5">
        <v>1</v>
      </c>
      <c r="B4" s="48"/>
      <c r="C4" s="46">
        <v>170</v>
      </c>
      <c r="D4" s="46">
        <v>13</v>
      </c>
      <c r="E4" s="46">
        <v>0</v>
      </c>
      <c r="F4" s="46">
        <v>460</v>
      </c>
      <c r="G4" s="46">
        <v>62</v>
      </c>
      <c r="H4" s="47">
        <v>0</v>
      </c>
      <c r="I4" s="47">
        <f>'District 1'!$H$22</f>
        <v>8</v>
      </c>
      <c r="J4" s="48"/>
      <c r="K4" s="213"/>
      <c r="L4" s="213"/>
      <c r="M4" s="213"/>
      <c r="N4" s="213"/>
      <c r="O4" s="214"/>
      <c r="P4" s="48"/>
      <c r="Q4" s="212">
        <f>'District 1'!$I$22</f>
        <v>142</v>
      </c>
      <c r="R4" s="212">
        <v>477</v>
      </c>
      <c r="S4" s="212">
        <v>76</v>
      </c>
      <c r="T4" s="212">
        <v>0</v>
      </c>
      <c r="U4" s="48"/>
      <c r="V4" s="52">
        <f>'District 1'!N22</f>
        <v>154</v>
      </c>
      <c r="W4" s="52">
        <f>'District 1'!O22</f>
        <v>512</v>
      </c>
      <c r="X4" s="48"/>
      <c r="Y4" s="213"/>
      <c r="Z4" s="213"/>
      <c r="AA4" s="213"/>
      <c r="AB4" s="213"/>
      <c r="AC4" s="214"/>
      <c r="AD4" s="214"/>
      <c r="AE4" s="48"/>
      <c r="AF4" s="5">
        <v>1</v>
      </c>
    </row>
    <row r="5" spans="1:32" ht="24.95" customHeight="1">
      <c r="A5" s="6">
        <v>2</v>
      </c>
      <c r="B5" s="48"/>
      <c r="C5" s="46">
        <f>'District 2'!$B$22</f>
        <v>52</v>
      </c>
      <c r="D5" s="46">
        <f>'District 2'!$C$22</f>
        <v>5</v>
      </c>
      <c r="E5" s="46">
        <f>'District 2'!$D$22</f>
        <v>0</v>
      </c>
      <c r="F5" s="46">
        <v>165</v>
      </c>
      <c r="G5" s="46">
        <v>7</v>
      </c>
      <c r="H5" s="47">
        <v>0</v>
      </c>
      <c r="I5" s="47">
        <f>'District 2'!$H$22</f>
        <v>3</v>
      </c>
      <c r="J5" s="48"/>
      <c r="K5" s="213"/>
      <c r="L5" s="215"/>
      <c r="M5" s="215"/>
      <c r="N5" s="215"/>
      <c r="O5" s="216"/>
      <c r="P5" s="48"/>
      <c r="Q5" s="212">
        <f>'District 2'!$I$22</f>
        <v>48</v>
      </c>
      <c r="R5" s="212">
        <v>158</v>
      </c>
      <c r="S5" s="212">
        <v>13</v>
      </c>
      <c r="T5" s="212">
        <v>0</v>
      </c>
      <c r="U5" s="48"/>
      <c r="V5" s="49">
        <f>'District 2'!N22</f>
        <v>48</v>
      </c>
      <c r="W5" s="49">
        <f>'District 2'!O22</f>
        <v>170</v>
      </c>
      <c r="X5" s="48"/>
      <c r="Y5" s="213"/>
      <c r="Z5" s="213"/>
      <c r="AA5" s="213"/>
      <c r="AB5" s="213"/>
      <c r="AC5" s="214"/>
      <c r="AD5" s="214"/>
      <c r="AE5" s="48"/>
      <c r="AF5" s="6">
        <v>2</v>
      </c>
    </row>
    <row r="6" spans="1:32" ht="24.95" customHeight="1">
      <c r="A6" s="6">
        <v>3</v>
      </c>
      <c r="B6" s="48"/>
      <c r="C6" s="46">
        <v>220</v>
      </c>
      <c r="D6" s="46">
        <v>8</v>
      </c>
      <c r="E6" s="46">
        <v>0</v>
      </c>
      <c r="F6" s="46">
        <v>307</v>
      </c>
      <c r="G6" s="46">
        <v>12</v>
      </c>
      <c r="H6" s="47">
        <v>0</v>
      </c>
      <c r="I6" s="47">
        <f>'District 3'!$H$22</f>
        <v>9</v>
      </c>
      <c r="J6" s="48"/>
      <c r="K6" s="210">
        <f>'District 3'!$I$22</f>
        <v>186</v>
      </c>
      <c r="L6" s="212">
        <v>328</v>
      </c>
      <c r="M6" s="212">
        <v>21</v>
      </c>
      <c r="N6" s="212">
        <v>0</v>
      </c>
      <c r="O6" s="211">
        <f>'District 3'!$M$22</f>
        <v>8</v>
      </c>
      <c r="P6" s="48"/>
      <c r="Q6" s="217"/>
      <c r="R6" s="214"/>
      <c r="S6" s="214"/>
      <c r="T6" s="218"/>
      <c r="U6" s="48"/>
      <c r="V6" s="49">
        <f>'District 3'!N22</f>
        <v>189</v>
      </c>
      <c r="W6" s="49">
        <f>'District 3'!O22</f>
        <v>338</v>
      </c>
      <c r="X6" s="48"/>
      <c r="Y6" s="213"/>
      <c r="Z6" s="215"/>
      <c r="AA6" s="215"/>
      <c r="AB6" s="215"/>
      <c r="AC6" s="216"/>
      <c r="AD6" s="216"/>
      <c r="AE6" s="48"/>
      <c r="AF6" s="6">
        <v>3</v>
      </c>
    </row>
    <row r="7" spans="1:32" ht="24.95" customHeight="1">
      <c r="A7" s="6">
        <v>4</v>
      </c>
      <c r="B7" s="48"/>
      <c r="C7" s="46">
        <v>535</v>
      </c>
      <c r="D7" s="46">
        <v>25</v>
      </c>
      <c r="E7" s="46">
        <v>0</v>
      </c>
      <c r="F7" s="46">
        <v>567</v>
      </c>
      <c r="G7" s="46">
        <v>22</v>
      </c>
      <c r="H7" s="47">
        <v>0</v>
      </c>
      <c r="I7" s="47">
        <f>'District 4'!$H$22</f>
        <v>8</v>
      </c>
      <c r="J7" s="48"/>
      <c r="K7" s="213"/>
      <c r="L7" s="214"/>
      <c r="M7" s="214"/>
      <c r="N7" s="214"/>
      <c r="O7" s="214"/>
      <c r="P7" s="48"/>
      <c r="Q7" s="212">
        <f>'District 4'!$I$22</f>
        <v>447</v>
      </c>
      <c r="R7" s="212">
        <v>632</v>
      </c>
      <c r="S7" s="212">
        <v>52</v>
      </c>
      <c r="T7" s="212">
        <v>0</v>
      </c>
      <c r="U7" s="48"/>
      <c r="V7" s="214"/>
      <c r="W7" s="214"/>
      <c r="X7" s="48"/>
      <c r="Y7" s="219">
        <v>533</v>
      </c>
      <c r="Z7" s="391">
        <v>39</v>
      </c>
      <c r="AA7" s="211">
        <v>0</v>
      </c>
      <c r="AB7" s="390">
        <v>526</v>
      </c>
      <c r="AC7" s="392">
        <v>37</v>
      </c>
      <c r="AD7" s="393">
        <v>0</v>
      </c>
      <c r="AE7" s="48"/>
      <c r="AF7" s="6">
        <v>4</v>
      </c>
    </row>
    <row r="8" spans="1:32" ht="24.95" customHeight="1">
      <c r="A8" s="6">
        <v>5</v>
      </c>
      <c r="B8" s="48"/>
      <c r="C8" s="46">
        <v>615</v>
      </c>
      <c r="D8" s="46">
        <v>22</v>
      </c>
      <c r="E8" s="46">
        <v>0</v>
      </c>
      <c r="F8" s="46">
        <v>875</v>
      </c>
      <c r="G8" s="46">
        <v>42</v>
      </c>
      <c r="H8" s="47">
        <v>0</v>
      </c>
      <c r="I8" s="47">
        <f>'District 5'!$H$22</f>
        <v>18</v>
      </c>
      <c r="J8" s="48"/>
      <c r="K8" s="213"/>
      <c r="L8" s="214"/>
      <c r="M8" s="214"/>
      <c r="N8" s="214"/>
      <c r="O8" s="214"/>
      <c r="P8" s="48"/>
      <c r="Q8" s="212">
        <f>'District 5'!$I$22</f>
        <v>491</v>
      </c>
      <c r="R8" s="212">
        <v>971</v>
      </c>
      <c r="S8" s="212">
        <v>73</v>
      </c>
      <c r="T8" s="212">
        <v>0</v>
      </c>
      <c r="U8" s="48"/>
      <c r="V8" s="49">
        <f>'District 5'!N22</f>
        <v>517</v>
      </c>
      <c r="W8" s="49">
        <f>'District 5'!O22</f>
        <v>978</v>
      </c>
      <c r="X8" s="48"/>
      <c r="Y8" s="213"/>
      <c r="Z8" s="213"/>
      <c r="AA8" s="213"/>
      <c r="AB8" s="213"/>
      <c r="AC8" s="214"/>
      <c r="AD8" s="214"/>
      <c r="AE8" s="48"/>
      <c r="AF8" s="6">
        <v>5</v>
      </c>
    </row>
    <row r="9" spans="1:32" ht="24.95" customHeight="1">
      <c r="A9" s="6">
        <v>6</v>
      </c>
      <c r="B9" s="48"/>
      <c r="C9" s="46">
        <v>467</v>
      </c>
      <c r="D9" s="46">
        <v>20</v>
      </c>
      <c r="E9" s="46">
        <v>0</v>
      </c>
      <c r="F9" s="46">
        <v>558</v>
      </c>
      <c r="G9" s="46">
        <v>20</v>
      </c>
      <c r="H9" s="47">
        <v>0</v>
      </c>
      <c r="I9" s="47">
        <f>'District 6'!$H$22</f>
        <v>13</v>
      </c>
      <c r="J9" s="48"/>
      <c r="K9" s="210">
        <f>'District 6'!$I$22</f>
        <v>384</v>
      </c>
      <c r="L9" s="212">
        <v>631</v>
      </c>
      <c r="M9" s="212">
        <v>29</v>
      </c>
      <c r="N9" s="212">
        <v>0</v>
      </c>
      <c r="O9" s="211">
        <f>'District 6'!$M$22</f>
        <v>13</v>
      </c>
      <c r="P9" s="48"/>
      <c r="Q9" s="217"/>
      <c r="R9" s="214"/>
      <c r="S9" s="214"/>
      <c r="T9" s="218"/>
      <c r="U9" s="48"/>
      <c r="V9" s="49">
        <f>'District 6'!N$22</f>
        <v>402</v>
      </c>
      <c r="W9" s="49">
        <f>'District 6'!O22</f>
        <v>636</v>
      </c>
      <c r="X9" s="48"/>
      <c r="Y9" s="213"/>
      <c r="Z9" s="213"/>
      <c r="AA9" s="213"/>
      <c r="AB9" s="213"/>
      <c r="AC9" s="214"/>
      <c r="AD9" s="214"/>
      <c r="AE9" s="48"/>
      <c r="AF9" s="6">
        <v>6</v>
      </c>
    </row>
    <row r="10" spans="1:32" ht="24.95" customHeight="1">
      <c r="A10" s="6">
        <v>7</v>
      </c>
      <c r="B10" s="48"/>
      <c r="C10" s="46">
        <v>253</v>
      </c>
      <c r="D10" s="46">
        <v>12</v>
      </c>
      <c r="E10" s="46">
        <v>0</v>
      </c>
      <c r="F10" s="46">
        <v>476</v>
      </c>
      <c r="G10" s="46">
        <v>25</v>
      </c>
      <c r="H10" s="47">
        <v>0</v>
      </c>
      <c r="I10" s="47">
        <f>'District 7'!$H$22</f>
        <v>4</v>
      </c>
      <c r="J10" s="48"/>
      <c r="K10" s="213"/>
      <c r="L10" s="214"/>
      <c r="M10" s="214"/>
      <c r="N10" s="214"/>
      <c r="O10" s="214"/>
      <c r="P10" s="48"/>
      <c r="Q10" s="212">
        <f>'District 7'!$I$22</f>
        <v>200</v>
      </c>
      <c r="R10" s="212">
        <v>497</v>
      </c>
      <c r="S10" s="212">
        <v>51</v>
      </c>
      <c r="T10" s="212">
        <v>0</v>
      </c>
      <c r="U10" s="48"/>
      <c r="V10" s="214"/>
      <c r="W10" s="214"/>
      <c r="X10" s="48"/>
      <c r="Y10" s="46">
        <v>219</v>
      </c>
      <c r="Z10" s="46">
        <f>'District 7'!O22</f>
        <v>12</v>
      </c>
      <c r="AA10" s="46">
        <v>0</v>
      </c>
      <c r="AB10" s="46">
        <v>465</v>
      </c>
      <c r="AC10" s="46">
        <v>48</v>
      </c>
      <c r="AD10" s="46">
        <v>0</v>
      </c>
      <c r="AE10" s="48"/>
      <c r="AF10" s="6">
        <v>7</v>
      </c>
    </row>
    <row r="11" spans="1:32" ht="24.95" customHeight="1">
      <c r="A11" s="6">
        <v>8</v>
      </c>
      <c r="B11" s="48"/>
      <c r="C11" s="46">
        <f>'District 8'!$B$22</f>
        <v>53</v>
      </c>
      <c r="D11" s="46">
        <f>'District 8'!$C$22</f>
        <v>2</v>
      </c>
      <c r="E11" s="46">
        <f>'District 8'!$D$22</f>
        <v>0</v>
      </c>
      <c r="F11" s="46">
        <v>171</v>
      </c>
      <c r="G11" s="46">
        <v>15</v>
      </c>
      <c r="H11" s="47">
        <v>0</v>
      </c>
      <c r="I11" s="47">
        <f>'District 8'!$H$22</f>
        <v>2</v>
      </c>
      <c r="J11" s="48"/>
      <c r="K11" s="213"/>
      <c r="L11" s="214"/>
      <c r="M11" s="214"/>
      <c r="N11" s="214"/>
      <c r="O11" s="214"/>
      <c r="P11" s="48"/>
      <c r="Q11" s="212">
        <f>'District 8'!$I$22</f>
        <v>46</v>
      </c>
      <c r="R11" s="212">
        <v>176</v>
      </c>
      <c r="S11" s="212">
        <v>18</v>
      </c>
      <c r="T11" s="212">
        <v>0</v>
      </c>
      <c r="U11" s="48"/>
      <c r="V11" s="211">
        <f>'District 8'!N22</f>
        <v>48</v>
      </c>
      <c r="W11" s="211">
        <f>'District 8'!O22</f>
        <v>184</v>
      </c>
      <c r="X11" s="48"/>
      <c r="Y11" s="213"/>
      <c r="Z11" s="213"/>
      <c r="AA11" s="213"/>
      <c r="AB11" s="213"/>
      <c r="AC11" s="214"/>
      <c r="AD11" s="214"/>
      <c r="AE11" s="48"/>
      <c r="AF11" s="6">
        <v>8</v>
      </c>
    </row>
    <row r="12" spans="1:32" ht="24.95" customHeight="1">
      <c r="A12" s="6">
        <v>9</v>
      </c>
      <c r="B12" s="48"/>
      <c r="C12" s="46">
        <v>547</v>
      </c>
      <c r="D12" s="46">
        <v>23</v>
      </c>
      <c r="E12" s="46">
        <v>0</v>
      </c>
      <c r="F12" s="46">
        <v>772</v>
      </c>
      <c r="G12" s="46">
        <v>75</v>
      </c>
      <c r="H12" s="47">
        <v>0</v>
      </c>
      <c r="I12" s="47">
        <f>'District 9'!$H$22</f>
        <v>19</v>
      </c>
      <c r="J12" s="48"/>
      <c r="K12" s="213"/>
      <c r="L12" s="214"/>
      <c r="M12" s="214"/>
      <c r="N12" s="214"/>
      <c r="O12" s="214"/>
      <c r="P12" s="48"/>
      <c r="Q12" s="212">
        <f>'District 9'!$I$22</f>
        <v>460</v>
      </c>
      <c r="R12" s="212">
        <v>848</v>
      </c>
      <c r="S12" s="212">
        <v>101</v>
      </c>
      <c r="T12" s="212">
        <v>0</v>
      </c>
      <c r="U12" s="48"/>
      <c r="V12" s="214"/>
      <c r="W12" s="214"/>
      <c r="X12" s="48"/>
      <c r="Y12" s="46">
        <v>576</v>
      </c>
      <c r="Z12" s="46">
        <v>30</v>
      </c>
      <c r="AA12" s="46">
        <v>0</v>
      </c>
      <c r="AB12" s="46">
        <v>728</v>
      </c>
      <c r="AC12" s="46">
        <v>79</v>
      </c>
      <c r="AD12" s="46">
        <v>0</v>
      </c>
      <c r="AE12" s="48"/>
      <c r="AF12" s="6">
        <v>9</v>
      </c>
    </row>
    <row r="13" spans="1:32" ht="24.95" customHeight="1">
      <c r="A13" s="6">
        <v>10</v>
      </c>
      <c r="B13" s="48"/>
      <c r="C13" s="46">
        <v>406</v>
      </c>
      <c r="D13" s="46">
        <v>18</v>
      </c>
      <c r="E13" s="46">
        <v>0</v>
      </c>
      <c r="F13" s="46">
        <v>502</v>
      </c>
      <c r="G13" s="46">
        <v>25</v>
      </c>
      <c r="H13" s="47">
        <v>0</v>
      </c>
      <c r="I13" s="47">
        <f>'District 10'!$H$22</f>
        <v>13</v>
      </c>
      <c r="J13" s="48"/>
      <c r="K13" s="213"/>
      <c r="L13" s="214"/>
      <c r="M13" s="214"/>
      <c r="N13" s="214"/>
      <c r="O13" s="214"/>
      <c r="P13" s="48"/>
      <c r="Q13" s="212">
        <f>'District 10'!$I$22</f>
        <v>336</v>
      </c>
      <c r="R13" s="212">
        <v>539</v>
      </c>
      <c r="S13" s="212">
        <v>56</v>
      </c>
      <c r="T13" s="212">
        <v>0</v>
      </c>
      <c r="U13" s="48"/>
      <c r="V13" s="211">
        <f>'District 10'!N22</f>
        <v>392</v>
      </c>
      <c r="W13" s="211">
        <f>'District 10'!O22</f>
        <v>517</v>
      </c>
      <c r="X13" s="48"/>
      <c r="Y13" s="213"/>
      <c r="Z13" s="213"/>
      <c r="AA13" s="213"/>
      <c r="AB13" s="213"/>
      <c r="AC13" s="214"/>
      <c r="AD13" s="214"/>
      <c r="AE13" s="48"/>
      <c r="AF13" s="6">
        <v>10</v>
      </c>
    </row>
    <row r="14" spans="1:32" ht="24.95" customHeight="1">
      <c r="A14" s="6">
        <v>11</v>
      </c>
      <c r="B14" s="48"/>
      <c r="C14" s="46">
        <v>555</v>
      </c>
      <c r="D14" s="46">
        <v>33</v>
      </c>
      <c r="E14" s="46">
        <v>0</v>
      </c>
      <c r="F14" s="46">
        <v>848</v>
      </c>
      <c r="G14" s="46">
        <v>84</v>
      </c>
      <c r="H14" s="47">
        <v>0</v>
      </c>
      <c r="I14" s="47">
        <f>'District 11'!$H$22</f>
        <v>13</v>
      </c>
      <c r="J14" s="48"/>
      <c r="K14" s="213"/>
      <c r="L14" s="214"/>
      <c r="M14" s="214"/>
      <c r="N14" s="214"/>
      <c r="O14" s="214"/>
      <c r="P14" s="48"/>
      <c r="Q14" s="212">
        <f>'District 11'!$I$22</f>
        <v>466</v>
      </c>
      <c r="R14" s="212">
        <v>922</v>
      </c>
      <c r="S14" s="212">
        <v>115</v>
      </c>
      <c r="T14" s="212">
        <v>0</v>
      </c>
      <c r="U14" s="48"/>
      <c r="V14" s="214"/>
      <c r="W14" s="214"/>
      <c r="X14" s="48"/>
      <c r="Y14" s="46">
        <v>592</v>
      </c>
      <c r="Z14" s="46">
        <v>44</v>
      </c>
      <c r="AA14" s="46">
        <v>0</v>
      </c>
      <c r="AB14" s="46">
        <v>786</v>
      </c>
      <c r="AC14" s="46">
        <v>91</v>
      </c>
      <c r="AD14" s="46">
        <v>0</v>
      </c>
      <c r="AE14" s="48"/>
      <c r="AF14" s="6">
        <v>11</v>
      </c>
    </row>
    <row r="15" spans="1:32" ht="24.95" customHeight="1">
      <c r="A15" s="6">
        <v>12</v>
      </c>
      <c r="B15" s="48"/>
      <c r="C15" s="46">
        <v>534</v>
      </c>
      <c r="D15" s="46">
        <v>21</v>
      </c>
      <c r="E15" s="46">
        <v>0</v>
      </c>
      <c r="F15" s="46">
        <v>819</v>
      </c>
      <c r="G15" s="46">
        <v>74</v>
      </c>
      <c r="H15" s="47">
        <v>0</v>
      </c>
      <c r="I15" s="47">
        <f>'District 12'!$H$22</f>
        <v>7</v>
      </c>
      <c r="J15" s="48"/>
      <c r="K15" s="213"/>
      <c r="L15" s="214"/>
      <c r="M15" s="214"/>
      <c r="N15" s="214"/>
      <c r="O15" s="214"/>
      <c r="P15" s="48"/>
      <c r="Q15" s="212">
        <f>'District 12'!$I$22</f>
        <v>440</v>
      </c>
      <c r="R15" s="212">
        <v>883</v>
      </c>
      <c r="S15" s="212">
        <v>111</v>
      </c>
      <c r="T15" s="212">
        <v>0</v>
      </c>
      <c r="U15" s="48"/>
      <c r="V15" s="211">
        <f>'District 12'!N22</f>
        <v>501</v>
      </c>
      <c r="W15" s="211">
        <f>'District 12'!O22</f>
        <v>882</v>
      </c>
      <c r="X15" s="48"/>
      <c r="Y15" s="213"/>
      <c r="Z15" s="213"/>
      <c r="AA15" s="213"/>
      <c r="AB15" s="213"/>
      <c r="AC15" s="214"/>
      <c r="AD15" s="214"/>
      <c r="AE15" s="48"/>
      <c r="AF15" s="6">
        <v>12</v>
      </c>
    </row>
    <row r="16" spans="1:32" ht="24.6" customHeight="1">
      <c r="A16" s="6">
        <v>13</v>
      </c>
      <c r="B16" s="48"/>
      <c r="C16" s="46">
        <f>'District 13'!$B$22</f>
        <v>229</v>
      </c>
      <c r="D16" s="46">
        <f>'District 13'!$C$22</f>
        <v>17</v>
      </c>
      <c r="E16" s="46">
        <f>'District 13'!$D$22</f>
        <v>0</v>
      </c>
      <c r="F16" s="46">
        <v>345</v>
      </c>
      <c r="G16" s="46">
        <v>19</v>
      </c>
      <c r="H16" s="47">
        <v>0</v>
      </c>
      <c r="I16" s="47">
        <f>'District 13'!$H$22</f>
        <v>13</v>
      </c>
      <c r="J16" s="48"/>
      <c r="K16" s="213"/>
      <c r="L16" s="214"/>
      <c r="M16" s="214"/>
      <c r="N16" s="214"/>
      <c r="O16" s="214"/>
      <c r="P16" s="48"/>
      <c r="Q16" s="212">
        <f>'District 13'!$I$22</f>
        <v>215</v>
      </c>
      <c r="R16" s="212">
        <v>365</v>
      </c>
      <c r="S16" s="212">
        <v>42</v>
      </c>
      <c r="T16" s="212">
        <v>0</v>
      </c>
      <c r="U16" s="48"/>
      <c r="V16" s="49">
        <f>'District 13'!N22</f>
        <v>215</v>
      </c>
      <c r="W16" s="49">
        <f>'District 13'!O22</f>
        <v>383</v>
      </c>
      <c r="X16" s="48"/>
      <c r="Y16" s="213"/>
      <c r="Z16" s="213"/>
      <c r="AA16" s="213"/>
      <c r="AB16" s="213"/>
      <c r="AC16" s="214"/>
      <c r="AD16" s="214"/>
      <c r="AE16" s="48"/>
      <c r="AF16" s="6">
        <v>13</v>
      </c>
    </row>
    <row r="17" spans="1:32" ht="24.95" customHeight="1" thickBot="1">
      <c r="A17" s="50">
        <v>14</v>
      </c>
      <c r="B17" s="48"/>
      <c r="C17" s="46">
        <f>'District 14'!$B$22</f>
        <v>74</v>
      </c>
      <c r="D17" s="46">
        <f>'District 14'!$C$22</f>
        <v>2</v>
      </c>
      <c r="E17" s="46">
        <v>0</v>
      </c>
      <c r="F17" s="46">
        <v>435</v>
      </c>
      <c r="G17" s="46">
        <v>36</v>
      </c>
      <c r="H17" s="47">
        <v>0</v>
      </c>
      <c r="I17" s="47">
        <f>'District 14'!$H$22</f>
        <v>4</v>
      </c>
      <c r="J17" s="48"/>
      <c r="K17" s="213"/>
      <c r="L17" s="214"/>
      <c r="M17" s="214"/>
      <c r="N17" s="214"/>
      <c r="O17" s="214"/>
      <c r="P17" s="48"/>
      <c r="Q17" s="212">
        <f>'District 14'!$I$22</f>
        <v>60</v>
      </c>
      <c r="R17" s="212">
        <v>432</v>
      </c>
      <c r="S17" s="212">
        <v>47</v>
      </c>
      <c r="T17" s="212">
        <v>0</v>
      </c>
      <c r="U17" s="48"/>
      <c r="V17" s="53">
        <f>'District 14'!N22</f>
        <v>62</v>
      </c>
      <c r="W17" s="53">
        <f>'District 14'!O22</f>
        <v>451</v>
      </c>
      <c r="X17" s="48"/>
      <c r="Y17" s="213"/>
      <c r="Z17" s="215"/>
      <c r="AA17" s="215"/>
      <c r="AB17" s="215"/>
      <c r="AC17" s="216"/>
      <c r="AD17" s="216"/>
      <c r="AE17" s="48"/>
      <c r="AF17" s="50">
        <v>14</v>
      </c>
    </row>
    <row r="18" spans="1:32" s="281" customFormat="1" ht="30" customHeight="1" thickTop="1" thickBot="1">
      <c r="A18" s="200" t="s">
        <v>98</v>
      </c>
      <c r="B18" s="288"/>
      <c r="C18" s="284">
        <f>SUM(C4:C17)</f>
        <v>4710</v>
      </c>
      <c r="D18" s="284">
        <f t="shared" ref="D18:I18" si="0">SUM(D4:D17)</f>
        <v>221</v>
      </c>
      <c r="E18" s="284">
        <f t="shared" si="0"/>
        <v>0</v>
      </c>
      <c r="F18" s="284">
        <f t="shared" si="0"/>
        <v>7300</v>
      </c>
      <c r="G18" s="284">
        <f t="shared" si="0"/>
        <v>518</v>
      </c>
      <c r="H18" s="284">
        <f t="shared" si="0"/>
        <v>0</v>
      </c>
      <c r="I18" s="284">
        <f t="shared" si="0"/>
        <v>134</v>
      </c>
      <c r="J18" s="288"/>
      <c r="K18" s="284">
        <f>K6+K9</f>
        <v>570</v>
      </c>
      <c r="L18" s="284">
        <f t="shared" ref="L18:O18" si="1">L6+L9</f>
        <v>959</v>
      </c>
      <c r="M18" s="284">
        <f t="shared" si="1"/>
        <v>50</v>
      </c>
      <c r="N18" s="284">
        <f t="shared" si="1"/>
        <v>0</v>
      </c>
      <c r="O18" s="284">
        <f t="shared" si="1"/>
        <v>21</v>
      </c>
      <c r="P18" s="288"/>
      <c r="Q18" s="284">
        <f>SUM(Q4:Q5,Q7:Q8,Q10:Q17)</f>
        <v>3351</v>
      </c>
      <c r="R18" s="284">
        <f t="shared" ref="R18:T18" si="2">SUM(R4:R5,R7:R8,R10:R17)</f>
        <v>6900</v>
      </c>
      <c r="S18" s="284">
        <f t="shared" si="2"/>
        <v>755</v>
      </c>
      <c r="T18" s="284">
        <f t="shared" si="2"/>
        <v>0</v>
      </c>
      <c r="U18" s="288"/>
      <c r="V18" s="284">
        <f>SUM(V4:V6,V8:V9,V11,V13,V15:V17)</f>
        <v>2528</v>
      </c>
      <c r="W18" s="284">
        <f>SUM(W4:W6,W8:W9,W11,W13,W15:W17)</f>
        <v>5051</v>
      </c>
      <c r="X18" s="288"/>
      <c r="Y18" s="284">
        <f>Y7+Y10+Y12+Y14</f>
        <v>1920</v>
      </c>
      <c r="Z18" s="284">
        <f t="shared" ref="Z18:AD18" si="3">Z7+Z10+Z12+Z14</f>
        <v>125</v>
      </c>
      <c r="AA18" s="284">
        <f t="shared" si="3"/>
        <v>0</v>
      </c>
      <c r="AB18" s="284">
        <f t="shared" si="3"/>
        <v>2505</v>
      </c>
      <c r="AC18" s="284">
        <f t="shared" si="3"/>
        <v>255</v>
      </c>
      <c r="AD18" s="284">
        <f t="shared" si="3"/>
        <v>0</v>
      </c>
      <c r="AE18" s="288"/>
      <c r="AF18" s="200" t="s">
        <v>98</v>
      </c>
    </row>
    <row r="19" spans="1:32" s="281" customFormat="1" ht="30" customHeight="1" thickTop="1" thickBot="1">
      <c r="A19" s="201" t="s">
        <v>99</v>
      </c>
      <c r="B19" s="67"/>
      <c r="C19" s="286">
        <f>'AB Gov'!$C$21</f>
        <v>263</v>
      </c>
      <c r="D19" s="286">
        <f>'AB Gov'!$H$21</f>
        <v>19</v>
      </c>
      <c r="E19" s="286">
        <f>'AB Gov'!$M$21</f>
        <v>0</v>
      </c>
      <c r="F19" s="285">
        <f>'AB Gov'!$R$21</f>
        <v>526</v>
      </c>
      <c r="G19" s="285">
        <f>'AB Gov'!$W$21</f>
        <v>26</v>
      </c>
      <c r="H19" s="285">
        <f>'AB Gov'!$AB$21</f>
        <v>0</v>
      </c>
      <c r="I19" s="285">
        <f>'AB Gov'!$AG$21</f>
        <v>21</v>
      </c>
      <c r="J19" s="67"/>
      <c r="K19" s="286">
        <f>'AB Congress'!C21</f>
        <v>40</v>
      </c>
      <c r="L19" s="286">
        <f>'AB Congress'!H21</f>
        <v>31</v>
      </c>
      <c r="M19" s="286">
        <f>'AB Congress'!M21</f>
        <v>2</v>
      </c>
      <c r="N19" s="285">
        <f>'AB Congress'!R21</f>
        <v>0</v>
      </c>
      <c r="O19" s="285">
        <f>'AB Congress'!W21</f>
        <v>0</v>
      </c>
      <c r="P19" s="67"/>
      <c r="Q19" s="286">
        <f>'AB Congress'!AC21</f>
        <v>199</v>
      </c>
      <c r="R19" s="286">
        <f>'AB Congress'!AH21</f>
        <v>497</v>
      </c>
      <c r="S19" s="286">
        <f>'AB Congress'!AM21</f>
        <v>44</v>
      </c>
      <c r="T19" s="286">
        <f>'AB Congress'!AR21</f>
        <v>0</v>
      </c>
      <c r="U19" s="67"/>
      <c r="V19" s="285">
        <f>'AB St Sen'!G21</f>
        <v>138</v>
      </c>
      <c r="W19" s="285">
        <f>'AB St Sen'!H21</f>
        <v>344</v>
      </c>
      <c r="X19" s="67"/>
      <c r="Y19" s="285">
        <f>'AB St Sen'!N21</f>
        <v>106</v>
      </c>
      <c r="Z19" s="285">
        <f>'AB St Sen'!S21</f>
        <v>6</v>
      </c>
      <c r="AA19" s="285">
        <f>'AB St Sen'!X21</f>
        <v>0</v>
      </c>
      <c r="AB19" s="285">
        <f>'AB St Sen'!AC21</f>
        <v>162</v>
      </c>
      <c r="AC19" s="285">
        <f>'AB St Sen'!AH21</f>
        <v>15</v>
      </c>
      <c r="AD19" s="285">
        <f>'AB St Sen'!AM21</f>
        <v>0</v>
      </c>
      <c r="AE19" s="67"/>
      <c r="AF19" s="201" t="s">
        <v>99</v>
      </c>
    </row>
    <row r="20" spans="1:32" s="281" customFormat="1" ht="30" customHeight="1" thickTop="1" thickBot="1">
      <c r="A20" s="199" t="s">
        <v>429</v>
      </c>
      <c r="B20" s="67"/>
      <c r="C20" s="286">
        <f>'EDR Gov'!C21</f>
        <v>89</v>
      </c>
      <c r="D20" s="286">
        <f>'EDR Gov'!$H$21</f>
        <v>8</v>
      </c>
      <c r="E20" s="286">
        <f>'EDR Gov'!$M$21</f>
        <v>0</v>
      </c>
      <c r="F20" s="285">
        <f>'EDR Gov'!$R$21</f>
        <v>284</v>
      </c>
      <c r="G20" s="285">
        <f>'EDR Gov'!$W$21</f>
        <v>21</v>
      </c>
      <c r="H20" s="285">
        <f>'EDR Gov'!$AB$21</f>
        <v>0</v>
      </c>
      <c r="I20" s="285">
        <f>'EDR Gov'!$AG$21</f>
        <v>3</v>
      </c>
      <c r="J20" s="67"/>
      <c r="K20" s="286">
        <f>'EDR Congress'!C21</f>
        <v>9</v>
      </c>
      <c r="L20" s="286">
        <f>'EDR Congress'!H21</f>
        <v>3</v>
      </c>
      <c r="M20" s="286">
        <f>'EDR Congress'!M21</f>
        <v>0</v>
      </c>
      <c r="N20" s="285">
        <f>'EDR Congress'!R21</f>
        <v>0</v>
      </c>
      <c r="O20" s="285">
        <f>'EDR Congress'!W21</f>
        <v>0</v>
      </c>
      <c r="P20" s="67"/>
      <c r="Q20" s="286">
        <f>'EDR Congress'!AC21</f>
        <v>74</v>
      </c>
      <c r="R20" s="286">
        <f>'EDR Congress'!AH21</f>
        <v>277</v>
      </c>
      <c r="S20" s="286">
        <f>'EDR Congress'!$AM$21</f>
        <v>26</v>
      </c>
      <c r="T20" s="285">
        <f>'EDR Congress'!$AR$21</f>
        <v>0</v>
      </c>
      <c r="U20" s="67"/>
      <c r="V20" s="285">
        <f>'EDR St Sen'!G21</f>
        <v>61</v>
      </c>
      <c r="W20" s="285">
        <f>'EDR St Sen'!H21</f>
        <v>273</v>
      </c>
      <c r="X20" s="67"/>
      <c r="Y20" s="285">
        <f>'EDR St Sen'!N21</f>
        <v>27</v>
      </c>
      <c r="Z20" s="285">
        <f>'EDR St Sen'!S21</f>
        <v>2</v>
      </c>
      <c r="AA20" s="285">
        <f>'EDR St Sen'!X21</f>
        <v>0</v>
      </c>
      <c r="AB20" s="285">
        <f>'EDR St Sen'!AC21</f>
        <v>18</v>
      </c>
      <c r="AC20" s="285">
        <f>'EDR St Sen'!AH21</f>
        <v>3</v>
      </c>
      <c r="AD20" s="285">
        <f>'EDR St Sen'!AM21</f>
        <v>0</v>
      </c>
      <c r="AE20" s="67"/>
      <c r="AF20" s="199" t="s">
        <v>429</v>
      </c>
    </row>
    <row r="21" spans="1:32" s="281" customFormat="1" ht="30" customHeight="1" thickTop="1" thickBot="1">
      <c r="A21" s="202" t="s">
        <v>100</v>
      </c>
      <c r="B21" s="68"/>
      <c r="C21" s="284">
        <f>SUM(C18:C20)</f>
        <v>5062</v>
      </c>
      <c r="D21" s="284">
        <f t="shared" ref="D21:I21" si="4">SUM(D18:D20)</f>
        <v>248</v>
      </c>
      <c r="E21" s="284">
        <f t="shared" si="4"/>
        <v>0</v>
      </c>
      <c r="F21" s="284">
        <f t="shared" si="4"/>
        <v>8110</v>
      </c>
      <c r="G21" s="284">
        <f t="shared" si="4"/>
        <v>565</v>
      </c>
      <c r="H21" s="284">
        <f t="shared" si="4"/>
        <v>0</v>
      </c>
      <c r="I21" s="284">
        <f t="shared" si="4"/>
        <v>158</v>
      </c>
      <c r="J21" s="68"/>
      <c r="K21" s="284">
        <f>SUM(K18:K20)</f>
        <v>619</v>
      </c>
      <c r="L21" s="284">
        <f t="shared" ref="L21:O21" si="5">SUM(L18:L20)</f>
        <v>993</v>
      </c>
      <c r="M21" s="284">
        <f t="shared" si="5"/>
        <v>52</v>
      </c>
      <c r="N21" s="284">
        <f t="shared" si="5"/>
        <v>0</v>
      </c>
      <c r="O21" s="284">
        <f t="shared" si="5"/>
        <v>21</v>
      </c>
      <c r="P21" s="68"/>
      <c r="Q21" s="284">
        <f>SUM(Q18:Q20)</f>
        <v>3624</v>
      </c>
      <c r="R21" s="284">
        <f t="shared" ref="R21:W21" si="6">SUM(R18:R20)</f>
        <v>7674</v>
      </c>
      <c r="S21" s="284">
        <f t="shared" si="6"/>
        <v>825</v>
      </c>
      <c r="T21" s="284">
        <f t="shared" si="6"/>
        <v>0</v>
      </c>
      <c r="U21" s="68"/>
      <c r="V21" s="284">
        <f t="shared" ref="V21" si="7">SUM(V18:V20)</f>
        <v>2727</v>
      </c>
      <c r="W21" s="284">
        <f t="shared" si="6"/>
        <v>5668</v>
      </c>
      <c r="X21" s="68"/>
      <c r="Y21" s="284">
        <f>SUM(Y18:Y20)</f>
        <v>2053</v>
      </c>
      <c r="Z21" s="284">
        <f t="shared" ref="Z21:AD21" si="8">SUM(Z18:Z20)</f>
        <v>133</v>
      </c>
      <c r="AA21" s="284">
        <f t="shared" si="8"/>
        <v>0</v>
      </c>
      <c r="AB21" s="284">
        <f t="shared" si="8"/>
        <v>2685</v>
      </c>
      <c r="AC21" s="284">
        <f t="shared" si="8"/>
        <v>273</v>
      </c>
      <c r="AD21" s="284">
        <f t="shared" si="8"/>
        <v>0</v>
      </c>
      <c r="AE21" s="68"/>
      <c r="AF21" s="202" t="s">
        <v>100</v>
      </c>
    </row>
    <row r="22" spans="1:32" ht="14.25" customHeight="1" thickTop="1">
      <c r="A22" s="864" t="s">
        <v>1</v>
      </c>
      <c r="B22" s="865"/>
      <c r="C22" s="865"/>
      <c r="D22" s="865"/>
      <c r="E22" s="865"/>
      <c r="F22" s="865"/>
      <c r="G22" s="865"/>
      <c r="H22" s="865"/>
      <c r="I22" s="865"/>
      <c r="J22" s="865"/>
      <c r="K22" s="865"/>
      <c r="L22" s="865"/>
      <c r="M22" s="865"/>
      <c r="N22" s="865"/>
      <c r="O22" s="865"/>
      <c r="P22" s="865"/>
      <c r="Q22" s="865"/>
      <c r="R22" s="865"/>
      <c r="S22" s="865"/>
      <c r="T22" s="865"/>
      <c r="U22" s="865"/>
      <c r="V22" s="865"/>
      <c r="W22" s="865"/>
      <c r="X22" s="865"/>
      <c r="Y22" s="865"/>
      <c r="Z22" s="865"/>
      <c r="AA22" s="865"/>
      <c r="AB22" s="865"/>
      <c r="AC22" s="865"/>
      <c r="AD22" s="865"/>
      <c r="AE22" s="865"/>
      <c r="AF22" s="866"/>
    </row>
    <row r="23" spans="1:32" ht="15" customHeight="1" thickBot="1">
      <c r="A23" s="867"/>
      <c r="B23" s="868"/>
      <c r="C23" s="868"/>
      <c r="D23" s="868"/>
      <c r="E23" s="868"/>
      <c r="F23" s="868"/>
      <c r="G23" s="868"/>
      <c r="H23" s="868"/>
      <c r="I23" s="868"/>
      <c r="J23" s="868"/>
      <c r="K23" s="868"/>
      <c r="L23" s="868"/>
      <c r="M23" s="868"/>
      <c r="N23" s="868"/>
      <c r="O23" s="868"/>
      <c r="P23" s="868"/>
      <c r="Q23" s="868"/>
      <c r="R23" s="868"/>
      <c r="S23" s="868"/>
      <c r="T23" s="868"/>
      <c r="U23" s="868"/>
      <c r="V23" s="868"/>
      <c r="W23" s="868"/>
      <c r="X23" s="868"/>
      <c r="Y23" s="868"/>
      <c r="Z23" s="868"/>
      <c r="AA23" s="868"/>
      <c r="AB23" s="868"/>
      <c r="AC23" s="868"/>
      <c r="AD23" s="868"/>
      <c r="AE23" s="868"/>
      <c r="AF23" s="869"/>
    </row>
    <row r="24" spans="1:32" s="281" customFormat="1" ht="29.25" customHeight="1" thickTop="1" thickBot="1">
      <c r="A24" s="65" t="s">
        <v>98</v>
      </c>
      <c r="B24" s="62"/>
      <c r="C24" s="275">
        <f>C6+C9</f>
        <v>687</v>
      </c>
      <c r="D24" s="275">
        <f t="shared" ref="D24:I24" si="9">D6+D9</f>
        <v>28</v>
      </c>
      <c r="E24" s="275">
        <f t="shared" si="9"/>
        <v>0</v>
      </c>
      <c r="F24" s="275">
        <f t="shared" si="9"/>
        <v>865</v>
      </c>
      <c r="G24" s="275">
        <f t="shared" si="9"/>
        <v>32</v>
      </c>
      <c r="H24" s="275">
        <f t="shared" si="9"/>
        <v>0</v>
      </c>
      <c r="I24" s="275">
        <f t="shared" si="9"/>
        <v>22</v>
      </c>
      <c r="J24" s="62"/>
      <c r="K24" s="220">
        <f>K18</f>
        <v>570</v>
      </c>
      <c r="L24" s="220">
        <f t="shared" ref="L24:O24" si="10">L18</f>
        <v>959</v>
      </c>
      <c r="M24" s="220">
        <f t="shared" si="10"/>
        <v>50</v>
      </c>
      <c r="N24" s="220">
        <f t="shared" si="10"/>
        <v>0</v>
      </c>
      <c r="O24" s="220">
        <f t="shared" si="10"/>
        <v>21</v>
      </c>
      <c r="P24" s="62"/>
      <c r="Q24" s="276"/>
      <c r="R24" s="276"/>
      <c r="S24" s="276"/>
      <c r="T24" s="276"/>
      <c r="U24" s="62"/>
      <c r="V24" s="389">
        <f>V6+V9</f>
        <v>591</v>
      </c>
      <c r="W24" s="389">
        <f>W6+W9</f>
        <v>974</v>
      </c>
      <c r="X24" s="62"/>
      <c r="Y24" s="276"/>
      <c r="Z24" s="276"/>
      <c r="AA24" s="276"/>
      <c r="AB24" s="276"/>
      <c r="AC24" s="276"/>
      <c r="AD24" s="276"/>
      <c r="AE24" s="62"/>
      <c r="AF24" s="65" t="s">
        <v>98</v>
      </c>
    </row>
    <row r="25" spans="1:32" s="281" customFormat="1" ht="29.25" customHeight="1" thickTop="1" thickBot="1">
      <c r="A25" s="65" t="s">
        <v>99</v>
      </c>
      <c r="B25" s="67"/>
      <c r="C25" s="275">
        <f>'AB Gov'!C23</f>
        <v>44</v>
      </c>
      <c r="D25" s="286">
        <f>'AB Gov'!$H$23</f>
        <v>2</v>
      </c>
      <c r="E25" s="286">
        <f>'AB Gov'!$M$23</f>
        <v>0</v>
      </c>
      <c r="F25" s="285">
        <f>'AB Gov'!$R$23</f>
        <v>27</v>
      </c>
      <c r="G25" s="285">
        <f>'AB Gov'!$W$23</f>
        <v>0</v>
      </c>
      <c r="H25" s="285">
        <f>'AB Gov'!$AB$23</f>
        <v>0</v>
      </c>
      <c r="I25" s="275">
        <f>'AB Gov'!$AG$23</f>
        <v>0</v>
      </c>
      <c r="J25" s="67"/>
      <c r="K25" s="220">
        <f t="shared" ref="K25:O27" si="11">K19</f>
        <v>40</v>
      </c>
      <c r="L25" s="220">
        <f t="shared" si="11"/>
        <v>31</v>
      </c>
      <c r="M25" s="220">
        <f t="shared" si="11"/>
        <v>2</v>
      </c>
      <c r="N25" s="220">
        <f t="shared" si="11"/>
        <v>0</v>
      </c>
      <c r="O25" s="220">
        <f t="shared" si="11"/>
        <v>0</v>
      </c>
      <c r="P25" s="67"/>
      <c r="Q25" s="276"/>
      <c r="R25" s="287"/>
      <c r="S25" s="287"/>
      <c r="T25" s="276"/>
      <c r="U25" s="67"/>
      <c r="V25" s="389">
        <f>'AB St Sen'!C23</f>
        <v>34</v>
      </c>
      <c r="W25" s="389">
        <f>'AB St Sen'!H23</f>
        <v>28</v>
      </c>
      <c r="X25" s="67"/>
      <c r="Y25" s="276"/>
      <c r="Z25" s="276"/>
      <c r="AA25" s="276"/>
      <c r="AB25" s="276"/>
      <c r="AC25" s="276"/>
      <c r="AD25" s="276"/>
      <c r="AE25" s="67"/>
      <c r="AF25" s="65" t="s">
        <v>99</v>
      </c>
    </row>
    <row r="26" spans="1:32" s="281" customFormat="1" ht="29.25" customHeight="1" thickTop="1" thickBot="1">
      <c r="A26" s="199" t="s">
        <v>429</v>
      </c>
      <c r="B26" s="67"/>
      <c r="C26" s="275">
        <f>'EDR Gov'!C23</f>
        <v>9</v>
      </c>
      <c r="D26" s="286">
        <f>'EDR Gov'!$H$23</f>
        <v>1</v>
      </c>
      <c r="E26" s="286">
        <f>'EDR Gov'!$M$23</f>
        <v>0</v>
      </c>
      <c r="F26" s="285">
        <f>'EDR Gov'!$R$23</f>
        <v>3</v>
      </c>
      <c r="G26" s="285">
        <f>'EDR Gov'!$W$23</f>
        <v>0</v>
      </c>
      <c r="H26" s="285">
        <f>'EDR Gov'!$AB$23</f>
        <v>0</v>
      </c>
      <c r="I26" s="275">
        <f>'EDR Gov'!$AG$23</f>
        <v>0</v>
      </c>
      <c r="J26" s="67"/>
      <c r="K26" s="220">
        <f t="shared" si="11"/>
        <v>9</v>
      </c>
      <c r="L26" s="220">
        <f t="shared" si="11"/>
        <v>3</v>
      </c>
      <c r="M26" s="220">
        <f t="shared" si="11"/>
        <v>0</v>
      </c>
      <c r="N26" s="220">
        <f t="shared" si="11"/>
        <v>0</v>
      </c>
      <c r="O26" s="220">
        <f t="shared" si="11"/>
        <v>0</v>
      </c>
      <c r="P26" s="67"/>
      <c r="Q26" s="276"/>
      <c r="R26" s="287"/>
      <c r="S26" s="287"/>
      <c r="T26" s="276"/>
      <c r="U26" s="67"/>
      <c r="V26" s="389">
        <f>'EDR St Sen'!C23</f>
        <v>10</v>
      </c>
      <c r="W26" s="389">
        <f>'EDR St Sen'!H23</f>
        <v>2</v>
      </c>
      <c r="X26" s="67"/>
      <c r="Y26" s="276"/>
      <c r="Z26" s="276"/>
      <c r="AA26" s="276"/>
      <c r="AB26" s="276"/>
      <c r="AC26" s="276"/>
      <c r="AD26" s="276"/>
      <c r="AE26" s="67"/>
      <c r="AF26" s="199" t="s">
        <v>429</v>
      </c>
    </row>
    <row r="27" spans="1:32" s="281" customFormat="1" ht="39.75" customHeight="1" thickTop="1" thickBot="1">
      <c r="A27" s="65" t="s">
        <v>100</v>
      </c>
      <c r="B27" s="68"/>
      <c r="C27" s="275">
        <f>SUM(C24:C26)</f>
        <v>740</v>
      </c>
      <c r="D27" s="275">
        <f t="shared" ref="D27:I27" si="12">SUM(D24:D26)</f>
        <v>31</v>
      </c>
      <c r="E27" s="275">
        <f t="shared" si="12"/>
        <v>0</v>
      </c>
      <c r="F27" s="275">
        <f t="shared" si="12"/>
        <v>895</v>
      </c>
      <c r="G27" s="275">
        <f t="shared" si="12"/>
        <v>32</v>
      </c>
      <c r="H27" s="275">
        <f t="shared" si="12"/>
        <v>0</v>
      </c>
      <c r="I27" s="275">
        <f t="shared" si="12"/>
        <v>22</v>
      </c>
      <c r="J27" s="68"/>
      <c r="K27" s="220">
        <f t="shared" si="11"/>
        <v>619</v>
      </c>
      <c r="L27" s="220">
        <f t="shared" si="11"/>
        <v>993</v>
      </c>
      <c r="M27" s="220">
        <f t="shared" si="11"/>
        <v>52</v>
      </c>
      <c r="N27" s="220">
        <f t="shared" si="11"/>
        <v>0</v>
      </c>
      <c r="O27" s="220">
        <f t="shared" si="11"/>
        <v>21</v>
      </c>
      <c r="P27" s="68"/>
      <c r="Q27" s="276"/>
      <c r="R27" s="276"/>
      <c r="S27" s="276"/>
      <c r="T27" s="276"/>
      <c r="U27" s="68"/>
      <c r="V27" s="389">
        <f>SUM(V24:V26)</f>
        <v>635</v>
      </c>
      <c r="W27" s="389">
        <f>SUM(W24:W26)</f>
        <v>1004</v>
      </c>
      <c r="X27" s="68"/>
      <c r="Y27" s="276"/>
      <c r="Z27" s="276"/>
      <c r="AA27" s="276"/>
      <c r="AB27" s="276"/>
      <c r="AC27" s="276"/>
      <c r="AD27" s="276"/>
      <c r="AE27" s="68"/>
      <c r="AF27" s="65" t="s">
        <v>100</v>
      </c>
    </row>
    <row r="28" spans="1:32" ht="29.25" customHeight="1" thickTop="1" thickBot="1">
      <c r="A28" s="870" t="s">
        <v>4</v>
      </c>
      <c r="B28" s="871"/>
      <c r="C28" s="871"/>
      <c r="D28" s="871"/>
      <c r="E28" s="871"/>
      <c r="F28" s="871"/>
      <c r="G28" s="871"/>
      <c r="H28" s="871"/>
      <c r="I28" s="871"/>
      <c r="J28" s="871"/>
      <c r="K28" s="871"/>
      <c r="L28" s="871"/>
      <c r="M28" s="871"/>
      <c r="N28" s="871"/>
      <c r="O28" s="871"/>
      <c r="P28" s="871"/>
      <c r="Q28" s="871"/>
      <c r="R28" s="871"/>
      <c r="S28" s="871"/>
      <c r="T28" s="871"/>
      <c r="U28" s="871"/>
      <c r="V28" s="871"/>
      <c r="W28" s="871"/>
      <c r="X28" s="871"/>
      <c r="Y28" s="871"/>
      <c r="Z28" s="871"/>
      <c r="AA28" s="871"/>
      <c r="AB28" s="871"/>
      <c r="AC28" s="871"/>
      <c r="AD28" s="871"/>
      <c r="AE28" s="871"/>
      <c r="AF28" s="872"/>
    </row>
    <row r="29" spans="1:32" s="281" customFormat="1" ht="30" customHeight="1" thickTop="1" thickBot="1">
      <c r="A29" s="65" t="s">
        <v>98</v>
      </c>
      <c r="B29" s="62"/>
      <c r="C29" s="275">
        <f>SUM(C4:C5,C7:C8,C10:C17)</f>
        <v>4023</v>
      </c>
      <c r="D29" s="275">
        <f t="shared" ref="D29:I29" si="13">SUM(D4:D5,D7:D8,D10:D17)</f>
        <v>193</v>
      </c>
      <c r="E29" s="275">
        <f t="shared" si="13"/>
        <v>0</v>
      </c>
      <c r="F29" s="275">
        <f t="shared" si="13"/>
        <v>6435</v>
      </c>
      <c r="G29" s="275">
        <f t="shared" si="13"/>
        <v>486</v>
      </c>
      <c r="H29" s="275">
        <f t="shared" si="13"/>
        <v>0</v>
      </c>
      <c r="I29" s="275">
        <f t="shared" si="13"/>
        <v>112</v>
      </c>
      <c r="J29" s="62"/>
      <c r="K29" s="276"/>
      <c r="L29" s="276"/>
      <c r="M29" s="276"/>
      <c r="N29" s="276"/>
      <c r="O29" s="276"/>
      <c r="P29" s="62"/>
      <c r="Q29" s="220">
        <f>Q18</f>
        <v>3351</v>
      </c>
      <c r="R29" s="220">
        <f t="shared" ref="R29:T29" si="14">R18</f>
        <v>6900</v>
      </c>
      <c r="S29" s="220">
        <f t="shared" si="14"/>
        <v>755</v>
      </c>
      <c r="T29" s="220">
        <f t="shared" si="14"/>
        <v>0</v>
      </c>
      <c r="U29" s="62"/>
      <c r="V29" s="275">
        <f>SUM(V4:V5,V7:V8,V10:V17)</f>
        <v>1937</v>
      </c>
      <c r="W29" s="275">
        <f>SUM(W4:W5,W7:W8,W10:W17)</f>
        <v>4077</v>
      </c>
      <c r="X29" s="62"/>
      <c r="Y29" s="221">
        <f>Y18</f>
        <v>1920</v>
      </c>
      <c r="Z29" s="221">
        <f t="shared" ref="Z29:AD29" si="15">Z18</f>
        <v>125</v>
      </c>
      <c r="AA29" s="221">
        <f t="shared" si="15"/>
        <v>0</v>
      </c>
      <c r="AB29" s="221">
        <f t="shared" si="15"/>
        <v>2505</v>
      </c>
      <c r="AC29" s="221">
        <f t="shared" si="15"/>
        <v>255</v>
      </c>
      <c r="AD29" s="221">
        <f t="shared" si="15"/>
        <v>0</v>
      </c>
      <c r="AE29" s="62"/>
      <c r="AF29" s="65" t="s">
        <v>98</v>
      </c>
    </row>
    <row r="30" spans="1:32" s="281" customFormat="1" ht="30" customHeight="1" thickTop="1" thickBot="1">
      <c r="A30" s="65" t="s">
        <v>99</v>
      </c>
      <c r="B30" s="67"/>
      <c r="C30" s="275">
        <f>'AB Gov'!$C$25</f>
        <v>219</v>
      </c>
      <c r="D30" s="275">
        <f>'AB Gov'!H$25</f>
        <v>17</v>
      </c>
      <c r="E30" s="275">
        <f>'AB Gov'!$M$25</f>
        <v>0</v>
      </c>
      <c r="F30" s="275">
        <f>'AB Gov'!$R$25</f>
        <v>499</v>
      </c>
      <c r="G30" s="275">
        <f>'AB Gov'!$W$25</f>
        <v>26</v>
      </c>
      <c r="H30" s="285">
        <f>'AB Gov'!$AB$25</f>
        <v>0</v>
      </c>
      <c r="I30" s="275">
        <f>'AB Gov'!$AG$25</f>
        <v>21</v>
      </c>
      <c r="J30" s="67"/>
      <c r="K30" s="276"/>
      <c r="L30" s="276"/>
      <c r="M30" s="276"/>
      <c r="N30" s="276"/>
      <c r="O30" s="276"/>
      <c r="P30" s="67"/>
      <c r="Q30" s="220">
        <f t="shared" ref="Q30:T30" si="16">Q19</f>
        <v>199</v>
      </c>
      <c r="R30" s="220">
        <f t="shared" si="16"/>
        <v>497</v>
      </c>
      <c r="S30" s="220">
        <f t="shared" si="16"/>
        <v>44</v>
      </c>
      <c r="T30" s="220">
        <f t="shared" si="16"/>
        <v>0</v>
      </c>
      <c r="U30" s="67"/>
      <c r="V30" s="72">
        <f>'AB St Sen'!C25</f>
        <v>104</v>
      </c>
      <c r="W30" s="72">
        <f>'AB St Sen'!H25</f>
        <v>316</v>
      </c>
      <c r="X30" s="67"/>
      <c r="Y30" s="221">
        <f t="shared" ref="Y30:AD30" si="17">Y19</f>
        <v>106</v>
      </c>
      <c r="Z30" s="221">
        <f t="shared" si="17"/>
        <v>6</v>
      </c>
      <c r="AA30" s="221">
        <f t="shared" si="17"/>
        <v>0</v>
      </c>
      <c r="AB30" s="221">
        <f t="shared" si="17"/>
        <v>162</v>
      </c>
      <c r="AC30" s="221">
        <f t="shared" si="17"/>
        <v>15</v>
      </c>
      <c r="AD30" s="221">
        <f t="shared" si="17"/>
        <v>0</v>
      </c>
      <c r="AE30" s="67"/>
      <c r="AF30" s="65" t="s">
        <v>99</v>
      </c>
    </row>
    <row r="31" spans="1:32" s="281" customFormat="1" ht="30" customHeight="1" thickTop="1" thickBot="1">
      <c r="A31" s="199" t="s">
        <v>429</v>
      </c>
      <c r="B31" s="67"/>
      <c r="C31" s="275">
        <f>'EDR Gov'!$C$25</f>
        <v>80</v>
      </c>
      <c r="D31" s="275">
        <f>'EDR Gov'!H$25</f>
        <v>7</v>
      </c>
      <c r="E31" s="275">
        <f>'EDR Gov'!$M$25</f>
        <v>0</v>
      </c>
      <c r="F31" s="275">
        <f>'EDR Gov'!$R$25</f>
        <v>281</v>
      </c>
      <c r="G31" s="275">
        <f>'EDR Gov'!$W$25</f>
        <v>21</v>
      </c>
      <c r="H31" s="285">
        <f>'EDR Gov'!$AB$25</f>
        <v>0</v>
      </c>
      <c r="I31" s="275">
        <f>'EDR Gov'!$AG$25</f>
        <v>3</v>
      </c>
      <c r="J31" s="67"/>
      <c r="K31" s="276"/>
      <c r="L31" s="276"/>
      <c r="M31" s="276"/>
      <c r="N31" s="276"/>
      <c r="O31" s="276"/>
      <c r="P31" s="67"/>
      <c r="Q31" s="220">
        <f t="shared" ref="Q31:T31" si="18">Q20</f>
        <v>74</v>
      </c>
      <c r="R31" s="220">
        <f t="shared" si="18"/>
        <v>277</v>
      </c>
      <c r="S31" s="220">
        <f t="shared" si="18"/>
        <v>26</v>
      </c>
      <c r="T31" s="220">
        <f t="shared" si="18"/>
        <v>0</v>
      </c>
      <c r="U31" s="67"/>
      <c r="V31" s="72">
        <f>'EDR St Sen'!C25</f>
        <v>51</v>
      </c>
      <c r="W31" s="72">
        <f>'EDR St Sen'!H25</f>
        <v>271</v>
      </c>
      <c r="X31" s="67"/>
      <c r="Y31" s="221">
        <f t="shared" ref="Y31:AD31" si="19">Y20</f>
        <v>27</v>
      </c>
      <c r="Z31" s="221">
        <f t="shared" si="19"/>
        <v>2</v>
      </c>
      <c r="AA31" s="221">
        <f t="shared" si="19"/>
        <v>0</v>
      </c>
      <c r="AB31" s="221">
        <f t="shared" si="19"/>
        <v>18</v>
      </c>
      <c r="AC31" s="221">
        <f t="shared" si="19"/>
        <v>3</v>
      </c>
      <c r="AD31" s="221">
        <f t="shared" si="19"/>
        <v>0</v>
      </c>
      <c r="AE31" s="67"/>
      <c r="AF31" s="199" t="s">
        <v>429</v>
      </c>
    </row>
    <row r="32" spans="1:32" s="281" customFormat="1" ht="39.75" customHeight="1" thickTop="1" thickBot="1">
      <c r="A32" s="65" t="s">
        <v>100</v>
      </c>
      <c r="B32" s="68"/>
      <c r="C32" s="275">
        <f>SUM(C29:C31)</f>
        <v>4322</v>
      </c>
      <c r="D32" s="275">
        <f t="shared" ref="D32:I32" si="20">SUM(D29:D31)</f>
        <v>217</v>
      </c>
      <c r="E32" s="275">
        <f t="shared" si="20"/>
        <v>0</v>
      </c>
      <c r="F32" s="275">
        <f t="shared" si="20"/>
        <v>7215</v>
      </c>
      <c r="G32" s="275">
        <f t="shared" si="20"/>
        <v>533</v>
      </c>
      <c r="H32" s="275">
        <f t="shared" si="20"/>
        <v>0</v>
      </c>
      <c r="I32" s="275">
        <f t="shared" si="20"/>
        <v>136</v>
      </c>
      <c r="J32" s="68"/>
      <c r="K32" s="276"/>
      <c r="L32" s="276"/>
      <c r="M32" s="276"/>
      <c r="N32" s="276"/>
      <c r="O32" s="276"/>
      <c r="P32" s="68"/>
      <c r="Q32" s="220">
        <f t="shared" ref="Q32:T32" si="21">Q21</f>
        <v>3624</v>
      </c>
      <c r="R32" s="220">
        <f t="shared" si="21"/>
        <v>7674</v>
      </c>
      <c r="S32" s="220">
        <f t="shared" si="21"/>
        <v>825</v>
      </c>
      <c r="T32" s="220">
        <f t="shared" si="21"/>
        <v>0</v>
      </c>
      <c r="U32" s="68"/>
      <c r="V32" s="275">
        <f>SUM(V29:V31)</f>
        <v>2092</v>
      </c>
      <c r="W32" s="275">
        <f>SUM(W29:W31)</f>
        <v>4664</v>
      </c>
      <c r="X32" s="68"/>
      <c r="Y32" s="221">
        <f t="shared" ref="Y32:AD32" si="22">Y21</f>
        <v>2053</v>
      </c>
      <c r="Z32" s="221">
        <f t="shared" si="22"/>
        <v>133</v>
      </c>
      <c r="AA32" s="221">
        <f t="shared" si="22"/>
        <v>0</v>
      </c>
      <c r="AB32" s="221">
        <f t="shared" si="22"/>
        <v>2685</v>
      </c>
      <c r="AC32" s="221">
        <f t="shared" si="22"/>
        <v>273</v>
      </c>
      <c r="AD32" s="221">
        <f t="shared" si="22"/>
        <v>0</v>
      </c>
      <c r="AE32" s="68"/>
      <c r="AF32" s="65" t="s">
        <v>100</v>
      </c>
    </row>
    <row r="33" spans="1:30" ht="25.15" customHeight="1" thickTop="1"/>
    <row r="34" spans="1:30" ht="25.15" customHeight="1"/>
    <row r="35" spans="1:30" ht="25.15" customHeight="1">
      <c r="A35" s="192" t="s">
        <v>433</v>
      </c>
    </row>
    <row r="36" spans="1:30" ht="25.15" customHeight="1">
      <c r="A36" s="117" t="s">
        <v>434</v>
      </c>
      <c r="C36">
        <f>C27</f>
        <v>740</v>
      </c>
      <c r="D36">
        <f t="shared" ref="D36:I36" si="23">D27</f>
        <v>31</v>
      </c>
      <c r="E36">
        <f t="shared" si="23"/>
        <v>0</v>
      </c>
      <c r="F36">
        <f t="shared" si="23"/>
        <v>895</v>
      </c>
      <c r="G36">
        <f t="shared" si="23"/>
        <v>32</v>
      </c>
      <c r="H36">
        <f t="shared" si="23"/>
        <v>0</v>
      </c>
      <c r="I36">
        <f t="shared" si="23"/>
        <v>22</v>
      </c>
      <c r="K36">
        <f>K27</f>
        <v>619</v>
      </c>
      <c r="L36">
        <f t="shared" ref="L36:O36" si="24">L27</f>
        <v>993</v>
      </c>
      <c r="M36">
        <f t="shared" si="24"/>
        <v>52</v>
      </c>
      <c r="N36">
        <f t="shared" si="24"/>
        <v>0</v>
      </c>
      <c r="O36">
        <f t="shared" si="24"/>
        <v>21</v>
      </c>
      <c r="Q36">
        <f>Q27</f>
        <v>0</v>
      </c>
      <c r="R36">
        <f t="shared" ref="R36:T36" si="25">R27</f>
        <v>0</v>
      </c>
      <c r="S36">
        <f t="shared" si="25"/>
        <v>0</v>
      </c>
      <c r="T36">
        <f t="shared" si="25"/>
        <v>0</v>
      </c>
      <c r="V36">
        <f>V27</f>
        <v>635</v>
      </c>
      <c r="W36">
        <f>W27</f>
        <v>1004</v>
      </c>
      <c r="Y36">
        <f>Y27</f>
        <v>0</v>
      </c>
      <c r="Z36">
        <f t="shared" ref="Z36:AD36" si="26">Z27</f>
        <v>0</v>
      </c>
      <c r="AA36">
        <f t="shared" si="26"/>
        <v>0</v>
      </c>
      <c r="AB36">
        <f t="shared" si="26"/>
        <v>0</v>
      </c>
      <c r="AC36">
        <f t="shared" si="26"/>
        <v>0</v>
      </c>
      <c r="AD36">
        <f t="shared" si="26"/>
        <v>0</v>
      </c>
    </row>
    <row r="37" spans="1:30" ht="25.15" customHeight="1">
      <c r="A37" s="203" t="s">
        <v>145</v>
      </c>
      <c r="C37">
        <f>C32</f>
        <v>4322</v>
      </c>
      <c r="D37">
        <f t="shared" ref="D37:I37" si="27">D32</f>
        <v>217</v>
      </c>
      <c r="E37">
        <f t="shared" si="27"/>
        <v>0</v>
      </c>
      <c r="F37">
        <f t="shared" si="27"/>
        <v>7215</v>
      </c>
      <c r="G37">
        <f t="shared" si="27"/>
        <v>533</v>
      </c>
      <c r="H37">
        <f t="shared" si="27"/>
        <v>0</v>
      </c>
      <c r="I37">
        <f t="shared" si="27"/>
        <v>136</v>
      </c>
      <c r="K37">
        <f>K32</f>
        <v>0</v>
      </c>
      <c r="L37">
        <f t="shared" ref="L37:O37" si="28">L32</f>
        <v>0</v>
      </c>
      <c r="M37">
        <f t="shared" si="28"/>
        <v>0</v>
      </c>
      <c r="N37">
        <f t="shared" si="28"/>
        <v>0</v>
      </c>
      <c r="O37">
        <f t="shared" si="28"/>
        <v>0</v>
      </c>
      <c r="Q37">
        <f>Q32</f>
        <v>3624</v>
      </c>
      <c r="R37">
        <f t="shared" ref="R37:T37" si="29">R32</f>
        <v>7674</v>
      </c>
      <c r="S37">
        <f t="shared" si="29"/>
        <v>825</v>
      </c>
      <c r="T37">
        <f t="shared" si="29"/>
        <v>0</v>
      </c>
      <c r="V37">
        <f>V32</f>
        <v>2092</v>
      </c>
      <c r="W37">
        <f>W32</f>
        <v>4664</v>
      </c>
      <c r="Y37">
        <f>Y32</f>
        <v>2053</v>
      </c>
      <c r="Z37">
        <f t="shared" ref="Z37:AD37" si="30">Z32</f>
        <v>133</v>
      </c>
      <c r="AA37">
        <f t="shared" si="30"/>
        <v>0</v>
      </c>
      <c r="AB37">
        <f t="shared" si="30"/>
        <v>2685</v>
      </c>
      <c r="AC37">
        <f t="shared" si="30"/>
        <v>273</v>
      </c>
      <c r="AD37">
        <f t="shared" si="30"/>
        <v>0</v>
      </c>
    </row>
    <row r="38" spans="1:30" ht="25.15" customHeight="1">
      <c r="A38" s="203" t="s">
        <v>100</v>
      </c>
      <c r="C38">
        <f>C36+C37</f>
        <v>5062</v>
      </c>
      <c r="D38">
        <f t="shared" ref="D38:I38" si="31">D36+D37</f>
        <v>248</v>
      </c>
      <c r="E38">
        <f t="shared" si="31"/>
        <v>0</v>
      </c>
      <c r="F38">
        <f t="shared" si="31"/>
        <v>8110</v>
      </c>
      <c r="G38">
        <f t="shared" si="31"/>
        <v>565</v>
      </c>
      <c r="H38">
        <f t="shared" si="31"/>
        <v>0</v>
      </c>
      <c r="I38">
        <f t="shared" si="31"/>
        <v>158</v>
      </c>
      <c r="K38">
        <f>K36+K37</f>
        <v>619</v>
      </c>
      <c r="L38">
        <f t="shared" ref="L38:O38" si="32">L36+L37</f>
        <v>993</v>
      </c>
      <c r="M38">
        <f t="shared" si="32"/>
        <v>52</v>
      </c>
      <c r="N38">
        <f t="shared" si="32"/>
        <v>0</v>
      </c>
      <c r="O38">
        <f t="shared" si="32"/>
        <v>21</v>
      </c>
      <c r="Q38">
        <f>Q36+Q37</f>
        <v>3624</v>
      </c>
      <c r="R38">
        <f t="shared" ref="R38:T38" si="33">R36+R37</f>
        <v>7674</v>
      </c>
      <c r="S38">
        <f t="shared" si="33"/>
        <v>825</v>
      </c>
      <c r="T38">
        <f t="shared" si="33"/>
        <v>0</v>
      </c>
      <c r="V38">
        <f>V36+V37</f>
        <v>2727</v>
      </c>
      <c r="W38">
        <f>W36+W37</f>
        <v>5668</v>
      </c>
      <c r="Y38">
        <f>Y36+Y37</f>
        <v>2053</v>
      </c>
      <c r="Z38">
        <f t="shared" ref="Z38:AD38" si="34">Z36+Z37</f>
        <v>133</v>
      </c>
      <c r="AA38">
        <f t="shared" si="34"/>
        <v>0</v>
      </c>
      <c r="AB38">
        <f t="shared" si="34"/>
        <v>2685</v>
      </c>
      <c r="AC38">
        <f t="shared" si="34"/>
        <v>273</v>
      </c>
      <c r="AD38">
        <f t="shared" si="34"/>
        <v>0</v>
      </c>
    </row>
    <row r="39" spans="1:30" ht="25.15" customHeight="1">
      <c r="A39" s="203" t="s">
        <v>435</v>
      </c>
      <c r="C39" s="204">
        <f>C21</f>
        <v>5062</v>
      </c>
      <c r="D39" s="204">
        <f t="shared" ref="D39:I39" si="35">D21</f>
        <v>248</v>
      </c>
      <c r="E39" s="204">
        <f t="shared" si="35"/>
        <v>0</v>
      </c>
      <c r="F39" s="204">
        <f t="shared" si="35"/>
        <v>8110</v>
      </c>
      <c r="G39" s="204">
        <f t="shared" si="35"/>
        <v>565</v>
      </c>
      <c r="H39" s="204">
        <f t="shared" si="35"/>
        <v>0</v>
      </c>
      <c r="I39" s="204">
        <f t="shared" si="35"/>
        <v>158</v>
      </c>
      <c r="K39" s="204">
        <f>K21</f>
        <v>619</v>
      </c>
      <c r="L39" s="204">
        <f t="shared" ref="L39:O39" si="36">L21</f>
        <v>993</v>
      </c>
      <c r="M39" s="204">
        <f t="shared" si="36"/>
        <v>52</v>
      </c>
      <c r="N39" s="204">
        <f t="shared" si="36"/>
        <v>0</v>
      </c>
      <c r="O39" s="204">
        <f t="shared" si="36"/>
        <v>21</v>
      </c>
      <c r="Q39" s="204">
        <f>Q21</f>
        <v>3624</v>
      </c>
      <c r="R39" s="204">
        <f t="shared" ref="R39:T39" si="37">R21</f>
        <v>7674</v>
      </c>
      <c r="S39" s="204">
        <f t="shared" si="37"/>
        <v>825</v>
      </c>
      <c r="T39" s="204">
        <f t="shared" si="37"/>
        <v>0</v>
      </c>
      <c r="V39" s="204">
        <f>V21</f>
        <v>2727</v>
      </c>
      <c r="W39" s="204">
        <f>W21</f>
        <v>5668</v>
      </c>
      <c r="Y39" s="204">
        <f>Y21</f>
        <v>2053</v>
      </c>
      <c r="Z39" s="204">
        <f t="shared" ref="Z39:AD39" si="38">Z21</f>
        <v>133</v>
      </c>
      <c r="AA39" s="204">
        <f t="shared" si="38"/>
        <v>0</v>
      </c>
      <c r="AB39" s="204">
        <f t="shared" si="38"/>
        <v>2685</v>
      </c>
      <c r="AC39" s="204">
        <f t="shared" si="38"/>
        <v>273</v>
      </c>
      <c r="AD39" s="204">
        <f t="shared" si="38"/>
        <v>0</v>
      </c>
    </row>
    <row r="40" spans="1:30" ht="25.15" customHeight="1"/>
    <row r="41" spans="1:30" ht="25.15" customHeight="1">
      <c r="A41" s="117" t="s">
        <v>436</v>
      </c>
      <c r="C41">
        <f>C24+C29</f>
        <v>4710</v>
      </c>
      <c r="D41">
        <f t="shared" ref="D41:I41" si="39">D24+D29</f>
        <v>221</v>
      </c>
      <c r="E41">
        <f t="shared" si="39"/>
        <v>0</v>
      </c>
      <c r="F41">
        <f t="shared" si="39"/>
        <v>7300</v>
      </c>
      <c r="G41">
        <f t="shared" si="39"/>
        <v>518</v>
      </c>
      <c r="H41">
        <f t="shared" si="39"/>
        <v>0</v>
      </c>
      <c r="I41">
        <f t="shared" si="39"/>
        <v>134</v>
      </c>
      <c r="K41">
        <f>K24+K29</f>
        <v>570</v>
      </c>
      <c r="L41">
        <f t="shared" ref="L41:O41" si="40">L24+L29</f>
        <v>959</v>
      </c>
      <c r="M41">
        <f t="shared" si="40"/>
        <v>50</v>
      </c>
      <c r="N41">
        <f t="shared" si="40"/>
        <v>0</v>
      </c>
      <c r="O41">
        <f t="shared" si="40"/>
        <v>21</v>
      </c>
      <c r="Q41">
        <f>Q24+Q29</f>
        <v>3351</v>
      </c>
      <c r="R41">
        <f t="shared" ref="R41:T41" si="41">R24+R29</f>
        <v>6900</v>
      </c>
      <c r="S41">
        <f t="shared" si="41"/>
        <v>755</v>
      </c>
      <c r="T41">
        <f t="shared" si="41"/>
        <v>0</v>
      </c>
      <c r="V41">
        <f t="shared" ref="V41:W43" si="42">V24+V29</f>
        <v>2528</v>
      </c>
      <c r="W41">
        <f t="shared" si="42"/>
        <v>5051</v>
      </c>
      <c r="Y41">
        <f>Y24+Y29</f>
        <v>1920</v>
      </c>
      <c r="Z41">
        <f t="shared" ref="Z41:AD41" si="43">Z24+Z29</f>
        <v>125</v>
      </c>
      <c r="AA41">
        <f t="shared" si="43"/>
        <v>0</v>
      </c>
      <c r="AB41">
        <f t="shared" si="43"/>
        <v>2505</v>
      </c>
      <c r="AC41">
        <f t="shared" si="43"/>
        <v>255</v>
      </c>
      <c r="AD41">
        <f t="shared" si="43"/>
        <v>0</v>
      </c>
    </row>
    <row r="42" spans="1:30" ht="25.15" customHeight="1">
      <c r="A42" s="117" t="s">
        <v>99</v>
      </c>
      <c r="C42">
        <f>C25+C30</f>
        <v>263</v>
      </c>
      <c r="D42">
        <f t="shared" ref="D42:I42" si="44">D25+D30</f>
        <v>19</v>
      </c>
      <c r="E42">
        <f t="shared" si="44"/>
        <v>0</v>
      </c>
      <c r="F42">
        <f t="shared" si="44"/>
        <v>526</v>
      </c>
      <c r="G42">
        <f t="shared" si="44"/>
        <v>26</v>
      </c>
      <c r="H42">
        <f t="shared" si="44"/>
        <v>0</v>
      </c>
      <c r="I42">
        <f t="shared" si="44"/>
        <v>21</v>
      </c>
      <c r="K42">
        <f>K25+K30</f>
        <v>40</v>
      </c>
      <c r="L42">
        <f t="shared" ref="L42:O42" si="45">L25+L30</f>
        <v>31</v>
      </c>
      <c r="M42">
        <f t="shared" si="45"/>
        <v>2</v>
      </c>
      <c r="N42">
        <f t="shared" si="45"/>
        <v>0</v>
      </c>
      <c r="O42">
        <f t="shared" si="45"/>
        <v>0</v>
      </c>
      <c r="Q42">
        <f>Q25+Q30</f>
        <v>199</v>
      </c>
      <c r="R42">
        <f t="shared" ref="R42:T42" si="46">R25+R30</f>
        <v>497</v>
      </c>
      <c r="S42">
        <f t="shared" si="46"/>
        <v>44</v>
      </c>
      <c r="T42">
        <f t="shared" si="46"/>
        <v>0</v>
      </c>
      <c r="V42">
        <f t="shared" si="42"/>
        <v>138</v>
      </c>
      <c r="W42">
        <f t="shared" si="42"/>
        <v>344</v>
      </c>
      <c r="Y42">
        <f>Y25+Y30</f>
        <v>106</v>
      </c>
      <c r="Z42">
        <f t="shared" ref="Z42:AD42" si="47">Z25+Z30</f>
        <v>6</v>
      </c>
      <c r="AA42">
        <f t="shared" si="47"/>
        <v>0</v>
      </c>
      <c r="AB42">
        <f t="shared" si="47"/>
        <v>162</v>
      </c>
      <c r="AC42">
        <f t="shared" si="47"/>
        <v>15</v>
      </c>
      <c r="AD42">
        <f t="shared" si="47"/>
        <v>0</v>
      </c>
    </row>
    <row r="43" spans="1:30" ht="25.15" customHeight="1">
      <c r="A43" s="117" t="s">
        <v>429</v>
      </c>
      <c r="C43">
        <f>C26+C31</f>
        <v>89</v>
      </c>
      <c r="D43">
        <f t="shared" ref="D43:I43" si="48">D26+D31</f>
        <v>8</v>
      </c>
      <c r="E43">
        <f t="shared" si="48"/>
        <v>0</v>
      </c>
      <c r="F43">
        <f t="shared" si="48"/>
        <v>284</v>
      </c>
      <c r="G43">
        <f t="shared" si="48"/>
        <v>21</v>
      </c>
      <c r="H43">
        <f t="shared" si="48"/>
        <v>0</v>
      </c>
      <c r="I43">
        <f t="shared" si="48"/>
        <v>3</v>
      </c>
      <c r="K43">
        <f>K26+K31</f>
        <v>9</v>
      </c>
      <c r="L43">
        <f t="shared" ref="L43:O43" si="49">L26+L31</f>
        <v>3</v>
      </c>
      <c r="M43">
        <f t="shared" si="49"/>
        <v>0</v>
      </c>
      <c r="N43">
        <f t="shared" si="49"/>
        <v>0</v>
      </c>
      <c r="O43">
        <f t="shared" si="49"/>
        <v>0</v>
      </c>
      <c r="Q43">
        <f>Q26+Q31</f>
        <v>74</v>
      </c>
      <c r="R43">
        <f t="shared" ref="R43:T43" si="50">R26+R31</f>
        <v>277</v>
      </c>
      <c r="S43">
        <f t="shared" si="50"/>
        <v>26</v>
      </c>
      <c r="T43">
        <f t="shared" si="50"/>
        <v>0</v>
      </c>
      <c r="V43">
        <f t="shared" si="42"/>
        <v>61</v>
      </c>
      <c r="W43">
        <f t="shared" si="42"/>
        <v>273</v>
      </c>
      <c r="Y43">
        <f>Y26+Y31</f>
        <v>27</v>
      </c>
      <c r="Z43">
        <f t="shared" ref="Z43:AD43" si="51">Z26+Z31</f>
        <v>2</v>
      </c>
      <c r="AA43">
        <f t="shared" si="51"/>
        <v>0</v>
      </c>
      <c r="AB43">
        <f t="shared" si="51"/>
        <v>18</v>
      </c>
      <c r="AC43">
        <f t="shared" si="51"/>
        <v>3</v>
      </c>
      <c r="AD43">
        <f t="shared" si="51"/>
        <v>0</v>
      </c>
    </row>
    <row r="44" spans="1:30" ht="25.15" customHeight="1">
      <c r="A44" s="117" t="s">
        <v>437</v>
      </c>
      <c r="C44">
        <f>SUM(C41:C43)</f>
        <v>5062</v>
      </c>
      <c r="D44">
        <f t="shared" ref="D44:I44" si="52">SUM(D41:D43)</f>
        <v>248</v>
      </c>
      <c r="E44">
        <f t="shared" si="52"/>
        <v>0</v>
      </c>
      <c r="F44">
        <f t="shared" si="52"/>
        <v>8110</v>
      </c>
      <c r="G44">
        <f t="shared" si="52"/>
        <v>565</v>
      </c>
      <c r="H44">
        <f t="shared" si="52"/>
        <v>0</v>
      </c>
      <c r="I44">
        <f t="shared" si="52"/>
        <v>158</v>
      </c>
      <c r="K44">
        <f>SUM(K41:K43)</f>
        <v>619</v>
      </c>
      <c r="L44">
        <f t="shared" ref="L44:O44" si="53">SUM(L41:L43)</f>
        <v>993</v>
      </c>
      <c r="M44">
        <f t="shared" si="53"/>
        <v>52</v>
      </c>
      <c r="N44">
        <f t="shared" si="53"/>
        <v>0</v>
      </c>
      <c r="O44">
        <f t="shared" si="53"/>
        <v>21</v>
      </c>
      <c r="Q44">
        <f>SUM(Q41:Q43)</f>
        <v>3624</v>
      </c>
      <c r="R44">
        <f t="shared" ref="R44:T44" si="54">SUM(R41:R43)</f>
        <v>7674</v>
      </c>
      <c r="S44">
        <f t="shared" si="54"/>
        <v>825</v>
      </c>
      <c r="T44">
        <f t="shared" si="54"/>
        <v>0</v>
      </c>
      <c r="V44">
        <f>SUM(V41:V43)</f>
        <v>2727</v>
      </c>
      <c r="W44">
        <f>SUM(W41:W43)</f>
        <v>5668</v>
      </c>
      <c r="Y44">
        <f>SUM(Y41:Y43)</f>
        <v>2053</v>
      </c>
      <c r="Z44">
        <f t="shared" ref="Z44:AD44" si="55">SUM(Z41:Z43)</f>
        <v>133</v>
      </c>
      <c r="AA44">
        <f t="shared" si="55"/>
        <v>0</v>
      </c>
      <c r="AB44">
        <f t="shared" si="55"/>
        <v>2685</v>
      </c>
      <c r="AC44">
        <f t="shared" si="55"/>
        <v>273</v>
      </c>
      <c r="AD44">
        <f t="shared" si="55"/>
        <v>0</v>
      </c>
    </row>
    <row r="45" spans="1:30" ht="25.15" customHeight="1"/>
    <row r="46" spans="1:30" ht="25.15" customHeight="1"/>
  </sheetData>
  <mergeCells count="7">
    <mergeCell ref="A22:AF23"/>
    <mergeCell ref="A28:AF28"/>
    <mergeCell ref="C1:I1"/>
    <mergeCell ref="Y1:AD1"/>
    <mergeCell ref="K1:O1"/>
    <mergeCell ref="Q1:T1"/>
    <mergeCell ref="V1:W1"/>
  </mergeCells>
  <phoneticPr fontId="18" type="noConversion"/>
  <pageMargins left="0.25" right="0.25" top="1.25" bottom="0.5" header="0.5" footer="0.25"/>
  <pageSetup paperSize="5" scale="44" orientation="landscape" r:id="rId1"/>
  <headerFooter alignWithMargins="0">
    <oddHeader>&amp;C&amp;"Times New Roman,Bold"&amp;24November 4, 2014 State Election
Polls/Absentee/EDR Totals</oddHeader>
    <oddFooter>&amp;R&amp;F</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E34"/>
  <sheetViews>
    <sheetView zoomScale="60" zoomScaleNormal="60" workbookViewId="0">
      <selection activeCell="R8" sqref="R8"/>
    </sheetView>
  </sheetViews>
  <sheetFormatPr defaultRowHeight="12.75"/>
  <cols>
    <col min="1" max="1" width="18" bestFit="1" customWidth="1"/>
    <col min="2" max="30" width="14.42578125" customWidth="1"/>
    <col min="31" max="31" width="18" customWidth="1"/>
    <col min="32" max="32" width="14.42578125" customWidth="1"/>
  </cols>
  <sheetData>
    <row r="1" spans="1:31" s="92" customFormat="1" ht="45" customHeight="1">
      <c r="A1" s="653" t="s">
        <v>122</v>
      </c>
      <c r="B1" s="653"/>
      <c r="C1" s="653"/>
      <c r="D1" s="653"/>
      <c r="E1" s="653"/>
      <c r="F1" s="653"/>
      <c r="G1" s="653"/>
      <c r="H1" s="653"/>
      <c r="I1" s="653"/>
      <c r="J1" s="653"/>
      <c r="K1" s="653"/>
      <c r="L1" s="653"/>
      <c r="M1" s="653"/>
      <c r="N1" s="653"/>
      <c r="O1" s="653"/>
      <c r="P1" s="653"/>
      <c r="Q1" s="653"/>
      <c r="R1" s="653"/>
      <c r="S1" s="653"/>
      <c r="T1" s="653"/>
      <c r="U1" s="653"/>
      <c r="V1" s="653"/>
      <c r="W1" s="653"/>
      <c r="X1" s="653"/>
      <c r="Y1" s="653"/>
      <c r="Z1" s="653"/>
      <c r="AA1" s="653"/>
      <c r="AB1" s="653"/>
      <c r="AC1" s="653"/>
      <c r="AD1" s="653"/>
      <c r="AE1" s="653"/>
    </row>
    <row r="3" spans="1:31" ht="13.5" thickBot="1"/>
    <row r="4" spans="1:31" ht="38.450000000000003" customHeight="1" thickTop="1" thickBot="1">
      <c r="A4" s="646"/>
      <c r="B4" s="656" t="s">
        <v>261</v>
      </c>
      <c r="C4" s="673"/>
      <c r="D4" s="656" t="s">
        <v>253</v>
      </c>
      <c r="E4" s="657"/>
      <c r="F4" s="656" t="s">
        <v>254</v>
      </c>
      <c r="G4" s="657"/>
      <c r="H4" s="673" t="s">
        <v>255</v>
      </c>
      <c r="I4" s="657"/>
      <c r="J4" s="656" t="s">
        <v>254</v>
      </c>
      <c r="K4" s="657"/>
      <c r="L4" s="646"/>
      <c r="N4" s="678" t="s">
        <v>111</v>
      </c>
      <c r="O4" s="679"/>
      <c r="P4" s="679"/>
      <c r="Q4" s="680"/>
      <c r="S4" s="646"/>
      <c r="T4" s="676" t="s">
        <v>103</v>
      </c>
      <c r="U4" s="677"/>
      <c r="V4" s="646"/>
    </row>
    <row r="5" spans="1:31" ht="38.450000000000003" customHeight="1" thickTop="1" thickBot="1">
      <c r="A5" s="647"/>
      <c r="B5" s="658"/>
      <c r="C5" s="674"/>
      <c r="D5" s="658"/>
      <c r="E5" s="659"/>
      <c r="F5" s="658"/>
      <c r="G5" s="659"/>
      <c r="H5" s="674"/>
      <c r="I5" s="659"/>
      <c r="J5" s="658"/>
      <c r="K5" s="659"/>
      <c r="L5" s="647"/>
      <c r="N5" s="681"/>
      <c r="O5" s="682"/>
      <c r="P5" s="682"/>
      <c r="Q5" s="683"/>
      <c r="S5" s="647"/>
      <c r="T5" s="668"/>
      <c r="U5" s="669"/>
      <c r="V5" s="647"/>
    </row>
    <row r="6" spans="1:31" ht="38.450000000000003" customHeight="1" thickTop="1" thickBot="1">
      <c r="A6" s="647"/>
      <c r="B6" s="660"/>
      <c r="C6" s="675"/>
      <c r="D6" s="660"/>
      <c r="E6" s="661"/>
      <c r="F6" s="660"/>
      <c r="G6" s="661"/>
      <c r="H6" s="675"/>
      <c r="I6" s="661"/>
      <c r="J6" s="660"/>
      <c r="K6" s="661"/>
      <c r="L6" s="647"/>
      <c r="N6" s="684" t="s">
        <v>477</v>
      </c>
      <c r="O6" s="685"/>
      <c r="P6" s="684" t="s">
        <v>432</v>
      </c>
      <c r="Q6" s="685"/>
      <c r="S6" s="647"/>
      <c r="T6" s="670"/>
      <c r="U6" s="671"/>
      <c r="V6" s="647"/>
    </row>
    <row r="7" spans="1:31" ht="30.6" customHeight="1" thickTop="1" thickBot="1">
      <c r="A7" s="647"/>
      <c r="B7" s="654" t="s">
        <v>256</v>
      </c>
      <c r="C7" s="655"/>
      <c r="D7" s="654" t="s">
        <v>257</v>
      </c>
      <c r="E7" s="655"/>
      <c r="F7" s="654" t="s">
        <v>258</v>
      </c>
      <c r="G7" s="655"/>
      <c r="H7" s="672" t="s">
        <v>259</v>
      </c>
      <c r="I7" s="655"/>
      <c r="J7" s="654" t="s">
        <v>260</v>
      </c>
      <c r="K7" s="655"/>
      <c r="L7" s="647"/>
      <c r="N7" s="686"/>
      <c r="O7" s="687"/>
      <c r="P7" s="686"/>
      <c r="Q7" s="687"/>
      <c r="S7" s="647"/>
      <c r="T7" s="61"/>
      <c r="U7" s="59"/>
      <c r="V7" s="647"/>
    </row>
    <row r="8" spans="1:31" ht="22.15" customHeight="1" thickTop="1" thickBot="1">
      <c r="A8" s="648"/>
      <c r="B8" s="172" t="s">
        <v>132</v>
      </c>
      <c r="C8" s="173" t="s">
        <v>133</v>
      </c>
      <c r="D8" s="172" t="s">
        <v>132</v>
      </c>
      <c r="E8" s="173" t="s">
        <v>133</v>
      </c>
      <c r="F8" s="172" t="s">
        <v>132</v>
      </c>
      <c r="G8" s="173" t="s">
        <v>133</v>
      </c>
      <c r="H8" s="172" t="s">
        <v>132</v>
      </c>
      <c r="I8" s="173" t="s">
        <v>133</v>
      </c>
      <c r="J8" s="172" t="s">
        <v>132</v>
      </c>
      <c r="K8" s="173" t="s">
        <v>133</v>
      </c>
      <c r="L8" s="648"/>
      <c r="N8" s="624">
        <v>1749</v>
      </c>
      <c r="O8" s="625"/>
      <c r="P8" s="624">
        <v>1152</v>
      </c>
      <c r="Q8" s="625"/>
      <c r="S8" s="648"/>
      <c r="T8" s="106"/>
      <c r="U8" s="107"/>
      <c r="V8" s="648"/>
    </row>
    <row r="9" spans="1:31" ht="16.149999999999999" customHeight="1" thickTop="1" thickBot="1">
      <c r="A9" s="196" t="s">
        <v>449</v>
      </c>
      <c r="B9" s="504">
        <v>517</v>
      </c>
      <c r="C9" s="505">
        <v>604</v>
      </c>
      <c r="D9" s="504">
        <v>627</v>
      </c>
      <c r="E9" s="505">
        <v>467</v>
      </c>
      <c r="F9" s="504">
        <v>293</v>
      </c>
      <c r="G9" s="505">
        <v>789</v>
      </c>
      <c r="H9" s="504">
        <v>420</v>
      </c>
      <c r="I9" s="505">
        <v>588</v>
      </c>
      <c r="J9" s="504">
        <v>745</v>
      </c>
      <c r="K9" s="505">
        <v>335</v>
      </c>
      <c r="L9" s="196" t="str">
        <f>A9</f>
        <v>Mach Count</v>
      </c>
      <c r="N9" s="626"/>
      <c r="O9" s="627"/>
      <c r="P9" s="626"/>
      <c r="Q9" s="627"/>
      <c r="S9" s="662" t="s">
        <v>114</v>
      </c>
      <c r="T9" s="664"/>
      <c r="U9" s="666"/>
      <c r="V9" s="662" t="str">
        <f>S9</f>
        <v>Hand Count</v>
      </c>
    </row>
    <row r="10" spans="1:31" ht="15.6" customHeight="1" thickTop="1" thickBot="1">
      <c r="A10" s="197" t="s">
        <v>114</v>
      </c>
      <c r="B10" s="506"/>
      <c r="C10" s="507"/>
      <c r="D10" s="506"/>
      <c r="E10" s="507"/>
      <c r="F10" s="506"/>
      <c r="G10" s="507"/>
      <c r="H10" s="506"/>
      <c r="I10" s="507"/>
      <c r="J10" s="506"/>
      <c r="K10" s="507"/>
      <c r="L10" s="198" t="str">
        <f t="shared" ref="L10" si="0">A10</f>
        <v>Hand Count</v>
      </c>
      <c r="N10" s="640" t="s">
        <v>540</v>
      </c>
      <c r="O10" s="636"/>
      <c r="P10" s="444"/>
      <c r="Q10" s="445"/>
      <c r="S10" s="663"/>
      <c r="T10" s="665"/>
      <c r="U10" s="667"/>
      <c r="V10" s="663"/>
    </row>
    <row r="11" spans="1:31" ht="17.25" thickTop="1" thickBot="1">
      <c r="A11" s="97" t="s">
        <v>2</v>
      </c>
      <c r="B11" s="176">
        <f>SUM(B9:B10)</f>
        <v>517</v>
      </c>
      <c r="C11" s="176">
        <f t="shared" ref="C11:K11" si="1">SUM(C9:C10)</f>
        <v>604</v>
      </c>
      <c r="D11" s="176">
        <f t="shared" si="1"/>
        <v>627</v>
      </c>
      <c r="E11" s="176">
        <f t="shared" si="1"/>
        <v>467</v>
      </c>
      <c r="F11" s="176">
        <f t="shared" si="1"/>
        <v>293</v>
      </c>
      <c r="G11" s="176">
        <f t="shared" si="1"/>
        <v>789</v>
      </c>
      <c r="H11" s="176">
        <f t="shared" si="1"/>
        <v>420</v>
      </c>
      <c r="I11" s="176">
        <f t="shared" si="1"/>
        <v>588</v>
      </c>
      <c r="J11" s="176">
        <f t="shared" si="1"/>
        <v>745</v>
      </c>
      <c r="K11" s="176">
        <f t="shared" si="1"/>
        <v>335</v>
      </c>
      <c r="L11" s="97" t="str">
        <f>A11</f>
        <v>TOTAL</v>
      </c>
      <c r="N11" s="641"/>
      <c r="O11" s="637"/>
    </row>
    <row r="12" spans="1:31" ht="16.899999999999999" customHeight="1" thickTop="1" thickBot="1">
      <c r="AE12" s="178"/>
    </row>
    <row r="13" spans="1:31" ht="24" customHeight="1" thickTop="1">
      <c r="A13" s="646"/>
      <c r="B13" s="642" t="s">
        <v>270</v>
      </c>
      <c r="C13" s="649"/>
      <c r="D13" s="649"/>
      <c r="E13" s="649"/>
      <c r="F13" s="649"/>
      <c r="G13" s="649"/>
      <c r="H13" s="643"/>
      <c r="I13" s="642" t="s">
        <v>271</v>
      </c>
      <c r="J13" s="649"/>
      <c r="K13" s="649"/>
      <c r="L13" s="649"/>
      <c r="M13" s="643"/>
      <c r="N13" s="642" t="s">
        <v>366</v>
      </c>
      <c r="O13" s="649"/>
      <c r="P13" s="649"/>
      <c r="Q13" s="649"/>
      <c r="R13" s="649"/>
      <c r="S13" s="643"/>
      <c r="T13" s="642" t="s">
        <v>367</v>
      </c>
      <c r="U13" s="649"/>
      <c r="V13" s="649"/>
      <c r="W13" s="643"/>
      <c r="X13" s="642" t="s">
        <v>277</v>
      </c>
      <c r="Y13" s="649"/>
      <c r="Z13" s="649"/>
      <c r="AA13" s="649"/>
      <c r="AB13" s="649"/>
      <c r="AC13" s="649"/>
      <c r="AD13" s="643"/>
      <c r="AE13" s="646"/>
    </row>
    <row r="14" spans="1:31" ht="24" customHeight="1" thickBot="1">
      <c r="A14" s="647"/>
      <c r="B14" s="644"/>
      <c r="C14" s="650"/>
      <c r="D14" s="650"/>
      <c r="E14" s="650"/>
      <c r="F14" s="650"/>
      <c r="G14" s="650"/>
      <c r="H14" s="645"/>
      <c r="I14" s="644"/>
      <c r="J14" s="650"/>
      <c r="K14" s="650"/>
      <c r="L14" s="650"/>
      <c r="M14" s="645"/>
      <c r="N14" s="644"/>
      <c r="O14" s="650"/>
      <c r="P14" s="650"/>
      <c r="Q14" s="650"/>
      <c r="R14" s="650"/>
      <c r="S14" s="645"/>
      <c r="T14" s="644"/>
      <c r="U14" s="650"/>
      <c r="V14" s="650"/>
      <c r="W14" s="645"/>
      <c r="X14" s="644"/>
      <c r="Y14" s="650"/>
      <c r="Z14" s="650"/>
      <c r="AA14" s="650"/>
      <c r="AB14" s="650"/>
      <c r="AC14" s="650"/>
      <c r="AD14" s="645"/>
      <c r="AE14" s="647"/>
    </row>
    <row r="15" spans="1:31" ht="40.9" customHeight="1" thickTop="1" thickBot="1">
      <c r="A15" s="647"/>
      <c r="B15" s="59" t="s">
        <v>334</v>
      </c>
      <c r="C15" s="60" t="s">
        <v>335</v>
      </c>
      <c r="D15" s="60" t="s">
        <v>263</v>
      </c>
      <c r="E15" s="60" t="s">
        <v>336</v>
      </c>
      <c r="F15" s="60" t="s">
        <v>337</v>
      </c>
      <c r="G15" s="60" t="s">
        <v>263</v>
      </c>
      <c r="H15" s="61" t="s">
        <v>338</v>
      </c>
      <c r="I15" s="59" t="s">
        <v>339</v>
      </c>
      <c r="J15" s="60" t="s">
        <v>340</v>
      </c>
      <c r="K15" s="60" t="s">
        <v>341</v>
      </c>
      <c r="L15" s="60" t="s">
        <v>263</v>
      </c>
      <c r="M15" s="61"/>
      <c r="N15" s="59" t="s">
        <v>362</v>
      </c>
      <c r="O15" s="60" t="s">
        <v>363</v>
      </c>
      <c r="P15" s="60" t="s">
        <v>263</v>
      </c>
      <c r="Q15" s="60" t="s">
        <v>342</v>
      </c>
      <c r="R15" s="60" t="s">
        <v>364</v>
      </c>
      <c r="S15" s="60" t="s">
        <v>263</v>
      </c>
      <c r="T15" s="59" t="s">
        <v>343</v>
      </c>
      <c r="U15" s="60" t="s">
        <v>344</v>
      </c>
      <c r="V15" s="60"/>
      <c r="W15" s="61"/>
      <c r="X15" s="59" t="s">
        <v>346</v>
      </c>
      <c r="Y15" s="60" t="s">
        <v>347</v>
      </c>
      <c r="Z15" s="60" t="s">
        <v>263</v>
      </c>
      <c r="AA15" s="60" t="s">
        <v>348</v>
      </c>
      <c r="AB15" s="60" t="s">
        <v>349</v>
      </c>
      <c r="AC15" s="60" t="s">
        <v>263</v>
      </c>
      <c r="AD15" s="61" t="s">
        <v>350</v>
      </c>
      <c r="AE15" s="647"/>
    </row>
    <row r="16" spans="1:31" ht="65.25" thickTop="1" thickBot="1">
      <c r="A16" s="648"/>
      <c r="B16" s="54" t="s">
        <v>249</v>
      </c>
      <c r="C16" s="54" t="s">
        <v>249</v>
      </c>
      <c r="D16" s="54" t="s">
        <v>249</v>
      </c>
      <c r="E16" s="54" t="s">
        <v>250</v>
      </c>
      <c r="F16" s="54" t="s">
        <v>250</v>
      </c>
      <c r="G16" s="54" t="s">
        <v>250</v>
      </c>
      <c r="H16" s="11" t="s">
        <v>262</v>
      </c>
      <c r="I16" s="54" t="s">
        <v>265</v>
      </c>
      <c r="J16" s="54" t="s">
        <v>266</v>
      </c>
      <c r="K16" s="54" t="s">
        <v>266</v>
      </c>
      <c r="L16" s="54" t="s">
        <v>266</v>
      </c>
      <c r="M16" s="11"/>
      <c r="N16" s="54" t="s">
        <v>361</v>
      </c>
      <c r="O16" s="54" t="s">
        <v>361</v>
      </c>
      <c r="P16" s="54" t="s">
        <v>361</v>
      </c>
      <c r="Q16" s="54" t="s">
        <v>365</v>
      </c>
      <c r="R16" s="54" t="s">
        <v>365</v>
      </c>
      <c r="S16" s="54" t="s">
        <v>365</v>
      </c>
      <c r="T16" s="54" t="s">
        <v>368</v>
      </c>
      <c r="U16" s="54" t="s">
        <v>369</v>
      </c>
      <c r="V16" s="54"/>
      <c r="W16" s="54"/>
      <c r="X16" s="54" t="s">
        <v>278</v>
      </c>
      <c r="Y16" s="54" t="s">
        <v>278</v>
      </c>
      <c r="Z16" s="54" t="s">
        <v>278</v>
      </c>
      <c r="AA16" s="54" t="s">
        <v>279</v>
      </c>
      <c r="AB16" s="54" t="s">
        <v>279</v>
      </c>
      <c r="AC16" s="54" t="s">
        <v>279</v>
      </c>
      <c r="AD16" s="11" t="s">
        <v>280</v>
      </c>
      <c r="AE16" s="648"/>
    </row>
    <row r="17" spans="1:31" ht="16.899999999999999" customHeight="1" thickTop="1" thickBot="1">
      <c r="A17" s="93" t="s">
        <v>446</v>
      </c>
      <c r="B17" s="509">
        <v>533</v>
      </c>
      <c r="C17" s="509">
        <v>24</v>
      </c>
      <c r="D17" s="509">
        <v>3</v>
      </c>
      <c r="E17" s="509">
        <v>550</v>
      </c>
      <c r="F17" s="555">
        <v>21</v>
      </c>
      <c r="G17" s="509">
        <v>18</v>
      </c>
      <c r="H17" s="510">
        <v>8</v>
      </c>
      <c r="I17" s="508">
        <v>447</v>
      </c>
      <c r="J17" s="509">
        <v>615</v>
      </c>
      <c r="K17" s="509">
        <v>51</v>
      </c>
      <c r="L17" s="509">
        <v>18</v>
      </c>
      <c r="M17" s="510"/>
      <c r="N17" s="508">
        <v>530</v>
      </c>
      <c r="O17" s="509">
        <v>38</v>
      </c>
      <c r="P17" s="509">
        <v>4</v>
      </c>
      <c r="Q17" s="509">
        <v>518</v>
      </c>
      <c r="R17" s="509">
        <v>36</v>
      </c>
      <c r="S17" s="510">
        <v>9</v>
      </c>
      <c r="T17" s="508">
        <v>524</v>
      </c>
      <c r="U17" s="509">
        <v>598</v>
      </c>
      <c r="V17" s="509"/>
      <c r="W17" s="510"/>
      <c r="X17" s="508">
        <v>501</v>
      </c>
      <c r="Y17" s="509">
        <v>28</v>
      </c>
      <c r="Z17" s="509">
        <v>2</v>
      </c>
      <c r="AA17" s="509">
        <v>537</v>
      </c>
      <c r="AB17" s="509">
        <v>26</v>
      </c>
      <c r="AC17" s="509">
        <v>11</v>
      </c>
      <c r="AD17" s="510">
        <v>23</v>
      </c>
      <c r="AE17" s="175" t="str">
        <f>A17</f>
        <v>Mach. Count</v>
      </c>
    </row>
    <row r="18" spans="1:31" ht="17.25" thickTop="1" thickBot="1">
      <c r="A18" s="94" t="s">
        <v>112</v>
      </c>
      <c r="B18" s="512"/>
      <c r="C18" s="512"/>
      <c r="D18" s="512"/>
      <c r="E18" s="512"/>
      <c r="F18" s="559"/>
      <c r="G18" s="512"/>
      <c r="H18" s="513"/>
      <c r="I18" s="511"/>
      <c r="J18" s="512"/>
      <c r="K18" s="512"/>
      <c r="L18" s="512"/>
      <c r="M18" s="513"/>
      <c r="N18" s="511"/>
      <c r="O18" s="512"/>
      <c r="P18" s="512"/>
      <c r="Q18" s="512"/>
      <c r="R18" s="512"/>
      <c r="S18" s="513"/>
      <c r="T18" s="511"/>
      <c r="U18" s="512"/>
      <c r="V18" s="512"/>
      <c r="W18" s="513"/>
      <c r="X18" s="511"/>
      <c r="Y18" s="512"/>
      <c r="Z18" s="512"/>
      <c r="AA18" s="512"/>
      <c r="AB18" s="512"/>
      <c r="AC18" s="512"/>
      <c r="AD18" s="513"/>
      <c r="AE18" s="175" t="str">
        <f t="shared" ref="AE18:AE20" si="2">A18</f>
        <v>Unkown</v>
      </c>
    </row>
    <row r="19" spans="1:31" ht="17.25" thickTop="1" thickBot="1">
      <c r="A19" s="94" t="s">
        <v>113</v>
      </c>
      <c r="B19" s="512"/>
      <c r="C19" s="512"/>
      <c r="D19" s="512"/>
      <c r="E19" s="512"/>
      <c r="F19" s="559"/>
      <c r="G19" s="512"/>
      <c r="H19" s="513"/>
      <c r="I19" s="511"/>
      <c r="J19" s="512"/>
      <c r="K19" s="512"/>
      <c r="L19" s="512"/>
      <c r="M19" s="513"/>
      <c r="N19" s="511"/>
      <c r="O19" s="512"/>
      <c r="P19" s="512"/>
      <c r="Q19" s="512"/>
      <c r="R19" s="512"/>
      <c r="S19" s="513"/>
      <c r="T19" s="511"/>
      <c r="U19" s="512"/>
      <c r="V19" s="512"/>
      <c r="W19" s="513"/>
      <c r="X19" s="511"/>
      <c r="Y19" s="512"/>
      <c r="Z19" s="512"/>
      <c r="AA19" s="512"/>
      <c r="AB19" s="512"/>
      <c r="AC19" s="512"/>
      <c r="AD19" s="513"/>
      <c r="AE19" s="175" t="str">
        <f t="shared" si="2"/>
        <v>Write-In</v>
      </c>
    </row>
    <row r="20" spans="1:31" ht="17.25" thickTop="1" thickBot="1">
      <c r="A20" s="94" t="s">
        <v>114</v>
      </c>
      <c r="B20" s="512"/>
      <c r="C20" s="512"/>
      <c r="D20" s="512"/>
      <c r="E20" s="512"/>
      <c r="F20" s="559"/>
      <c r="G20" s="512"/>
      <c r="H20" s="513"/>
      <c r="I20" s="511"/>
      <c r="J20" s="512"/>
      <c r="K20" s="512"/>
      <c r="L20" s="512"/>
      <c r="M20" s="513"/>
      <c r="N20" s="511"/>
      <c r="O20" s="512"/>
      <c r="P20" s="512"/>
      <c r="Q20" s="512"/>
      <c r="R20" s="512"/>
      <c r="S20" s="513"/>
      <c r="T20" s="511"/>
      <c r="U20" s="512"/>
      <c r="V20" s="512"/>
      <c r="W20" s="513"/>
      <c r="X20" s="511"/>
      <c r="Y20" s="512"/>
      <c r="Z20" s="512"/>
      <c r="AA20" s="512"/>
      <c r="AB20" s="512"/>
      <c r="AC20" s="512"/>
      <c r="AD20" s="513"/>
      <c r="AE20" s="175" t="str">
        <f t="shared" si="2"/>
        <v>Hand Count</v>
      </c>
    </row>
    <row r="21" spans="1:31" ht="17.25" thickTop="1" thickBot="1">
      <c r="A21" s="94"/>
      <c r="B21" s="271"/>
      <c r="C21" s="271"/>
      <c r="D21" s="271"/>
      <c r="E21" s="271"/>
      <c r="F21" s="274"/>
      <c r="G21" s="271"/>
      <c r="H21" s="272"/>
      <c r="I21" s="270"/>
      <c r="J21" s="271"/>
      <c r="K21" s="271"/>
      <c r="L21" s="271"/>
      <c r="M21" s="272"/>
      <c r="N21" s="270"/>
      <c r="O21" s="271"/>
      <c r="P21" s="271"/>
      <c r="Q21" s="271"/>
      <c r="R21" s="271"/>
      <c r="S21" s="272"/>
      <c r="T21" s="270"/>
      <c r="U21" s="271"/>
      <c r="V21" s="271"/>
      <c r="W21" s="272"/>
      <c r="X21" s="270"/>
      <c r="Y21" s="271"/>
      <c r="Z21" s="271"/>
      <c r="AA21" s="271"/>
      <c r="AB21" s="271"/>
      <c r="AC21" s="271"/>
      <c r="AD21" s="272"/>
      <c r="AE21" s="175"/>
    </row>
    <row r="22" spans="1:31" ht="17.25" thickTop="1" thickBot="1">
      <c r="A22" s="97" t="s">
        <v>2</v>
      </c>
      <c r="B22" s="96">
        <f t="shared" ref="B22:W22" si="3">SUM(B17:B21)</f>
        <v>533</v>
      </c>
      <c r="C22" s="96">
        <f t="shared" si="3"/>
        <v>24</v>
      </c>
      <c r="D22" s="96">
        <f t="shared" si="3"/>
        <v>3</v>
      </c>
      <c r="E22" s="96">
        <f t="shared" si="3"/>
        <v>550</v>
      </c>
      <c r="F22" s="96">
        <f t="shared" si="3"/>
        <v>21</v>
      </c>
      <c r="G22" s="96">
        <f t="shared" si="3"/>
        <v>18</v>
      </c>
      <c r="H22" s="96">
        <f t="shared" si="3"/>
        <v>8</v>
      </c>
      <c r="I22" s="96">
        <f t="shared" si="3"/>
        <v>447</v>
      </c>
      <c r="J22" s="96">
        <f t="shared" si="3"/>
        <v>615</v>
      </c>
      <c r="K22" s="96">
        <f t="shared" si="3"/>
        <v>51</v>
      </c>
      <c r="L22" s="96">
        <f t="shared" si="3"/>
        <v>18</v>
      </c>
      <c r="M22" s="96">
        <f t="shared" si="3"/>
        <v>0</v>
      </c>
      <c r="N22" s="96">
        <f t="shared" si="3"/>
        <v>530</v>
      </c>
      <c r="O22" s="96">
        <f t="shared" si="3"/>
        <v>38</v>
      </c>
      <c r="P22" s="96">
        <f t="shared" si="3"/>
        <v>4</v>
      </c>
      <c r="Q22" s="96">
        <f t="shared" si="3"/>
        <v>518</v>
      </c>
      <c r="R22" s="96">
        <f t="shared" si="3"/>
        <v>36</v>
      </c>
      <c r="S22" s="96">
        <f t="shared" si="3"/>
        <v>9</v>
      </c>
      <c r="T22" s="96">
        <f t="shared" si="3"/>
        <v>524</v>
      </c>
      <c r="U22" s="96">
        <f t="shared" si="3"/>
        <v>598</v>
      </c>
      <c r="V22" s="96">
        <f t="shared" si="3"/>
        <v>0</v>
      </c>
      <c r="W22" s="96">
        <f t="shared" si="3"/>
        <v>0</v>
      </c>
      <c r="X22" s="96">
        <f t="shared" ref="X22:AD22" si="4">SUM(X17:X21)</f>
        <v>501</v>
      </c>
      <c r="Y22" s="96">
        <f t="shared" si="4"/>
        <v>28</v>
      </c>
      <c r="Z22" s="96">
        <f t="shared" si="4"/>
        <v>2</v>
      </c>
      <c r="AA22" s="96">
        <f t="shared" si="4"/>
        <v>537</v>
      </c>
      <c r="AB22" s="96">
        <f t="shared" si="4"/>
        <v>26</v>
      </c>
      <c r="AC22" s="96">
        <f t="shared" si="4"/>
        <v>11</v>
      </c>
      <c r="AD22" s="96">
        <f t="shared" si="4"/>
        <v>23</v>
      </c>
      <c r="AE22" s="256" t="str">
        <f t="shared" ref="AE22" si="5">A22</f>
        <v>TOTAL</v>
      </c>
    </row>
    <row r="23" spans="1:31" ht="16.899999999999999" customHeight="1" thickTop="1" thickBot="1"/>
    <row r="24" spans="1:31" ht="39.6" customHeight="1" thickTop="1">
      <c r="A24" s="646"/>
      <c r="B24" s="642" t="s">
        <v>11</v>
      </c>
      <c r="C24" s="649"/>
      <c r="D24" s="649"/>
      <c r="E24" s="649"/>
      <c r="F24" s="649"/>
      <c r="G24" s="643"/>
      <c r="H24" s="642" t="s">
        <v>115</v>
      </c>
      <c r="I24" s="649"/>
      <c r="J24" s="649"/>
      <c r="K24" s="649"/>
      <c r="L24" s="649"/>
      <c r="M24" s="649"/>
      <c r="N24" s="643"/>
      <c r="O24" s="642" t="s">
        <v>116</v>
      </c>
      <c r="P24" s="649"/>
      <c r="Q24" s="649"/>
      <c r="R24" s="649"/>
      <c r="S24" s="649"/>
      <c r="T24" s="649"/>
      <c r="U24" s="643"/>
      <c r="V24" s="651" t="s">
        <v>303</v>
      </c>
      <c r="W24" s="642" t="s">
        <v>304</v>
      </c>
      <c r="X24" s="643"/>
      <c r="Y24" s="646"/>
    </row>
    <row r="25" spans="1:31" ht="39.6" customHeight="1" thickBot="1">
      <c r="A25" s="647"/>
      <c r="B25" s="644"/>
      <c r="C25" s="650"/>
      <c r="D25" s="650"/>
      <c r="E25" s="650"/>
      <c r="F25" s="650"/>
      <c r="G25" s="645"/>
      <c r="H25" s="644"/>
      <c r="I25" s="650"/>
      <c r="J25" s="650"/>
      <c r="K25" s="650"/>
      <c r="L25" s="650"/>
      <c r="M25" s="650"/>
      <c r="N25" s="645"/>
      <c r="O25" s="644"/>
      <c r="P25" s="650"/>
      <c r="Q25" s="650"/>
      <c r="R25" s="650"/>
      <c r="S25" s="650"/>
      <c r="T25" s="650"/>
      <c r="U25" s="645"/>
      <c r="V25" s="652"/>
      <c r="W25" s="644"/>
      <c r="X25" s="645"/>
      <c r="Y25" s="647"/>
    </row>
    <row r="26" spans="1:31" ht="40.9" customHeight="1" thickTop="1" thickBot="1">
      <c r="A26" s="647"/>
      <c r="B26" s="59" t="s">
        <v>351</v>
      </c>
      <c r="C26" s="60" t="s">
        <v>352</v>
      </c>
      <c r="D26" s="60" t="s">
        <v>263</v>
      </c>
      <c r="E26" s="60" t="s">
        <v>353</v>
      </c>
      <c r="F26" s="60" t="s">
        <v>354</v>
      </c>
      <c r="G26" s="60" t="s">
        <v>263</v>
      </c>
      <c r="H26" s="59" t="s">
        <v>355</v>
      </c>
      <c r="I26" s="60" t="s">
        <v>292</v>
      </c>
      <c r="J26" s="60" t="s">
        <v>263</v>
      </c>
      <c r="K26" s="60" t="s">
        <v>356</v>
      </c>
      <c r="L26" s="60" t="s">
        <v>331</v>
      </c>
      <c r="M26" s="60" t="s">
        <v>263</v>
      </c>
      <c r="N26" s="60" t="s">
        <v>357</v>
      </c>
      <c r="O26" s="59" t="s">
        <v>358</v>
      </c>
      <c r="P26" s="60" t="s">
        <v>298</v>
      </c>
      <c r="Q26" s="60" t="s">
        <v>263</v>
      </c>
      <c r="R26" s="60" t="s">
        <v>359</v>
      </c>
      <c r="S26" s="60" t="s">
        <v>330</v>
      </c>
      <c r="T26" s="60" t="s">
        <v>263</v>
      </c>
      <c r="U26" s="61" t="s">
        <v>333</v>
      </c>
      <c r="V26" s="60" t="s">
        <v>302</v>
      </c>
      <c r="W26" s="59" t="s">
        <v>360</v>
      </c>
      <c r="X26" s="61" t="s">
        <v>306</v>
      </c>
      <c r="Y26" s="647"/>
    </row>
    <row r="27" spans="1:31" ht="43.9" customHeight="1" thickTop="1" thickBot="1">
      <c r="A27" s="648"/>
      <c r="B27" s="54" t="s">
        <v>285</v>
      </c>
      <c r="C27" s="54" t="s">
        <v>285</v>
      </c>
      <c r="D27" s="54" t="s">
        <v>285</v>
      </c>
      <c r="E27" s="54" t="s">
        <v>286</v>
      </c>
      <c r="F27" s="54" t="s">
        <v>286</v>
      </c>
      <c r="G27" s="54" t="s">
        <v>286</v>
      </c>
      <c r="H27" s="54" t="s">
        <v>287</v>
      </c>
      <c r="I27" s="54" t="s">
        <v>287</v>
      </c>
      <c r="J27" s="54" t="s">
        <v>287</v>
      </c>
      <c r="K27" s="54" t="s">
        <v>288</v>
      </c>
      <c r="L27" s="54" t="s">
        <v>288</v>
      </c>
      <c r="M27" s="54" t="s">
        <v>288</v>
      </c>
      <c r="N27" s="54" t="s">
        <v>327</v>
      </c>
      <c r="O27" s="54" t="s">
        <v>294</v>
      </c>
      <c r="P27" s="54" t="s">
        <v>294</v>
      </c>
      <c r="Q27" s="54" t="s">
        <v>294</v>
      </c>
      <c r="R27" s="54" t="s">
        <v>295</v>
      </c>
      <c r="S27" s="54" t="s">
        <v>295</v>
      </c>
      <c r="T27" s="54" t="s">
        <v>295</v>
      </c>
      <c r="U27" s="54" t="s">
        <v>297</v>
      </c>
      <c r="V27" s="54" t="s">
        <v>61</v>
      </c>
      <c r="W27" s="54" t="s">
        <v>305</v>
      </c>
      <c r="X27" s="54" t="s">
        <v>307</v>
      </c>
      <c r="Y27" s="648"/>
    </row>
    <row r="28" spans="1:31" ht="16.899999999999999" customHeight="1" thickTop="1" thickBot="1">
      <c r="A28" s="93" t="s">
        <v>446</v>
      </c>
      <c r="B28" s="508">
        <v>552</v>
      </c>
      <c r="C28" s="509">
        <v>39</v>
      </c>
      <c r="D28" s="509">
        <v>2</v>
      </c>
      <c r="E28" s="509">
        <v>495</v>
      </c>
      <c r="F28" s="509">
        <v>29</v>
      </c>
      <c r="G28" s="510">
        <v>11</v>
      </c>
      <c r="H28" s="508">
        <v>455</v>
      </c>
      <c r="I28" s="509">
        <v>35</v>
      </c>
      <c r="J28" s="509">
        <v>0</v>
      </c>
      <c r="K28" s="509">
        <v>565</v>
      </c>
      <c r="L28" s="509">
        <v>26</v>
      </c>
      <c r="M28" s="509">
        <v>18</v>
      </c>
      <c r="N28" s="510">
        <v>16</v>
      </c>
      <c r="O28" s="508">
        <v>426</v>
      </c>
      <c r="P28" s="509">
        <v>22</v>
      </c>
      <c r="Q28" s="509">
        <v>1</v>
      </c>
      <c r="R28" s="509">
        <v>617</v>
      </c>
      <c r="S28" s="509">
        <v>25</v>
      </c>
      <c r="T28" s="509">
        <v>9</v>
      </c>
      <c r="U28" s="514">
        <v>21</v>
      </c>
      <c r="V28" s="515">
        <v>823</v>
      </c>
      <c r="W28" s="508">
        <v>530</v>
      </c>
      <c r="X28" s="510">
        <v>542</v>
      </c>
      <c r="Y28" s="175" t="str">
        <f>A28</f>
        <v>Mach. Count</v>
      </c>
    </row>
    <row r="29" spans="1:31" ht="17.25" thickTop="1" thickBot="1">
      <c r="A29" s="94" t="s">
        <v>112</v>
      </c>
      <c r="B29" s="511"/>
      <c r="C29" s="512"/>
      <c r="D29" s="512"/>
      <c r="E29" s="512"/>
      <c r="F29" s="512"/>
      <c r="G29" s="513"/>
      <c r="H29" s="511"/>
      <c r="I29" s="512"/>
      <c r="J29" s="512"/>
      <c r="K29" s="512"/>
      <c r="L29" s="512"/>
      <c r="M29" s="512"/>
      <c r="N29" s="513"/>
      <c r="O29" s="511"/>
      <c r="P29" s="512"/>
      <c r="Q29" s="512"/>
      <c r="R29" s="512"/>
      <c r="S29" s="512"/>
      <c r="T29" s="512"/>
      <c r="U29" s="516"/>
      <c r="V29" s="517"/>
      <c r="W29" s="511"/>
      <c r="X29" s="513"/>
      <c r="Y29" s="175" t="str">
        <f t="shared" ref="Y29:Y33" si="6">A29</f>
        <v>Unkown</v>
      </c>
    </row>
    <row r="30" spans="1:31" ht="17.25" thickTop="1" thickBot="1">
      <c r="A30" s="94" t="s">
        <v>113</v>
      </c>
      <c r="B30" s="511"/>
      <c r="C30" s="512"/>
      <c r="D30" s="512"/>
      <c r="E30" s="512"/>
      <c r="F30" s="512"/>
      <c r="G30" s="513"/>
      <c r="H30" s="511"/>
      <c r="I30" s="512"/>
      <c r="J30" s="512"/>
      <c r="K30" s="512"/>
      <c r="L30" s="512"/>
      <c r="M30" s="512"/>
      <c r="N30" s="513"/>
      <c r="O30" s="511"/>
      <c r="P30" s="512"/>
      <c r="Q30" s="512"/>
      <c r="R30" s="512"/>
      <c r="S30" s="512"/>
      <c r="T30" s="512"/>
      <c r="U30" s="516"/>
      <c r="V30" s="517"/>
      <c r="W30" s="511"/>
      <c r="X30" s="513"/>
      <c r="Y30" s="175" t="str">
        <f t="shared" si="6"/>
        <v>Write-In</v>
      </c>
    </row>
    <row r="31" spans="1:31" ht="17.25" thickTop="1" thickBot="1">
      <c r="A31" s="94" t="s">
        <v>114</v>
      </c>
      <c r="B31" s="511"/>
      <c r="C31" s="512"/>
      <c r="D31" s="512"/>
      <c r="E31" s="512"/>
      <c r="F31" s="512"/>
      <c r="G31" s="513"/>
      <c r="H31" s="511"/>
      <c r="I31" s="512"/>
      <c r="J31" s="512"/>
      <c r="K31" s="512"/>
      <c r="L31" s="512"/>
      <c r="M31" s="512"/>
      <c r="N31" s="513"/>
      <c r="O31" s="511"/>
      <c r="P31" s="512"/>
      <c r="Q31" s="512"/>
      <c r="R31" s="512"/>
      <c r="S31" s="512"/>
      <c r="T31" s="512"/>
      <c r="U31" s="516"/>
      <c r="V31" s="517"/>
      <c r="W31" s="511"/>
      <c r="X31" s="513"/>
      <c r="Y31" s="175" t="str">
        <f t="shared" si="6"/>
        <v>Hand Count</v>
      </c>
    </row>
    <row r="32" spans="1:31" ht="17.25" thickTop="1" thickBot="1">
      <c r="A32" s="94"/>
      <c r="B32" s="270"/>
      <c r="C32" s="271"/>
      <c r="D32" s="271"/>
      <c r="E32" s="271"/>
      <c r="F32" s="271"/>
      <c r="G32" s="272"/>
      <c r="H32" s="270"/>
      <c r="I32" s="271"/>
      <c r="J32" s="271"/>
      <c r="K32" s="271"/>
      <c r="L32" s="271"/>
      <c r="M32" s="271"/>
      <c r="N32" s="272"/>
      <c r="O32" s="270"/>
      <c r="P32" s="271"/>
      <c r="Q32" s="271"/>
      <c r="R32" s="271"/>
      <c r="S32" s="271"/>
      <c r="T32" s="271"/>
      <c r="U32" s="273"/>
      <c r="V32" s="95"/>
      <c r="W32" s="270"/>
      <c r="X32" s="272"/>
      <c r="Y32" s="175"/>
    </row>
    <row r="33" spans="1:31" ht="17.25" thickTop="1" thickBot="1">
      <c r="A33" s="97" t="s">
        <v>2</v>
      </c>
      <c r="B33" s="96">
        <f t="shared" ref="B33:U33" si="7">SUM(B28:B32)</f>
        <v>552</v>
      </c>
      <c r="C33" s="96">
        <f t="shared" si="7"/>
        <v>39</v>
      </c>
      <c r="D33" s="96">
        <f t="shared" si="7"/>
        <v>2</v>
      </c>
      <c r="E33" s="96">
        <f t="shared" si="7"/>
        <v>495</v>
      </c>
      <c r="F33" s="96">
        <f t="shared" si="7"/>
        <v>29</v>
      </c>
      <c r="G33" s="96">
        <f t="shared" si="7"/>
        <v>11</v>
      </c>
      <c r="H33" s="96">
        <f t="shared" si="7"/>
        <v>455</v>
      </c>
      <c r="I33" s="96">
        <f t="shared" si="7"/>
        <v>35</v>
      </c>
      <c r="J33" s="96">
        <f t="shared" si="7"/>
        <v>0</v>
      </c>
      <c r="K33" s="96">
        <f t="shared" si="7"/>
        <v>565</v>
      </c>
      <c r="L33" s="96">
        <f t="shared" si="7"/>
        <v>26</v>
      </c>
      <c r="M33" s="96">
        <f t="shared" si="7"/>
        <v>18</v>
      </c>
      <c r="N33" s="96">
        <f t="shared" si="7"/>
        <v>16</v>
      </c>
      <c r="O33" s="96">
        <f t="shared" si="7"/>
        <v>426</v>
      </c>
      <c r="P33" s="96">
        <f t="shared" si="7"/>
        <v>22</v>
      </c>
      <c r="Q33" s="96">
        <f t="shared" si="7"/>
        <v>1</v>
      </c>
      <c r="R33" s="96">
        <f t="shared" si="7"/>
        <v>617</v>
      </c>
      <c r="S33" s="96">
        <f t="shared" si="7"/>
        <v>25</v>
      </c>
      <c r="T33" s="96">
        <f t="shared" si="7"/>
        <v>9</v>
      </c>
      <c r="U33" s="96">
        <f t="shared" si="7"/>
        <v>21</v>
      </c>
      <c r="V33" s="96">
        <f t="shared" ref="V33:X33" si="8">SUM(V28:V32)</f>
        <v>823</v>
      </c>
      <c r="W33" s="96">
        <f t="shared" si="8"/>
        <v>530</v>
      </c>
      <c r="X33" s="96">
        <f t="shared" si="8"/>
        <v>542</v>
      </c>
      <c r="Y33" s="175" t="str">
        <f t="shared" si="6"/>
        <v>TOTAL</v>
      </c>
    </row>
    <row r="34" spans="1:31" ht="13.5" thickTop="1">
      <c r="Y34" s="177"/>
      <c r="Z34" s="114"/>
      <c r="AA34" s="114"/>
      <c r="AB34" s="114"/>
      <c r="AC34" s="114"/>
      <c r="AD34" s="114"/>
      <c r="AE34" s="114"/>
    </row>
  </sheetData>
  <mergeCells count="42">
    <mergeCell ref="A1:AE1"/>
    <mergeCell ref="A4:A8"/>
    <mergeCell ref="B4:C6"/>
    <mergeCell ref="D4:E6"/>
    <mergeCell ref="F4:G6"/>
    <mergeCell ref="H4:I6"/>
    <mergeCell ref="J4:K6"/>
    <mergeCell ref="L4:L8"/>
    <mergeCell ref="S4:S8"/>
    <mergeCell ref="T4:U4"/>
    <mergeCell ref="V4:V8"/>
    <mergeCell ref="T5:U6"/>
    <mergeCell ref="N4:Q5"/>
    <mergeCell ref="N6:O7"/>
    <mergeCell ref="B7:C7"/>
    <mergeCell ref="D7:E7"/>
    <mergeCell ref="AE13:AE16"/>
    <mergeCell ref="W24:X25"/>
    <mergeCell ref="Y24:Y27"/>
    <mergeCell ref="X13:AD14"/>
    <mergeCell ref="P6:Q7"/>
    <mergeCell ref="S9:S10"/>
    <mergeCell ref="T9:T10"/>
    <mergeCell ref="U9:U10"/>
    <mergeCell ref="V9:V10"/>
    <mergeCell ref="V24:V25"/>
    <mergeCell ref="T13:W14"/>
    <mergeCell ref="N8:O9"/>
    <mergeCell ref="P8:Q9"/>
    <mergeCell ref="A24:A27"/>
    <mergeCell ref="B24:G25"/>
    <mergeCell ref="H24:N25"/>
    <mergeCell ref="O24:U25"/>
    <mergeCell ref="N10:N11"/>
    <mergeCell ref="O10:O11"/>
    <mergeCell ref="N13:S14"/>
    <mergeCell ref="F7:G7"/>
    <mergeCell ref="H7:I7"/>
    <mergeCell ref="J7:K7"/>
    <mergeCell ref="A13:A16"/>
    <mergeCell ref="B13:H14"/>
    <mergeCell ref="I13:M14"/>
  </mergeCells>
  <pageMargins left="0.3" right="0.3" top="1" bottom="0.75" header="0.3" footer="0.3"/>
  <pageSetup paperSize="5" scale="38" orientation="landscape" r:id="rId1"/>
  <headerFooter>
    <oddHeader>&amp;C&amp;"Arial,Bold"&amp;28November 4, 2014 State Election Machine Totals, District #4</oddHeader>
    <oddFooter>&amp;R&amp;F</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pageSetUpPr fitToPage="1"/>
  </sheetPr>
  <dimension ref="A1:AC90"/>
  <sheetViews>
    <sheetView zoomScale="60" zoomScaleNormal="60" workbookViewId="0">
      <selection activeCell="X17" sqref="X17"/>
    </sheetView>
  </sheetViews>
  <sheetFormatPr defaultRowHeight="12.75"/>
  <cols>
    <col min="1" max="1" width="19.42578125" style="283" customWidth="1"/>
    <col min="2" max="2" width="1.28515625" customWidth="1"/>
    <col min="3" max="4" width="17.42578125" customWidth="1"/>
    <col min="5" max="5" width="1.28515625" customWidth="1"/>
    <col min="6" max="6" width="13.28515625" customWidth="1"/>
    <col min="7" max="7" width="13" customWidth="1"/>
    <col min="8" max="8" width="13.28515625" customWidth="1"/>
    <col min="9" max="9" width="12.7109375" customWidth="1"/>
    <col min="10" max="10" width="1.28515625" customWidth="1"/>
    <col min="11" max="11" width="12.85546875" customWidth="1"/>
    <col min="12" max="12" width="14.140625" bestFit="1" customWidth="1"/>
    <col min="13" max="17" width="12.85546875" customWidth="1"/>
    <col min="18" max="18" width="1.28515625" customWidth="1"/>
    <col min="19" max="19" width="13.85546875" bestFit="1" customWidth="1"/>
    <col min="20" max="20" width="15.28515625" bestFit="1" customWidth="1"/>
    <col min="21" max="21" width="13.7109375" customWidth="1"/>
    <col min="22" max="22" width="13.5703125" bestFit="1" customWidth="1"/>
    <col min="23" max="23" width="14.42578125" bestFit="1" customWidth="1"/>
    <col min="24" max="24" width="12.7109375" customWidth="1"/>
    <col min="25" max="25" width="1.28515625" customWidth="1"/>
    <col min="26" max="26" width="19.42578125" customWidth="1"/>
    <col min="27" max="34" width="15.7109375" customWidth="1"/>
  </cols>
  <sheetData>
    <row r="1" spans="1:26" s="193" customFormat="1" ht="24.95" customHeight="1" thickTop="1" thickBot="1">
      <c r="A1" s="438"/>
      <c r="B1" s="67"/>
      <c r="C1" s="873" t="s">
        <v>178</v>
      </c>
      <c r="D1" s="875"/>
      <c r="E1" s="67"/>
      <c r="F1" s="873" t="s">
        <v>179</v>
      </c>
      <c r="G1" s="874"/>
      <c r="H1" s="874"/>
      <c r="I1" s="875"/>
      <c r="J1" s="67"/>
      <c r="K1" s="873" t="s">
        <v>383</v>
      </c>
      <c r="L1" s="874"/>
      <c r="M1" s="874"/>
      <c r="N1" s="874"/>
      <c r="O1" s="874"/>
      <c r="P1" s="874"/>
      <c r="Q1" s="875"/>
      <c r="R1" s="67"/>
      <c r="S1" s="873" t="s">
        <v>11</v>
      </c>
      <c r="T1" s="874"/>
      <c r="U1" s="874"/>
      <c r="V1" s="874"/>
      <c r="W1" s="874"/>
      <c r="X1" s="875"/>
      <c r="Y1" s="67"/>
      <c r="Z1" s="438"/>
    </row>
    <row r="2" spans="1:26" ht="29.25" customHeight="1" thickTop="1" thickBot="1">
      <c r="A2" s="278"/>
      <c r="B2" s="48"/>
      <c r="C2" s="265" t="s">
        <v>178</v>
      </c>
      <c r="D2" s="267" t="s">
        <v>344</v>
      </c>
      <c r="E2" s="48"/>
      <c r="F2" s="265" t="s">
        <v>343</v>
      </c>
      <c r="G2" s="266" t="s">
        <v>344</v>
      </c>
      <c r="H2" s="266" t="s">
        <v>465</v>
      </c>
      <c r="I2" s="267" t="s">
        <v>263</v>
      </c>
      <c r="J2" s="48"/>
      <c r="K2" s="265" t="s">
        <v>346</v>
      </c>
      <c r="L2" s="266" t="s">
        <v>347</v>
      </c>
      <c r="M2" s="266" t="s">
        <v>263</v>
      </c>
      <c r="N2" s="266" t="s">
        <v>348</v>
      </c>
      <c r="O2" s="266" t="s">
        <v>466</v>
      </c>
      <c r="P2" s="266" t="s">
        <v>263</v>
      </c>
      <c r="Q2" s="267" t="s">
        <v>350</v>
      </c>
      <c r="R2" s="48"/>
      <c r="S2" s="265" t="s">
        <v>351</v>
      </c>
      <c r="T2" s="266" t="s">
        <v>352</v>
      </c>
      <c r="U2" s="266" t="s">
        <v>263</v>
      </c>
      <c r="V2" s="266" t="s">
        <v>353</v>
      </c>
      <c r="W2" s="266" t="s">
        <v>467</v>
      </c>
      <c r="X2" s="267" t="s">
        <v>263</v>
      </c>
      <c r="Y2" s="48"/>
      <c r="Z2" s="282"/>
    </row>
    <row r="3" spans="1:26" ht="63.75" customHeight="1" thickTop="1" thickBot="1">
      <c r="A3" s="57" t="s">
        <v>0</v>
      </c>
      <c r="B3" s="55"/>
      <c r="C3" s="54" t="s">
        <v>368</v>
      </c>
      <c r="D3" s="54" t="s">
        <v>369</v>
      </c>
      <c r="E3" s="55"/>
      <c r="F3" s="54" t="s">
        <v>273</v>
      </c>
      <c r="G3" s="54" t="s">
        <v>274</v>
      </c>
      <c r="H3" s="54" t="s">
        <v>274</v>
      </c>
      <c r="I3" s="54" t="s">
        <v>274</v>
      </c>
      <c r="J3" s="55"/>
      <c r="K3" s="54" t="s">
        <v>278</v>
      </c>
      <c r="L3" s="54" t="s">
        <v>278</v>
      </c>
      <c r="M3" s="54" t="s">
        <v>278</v>
      </c>
      <c r="N3" s="54" t="s">
        <v>279</v>
      </c>
      <c r="O3" s="54" t="s">
        <v>279</v>
      </c>
      <c r="P3" s="54" t="s">
        <v>279</v>
      </c>
      <c r="Q3" s="11" t="s">
        <v>280</v>
      </c>
      <c r="R3" s="55"/>
      <c r="S3" s="54" t="s">
        <v>285</v>
      </c>
      <c r="T3" s="54" t="s">
        <v>285</v>
      </c>
      <c r="U3" s="54" t="s">
        <v>285</v>
      </c>
      <c r="V3" s="54" t="s">
        <v>286</v>
      </c>
      <c r="W3" s="54" t="s">
        <v>286</v>
      </c>
      <c r="X3" s="54" t="s">
        <v>286</v>
      </c>
      <c r="Y3" s="55"/>
      <c r="Z3" s="57" t="s">
        <v>0</v>
      </c>
    </row>
    <row r="4" spans="1:26" ht="24.95" customHeight="1" thickTop="1">
      <c r="A4" s="5">
        <v>1</v>
      </c>
      <c r="B4" s="48"/>
      <c r="C4" s="217"/>
      <c r="D4" s="217"/>
      <c r="E4" s="48"/>
      <c r="F4" s="211">
        <f>'District 1'!T22</f>
        <v>139</v>
      </c>
      <c r="G4" s="211">
        <v>458</v>
      </c>
      <c r="H4" s="211">
        <v>77</v>
      </c>
      <c r="I4" s="211">
        <v>0</v>
      </c>
      <c r="J4" s="48"/>
      <c r="K4" s="49">
        <v>153</v>
      </c>
      <c r="L4" s="49">
        <v>11</v>
      </c>
      <c r="M4" s="49">
        <v>0</v>
      </c>
      <c r="N4" s="49">
        <v>421</v>
      </c>
      <c r="O4" s="49">
        <v>53</v>
      </c>
      <c r="P4" s="49">
        <v>0</v>
      </c>
      <c r="Q4" s="49">
        <f>'District 1'!AD$22</f>
        <v>39</v>
      </c>
      <c r="R4" s="48"/>
      <c r="S4" s="394">
        <v>157</v>
      </c>
      <c r="T4" s="52">
        <f>'District 1'!$C$33</f>
        <v>20</v>
      </c>
      <c r="U4" s="52">
        <v>0</v>
      </c>
      <c r="V4" s="52">
        <v>441</v>
      </c>
      <c r="W4" s="52">
        <v>65</v>
      </c>
      <c r="X4" s="91">
        <v>0</v>
      </c>
      <c r="Y4" s="48"/>
      <c r="Z4" s="5">
        <v>1</v>
      </c>
    </row>
    <row r="5" spans="1:26" ht="24.95" customHeight="1">
      <c r="A5" s="6">
        <v>2</v>
      </c>
      <c r="B5" s="48"/>
      <c r="C5" s="214"/>
      <c r="D5" s="214"/>
      <c r="E5" s="48"/>
      <c r="F5" s="211">
        <f>'District 2'!T22</f>
        <v>42</v>
      </c>
      <c r="G5" s="211">
        <v>163</v>
      </c>
      <c r="H5" s="211">
        <v>15</v>
      </c>
      <c r="I5" s="211">
        <v>0</v>
      </c>
      <c r="J5" s="48"/>
      <c r="K5" s="49">
        <f>'District 2'!$X$22</f>
        <v>50</v>
      </c>
      <c r="L5" s="49">
        <f>'District 2'!$Y$22</f>
        <v>6</v>
      </c>
      <c r="M5" s="49">
        <f>'District 2'!Z$22</f>
        <v>0</v>
      </c>
      <c r="N5" s="49">
        <v>148</v>
      </c>
      <c r="O5" s="49">
        <v>10</v>
      </c>
      <c r="P5" s="49">
        <v>0</v>
      </c>
      <c r="Q5" s="49">
        <f>'District 2'!AD$22</f>
        <v>4</v>
      </c>
      <c r="R5" s="48"/>
      <c r="S5" s="395">
        <f>'District 2'!$B$33</f>
        <v>57</v>
      </c>
      <c r="T5" s="49">
        <f>'District 2'!$C$33</f>
        <v>5</v>
      </c>
      <c r="U5" s="49">
        <f>'District 2'!$D$33</f>
        <v>0</v>
      </c>
      <c r="V5" s="49">
        <v>146</v>
      </c>
      <c r="W5" s="49">
        <v>13</v>
      </c>
      <c r="X5" s="396">
        <v>0</v>
      </c>
      <c r="Y5" s="48"/>
      <c r="Z5" s="6">
        <v>2</v>
      </c>
    </row>
    <row r="6" spans="1:26" ht="24.95" customHeight="1">
      <c r="A6" s="6">
        <v>3</v>
      </c>
      <c r="B6" s="48"/>
      <c r="C6" s="214"/>
      <c r="D6" s="214"/>
      <c r="E6" s="48"/>
      <c r="F6" s="211">
        <f>'District 3'!T22</f>
        <v>190</v>
      </c>
      <c r="G6" s="211">
        <v>317</v>
      </c>
      <c r="H6" s="211">
        <v>24</v>
      </c>
      <c r="I6" s="211">
        <v>0</v>
      </c>
      <c r="J6" s="48"/>
      <c r="K6" s="49">
        <f>'District 3'!$X$22</f>
        <v>191</v>
      </c>
      <c r="L6" s="49">
        <f>'District 3'!$Y$22</f>
        <v>10</v>
      </c>
      <c r="M6" s="49">
        <f>'District 3'!Z$22</f>
        <v>0</v>
      </c>
      <c r="N6" s="49">
        <v>315</v>
      </c>
      <c r="O6" s="49">
        <v>14</v>
      </c>
      <c r="P6" s="49">
        <v>0</v>
      </c>
      <c r="Q6" s="49">
        <f>'District 3'!AD$22</f>
        <v>12</v>
      </c>
      <c r="R6" s="48"/>
      <c r="S6" s="395">
        <f>'District 3'!$B$33</f>
        <v>203</v>
      </c>
      <c r="T6" s="49">
        <f>'District 3'!$C$33</f>
        <v>14</v>
      </c>
      <c r="U6" s="49">
        <f>'District 3'!$D$33</f>
        <v>0</v>
      </c>
      <c r="V6" s="49">
        <v>296</v>
      </c>
      <c r="W6" s="49">
        <v>13</v>
      </c>
      <c r="X6" s="396">
        <v>0</v>
      </c>
      <c r="Y6" s="48"/>
      <c r="Z6" s="6">
        <v>3</v>
      </c>
    </row>
    <row r="7" spans="1:26" ht="24.95" customHeight="1">
      <c r="A7" s="6">
        <v>4</v>
      </c>
      <c r="B7" s="48"/>
      <c r="C7" s="211">
        <f>'District 4'!T22</f>
        <v>524</v>
      </c>
      <c r="D7" s="211">
        <f>'District 4'!U22</f>
        <v>598</v>
      </c>
      <c r="E7" s="48"/>
      <c r="F7" s="214"/>
      <c r="G7" s="214"/>
      <c r="H7" s="214"/>
      <c r="I7" s="214"/>
      <c r="J7" s="48"/>
      <c r="K7" s="49">
        <v>502</v>
      </c>
      <c r="L7" s="49">
        <v>29</v>
      </c>
      <c r="M7" s="49">
        <v>0</v>
      </c>
      <c r="N7" s="49">
        <v>547</v>
      </c>
      <c r="O7" s="49">
        <v>27</v>
      </c>
      <c r="P7" s="49">
        <v>0</v>
      </c>
      <c r="Q7" s="49">
        <f>'District 4'!AD$22</f>
        <v>23</v>
      </c>
      <c r="R7" s="48"/>
      <c r="S7" s="395">
        <v>553</v>
      </c>
      <c r="T7" s="49">
        <v>40</v>
      </c>
      <c r="U7" s="49">
        <v>0</v>
      </c>
      <c r="V7" s="49">
        <v>505</v>
      </c>
      <c r="W7" s="49">
        <v>30</v>
      </c>
      <c r="X7" s="396">
        <v>0</v>
      </c>
      <c r="Y7" s="48"/>
      <c r="Z7" s="6">
        <v>4</v>
      </c>
    </row>
    <row r="8" spans="1:26" ht="24.95" customHeight="1">
      <c r="A8" s="6">
        <v>5</v>
      </c>
      <c r="B8" s="48"/>
      <c r="C8" s="210">
        <f>'District 5'!T22</f>
        <v>629</v>
      </c>
      <c r="D8" s="210">
        <f>'District 5'!U22</f>
        <v>890</v>
      </c>
      <c r="E8" s="48"/>
      <c r="F8" s="214"/>
      <c r="G8" s="214"/>
      <c r="H8" s="214"/>
      <c r="I8" s="214"/>
      <c r="J8" s="48"/>
      <c r="K8" s="49">
        <f>'District 5'!$X$22</f>
        <v>564</v>
      </c>
      <c r="L8" s="49">
        <f>'District 5'!$Y$22</f>
        <v>34</v>
      </c>
      <c r="M8" s="49">
        <f>'District 5'!Z$22</f>
        <v>0</v>
      </c>
      <c r="N8" s="49">
        <v>823</v>
      </c>
      <c r="O8" s="49">
        <v>51</v>
      </c>
      <c r="P8" s="49">
        <v>0</v>
      </c>
      <c r="Q8" s="49">
        <f>'District 5'!AD$22</f>
        <v>44</v>
      </c>
      <c r="R8" s="48"/>
      <c r="S8" s="395">
        <v>596</v>
      </c>
      <c r="T8" s="49">
        <f>'District 5'!$C$33</f>
        <v>49</v>
      </c>
      <c r="U8" s="49">
        <v>0</v>
      </c>
      <c r="V8" s="49">
        <v>828</v>
      </c>
      <c r="W8" s="49">
        <v>47</v>
      </c>
      <c r="X8" s="396">
        <v>0</v>
      </c>
      <c r="Y8" s="48"/>
      <c r="Z8" s="6">
        <v>5</v>
      </c>
    </row>
    <row r="9" spans="1:26" ht="24.95" customHeight="1">
      <c r="A9" s="6">
        <v>6</v>
      </c>
      <c r="B9" s="48"/>
      <c r="C9" s="254">
        <f>'District 6'!T22</f>
        <v>456</v>
      </c>
      <c r="D9" s="255">
        <f>'District 6'!U22</f>
        <v>595</v>
      </c>
      <c r="E9" s="48"/>
      <c r="F9" s="214"/>
      <c r="G9" s="214"/>
      <c r="H9" s="214"/>
      <c r="I9" s="214"/>
      <c r="J9" s="48"/>
      <c r="K9" s="49">
        <v>415</v>
      </c>
      <c r="L9" s="49">
        <f>'District 6'!$Y$22</f>
        <v>17</v>
      </c>
      <c r="M9" s="49">
        <v>0</v>
      </c>
      <c r="N9" s="49">
        <v>573</v>
      </c>
      <c r="O9" s="49">
        <v>25</v>
      </c>
      <c r="P9" s="49">
        <v>0</v>
      </c>
      <c r="Q9" s="49">
        <f>'District 6'!AD$22</f>
        <v>12</v>
      </c>
      <c r="R9" s="48"/>
      <c r="S9" s="395">
        <v>458</v>
      </c>
      <c r="T9" s="49">
        <v>29</v>
      </c>
      <c r="U9" s="49">
        <v>0</v>
      </c>
      <c r="V9" s="49">
        <v>534</v>
      </c>
      <c r="W9" s="49">
        <v>20</v>
      </c>
      <c r="X9" s="396">
        <v>0</v>
      </c>
      <c r="Y9" s="48"/>
      <c r="Z9" s="6">
        <v>6</v>
      </c>
    </row>
    <row r="10" spans="1:26" ht="24.95" customHeight="1">
      <c r="A10" s="6">
        <v>7</v>
      </c>
      <c r="B10" s="48"/>
      <c r="C10" s="212">
        <f>'District 7'!T22</f>
        <v>244</v>
      </c>
      <c r="D10" s="212">
        <f>'District 7'!U22</f>
        <v>490</v>
      </c>
      <c r="E10" s="48"/>
      <c r="F10" s="214"/>
      <c r="G10" s="214"/>
      <c r="H10" s="214"/>
      <c r="I10" s="214"/>
      <c r="J10" s="48"/>
      <c r="K10" s="49">
        <f>'District 7'!$X$22</f>
        <v>218</v>
      </c>
      <c r="L10" s="49">
        <f>'District 7'!$Y$22</f>
        <v>18</v>
      </c>
      <c r="M10" s="49">
        <f>'District 7'!Z$22</f>
        <v>0</v>
      </c>
      <c r="N10" s="49">
        <v>441</v>
      </c>
      <c r="O10" s="49">
        <v>39</v>
      </c>
      <c r="P10" s="49">
        <v>0</v>
      </c>
      <c r="Q10" s="49">
        <f>'District 7'!AD$22</f>
        <v>23</v>
      </c>
      <c r="R10" s="48"/>
      <c r="S10" s="395">
        <f>'District 7'!$B$33</f>
        <v>240</v>
      </c>
      <c r="T10" s="49">
        <f>'District 7'!$C$33</f>
        <v>21</v>
      </c>
      <c r="U10" s="49">
        <f>'District 7'!$D$33</f>
        <v>0</v>
      </c>
      <c r="V10" s="49">
        <v>438</v>
      </c>
      <c r="W10" s="49">
        <v>40</v>
      </c>
      <c r="X10" s="396">
        <v>0</v>
      </c>
      <c r="Y10" s="48"/>
      <c r="Z10" s="6">
        <v>7</v>
      </c>
    </row>
    <row r="11" spans="1:26" ht="24.95" customHeight="1">
      <c r="A11" s="6">
        <v>8</v>
      </c>
      <c r="B11" s="48"/>
      <c r="C11" s="211">
        <f>'District 8'!T22</f>
        <v>55</v>
      </c>
      <c r="D11" s="211">
        <f>'District 8'!U22</f>
        <v>177</v>
      </c>
      <c r="E11" s="48"/>
      <c r="F11" s="214"/>
      <c r="G11" s="214"/>
      <c r="H11" s="214"/>
      <c r="I11" s="214"/>
      <c r="J11" s="48"/>
      <c r="K11" s="49">
        <f>'District 8'!$X$22</f>
        <v>54</v>
      </c>
      <c r="L11" s="49">
        <f>'District 8'!$Y$22</f>
        <v>3</v>
      </c>
      <c r="M11" s="49">
        <f>'District 8'!Z$22</f>
        <v>0</v>
      </c>
      <c r="N11" s="49">
        <v>155</v>
      </c>
      <c r="O11" s="49">
        <v>9</v>
      </c>
      <c r="P11" s="49">
        <v>0</v>
      </c>
      <c r="Q11" s="49">
        <f>'District 8'!AD$22</f>
        <v>10</v>
      </c>
      <c r="R11" s="48"/>
      <c r="S11" s="395">
        <f>'District 8'!$B$33</f>
        <v>57</v>
      </c>
      <c r="T11" s="49">
        <f>'District 8'!$C$33</f>
        <v>6</v>
      </c>
      <c r="U11" s="49">
        <f>'District 8'!$D$33</f>
        <v>0</v>
      </c>
      <c r="V11" s="49">
        <v>157</v>
      </c>
      <c r="W11" s="49">
        <v>13</v>
      </c>
      <c r="X11" s="396">
        <v>0</v>
      </c>
      <c r="Y11" s="48"/>
      <c r="Z11" s="6">
        <v>8</v>
      </c>
    </row>
    <row r="12" spans="1:26" ht="24.95" customHeight="1">
      <c r="A12" s="6">
        <v>9</v>
      </c>
      <c r="B12" s="48"/>
      <c r="C12" s="214"/>
      <c r="D12" s="214"/>
      <c r="E12" s="48"/>
      <c r="F12" s="211">
        <f>'District 9'!T22</f>
        <v>424</v>
      </c>
      <c r="G12" s="211">
        <v>877</v>
      </c>
      <c r="H12" s="211">
        <v>110</v>
      </c>
      <c r="I12" s="211">
        <v>0</v>
      </c>
      <c r="J12" s="48"/>
      <c r="K12" s="49">
        <v>506</v>
      </c>
      <c r="L12" s="49">
        <v>30</v>
      </c>
      <c r="M12" s="49">
        <v>0</v>
      </c>
      <c r="N12" s="49">
        <v>752</v>
      </c>
      <c r="O12" s="49">
        <v>82</v>
      </c>
      <c r="P12" s="49">
        <v>0</v>
      </c>
      <c r="Q12" s="49">
        <f>'District 9'!AD$22</f>
        <v>29</v>
      </c>
      <c r="R12" s="48"/>
      <c r="S12" s="395">
        <v>560</v>
      </c>
      <c r="T12" s="49">
        <v>43</v>
      </c>
      <c r="U12" s="49">
        <v>0</v>
      </c>
      <c r="V12" s="49">
        <v>705</v>
      </c>
      <c r="W12" s="49">
        <v>86</v>
      </c>
      <c r="X12" s="396">
        <v>0</v>
      </c>
      <c r="Y12" s="48"/>
      <c r="Z12" s="6">
        <v>9</v>
      </c>
    </row>
    <row r="13" spans="1:26" ht="24.95" customHeight="1">
      <c r="A13" s="6">
        <v>10</v>
      </c>
      <c r="B13" s="48"/>
      <c r="C13" s="214"/>
      <c r="D13" s="214"/>
      <c r="E13" s="48"/>
      <c r="F13" s="211">
        <f>'District 10'!T22</f>
        <v>334</v>
      </c>
      <c r="G13" s="211">
        <v>540</v>
      </c>
      <c r="H13" s="211">
        <v>41</v>
      </c>
      <c r="I13" s="211">
        <v>0</v>
      </c>
      <c r="J13" s="48"/>
      <c r="K13" s="49">
        <v>380</v>
      </c>
      <c r="L13" s="49">
        <f>'District 10'!$Y$22</f>
        <v>18</v>
      </c>
      <c r="M13" s="49">
        <v>0</v>
      </c>
      <c r="N13" s="49">
        <v>458</v>
      </c>
      <c r="O13" s="49">
        <v>29</v>
      </c>
      <c r="P13" s="49">
        <v>0</v>
      </c>
      <c r="Q13" s="49">
        <f>'District 10'!AD$22</f>
        <v>23</v>
      </c>
      <c r="R13" s="48"/>
      <c r="S13" s="395">
        <f>'District 10'!$B$33</f>
        <v>405</v>
      </c>
      <c r="T13" s="49">
        <f>'District 10'!$C$33</f>
        <v>33</v>
      </c>
      <c r="U13" s="49">
        <f>'District 10'!$D$33</f>
        <v>0</v>
      </c>
      <c r="V13" s="49">
        <v>450</v>
      </c>
      <c r="W13" s="49">
        <v>31</v>
      </c>
      <c r="X13" s="396">
        <v>0</v>
      </c>
      <c r="Y13" s="48"/>
      <c r="Z13" s="6">
        <v>10</v>
      </c>
    </row>
    <row r="14" spans="1:26" ht="24.95" customHeight="1">
      <c r="A14" s="6">
        <v>11</v>
      </c>
      <c r="B14" s="48"/>
      <c r="C14" s="214"/>
      <c r="D14" s="214"/>
      <c r="E14" s="48"/>
      <c r="F14" s="211">
        <f>'District 11'!T22</f>
        <v>437</v>
      </c>
      <c r="G14" s="211">
        <v>924</v>
      </c>
      <c r="H14" s="211">
        <v>131</v>
      </c>
      <c r="I14" s="211">
        <v>0</v>
      </c>
      <c r="J14" s="48"/>
      <c r="K14" s="49">
        <f>'District 11'!$X$22</f>
        <v>513</v>
      </c>
      <c r="L14" s="49">
        <f>'District 11'!$Y$22</f>
        <v>38</v>
      </c>
      <c r="M14" s="49">
        <f>'District 11'!Z$22</f>
        <v>0</v>
      </c>
      <c r="N14" s="49">
        <v>805</v>
      </c>
      <c r="O14" s="49">
        <v>95</v>
      </c>
      <c r="P14" s="49">
        <v>0</v>
      </c>
      <c r="Q14" s="49">
        <f>'District 11'!AD$22</f>
        <v>39</v>
      </c>
      <c r="R14" s="48"/>
      <c r="S14" s="395">
        <f>'District 11'!$B$33</f>
        <v>563</v>
      </c>
      <c r="T14" s="49">
        <f>'District 11'!$C$33</f>
        <v>44</v>
      </c>
      <c r="U14" s="49">
        <f>'District 11'!$D$33</f>
        <v>0</v>
      </c>
      <c r="V14" s="49">
        <v>785</v>
      </c>
      <c r="W14" s="49">
        <v>85</v>
      </c>
      <c r="X14" s="396">
        <v>0</v>
      </c>
      <c r="Y14" s="48"/>
      <c r="Z14" s="6">
        <v>11</v>
      </c>
    </row>
    <row r="15" spans="1:26" ht="24.95" customHeight="1">
      <c r="A15" s="6">
        <v>12</v>
      </c>
      <c r="B15" s="48"/>
      <c r="C15" s="214"/>
      <c r="D15" s="214"/>
      <c r="E15" s="48"/>
      <c r="F15" s="211">
        <f>'District 12'!T22</f>
        <v>401</v>
      </c>
      <c r="G15" s="211">
        <v>909</v>
      </c>
      <c r="H15" s="211">
        <v>108</v>
      </c>
      <c r="I15" s="211">
        <v>0</v>
      </c>
      <c r="J15" s="48"/>
      <c r="K15" s="49">
        <f>'District 12'!$X$22</f>
        <v>486</v>
      </c>
      <c r="L15" s="49">
        <f>'District 12'!$Y$22</f>
        <v>30</v>
      </c>
      <c r="M15" s="49">
        <f>'District 12'!Z$22</f>
        <v>0</v>
      </c>
      <c r="N15" s="49">
        <v>778</v>
      </c>
      <c r="O15" s="49">
        <v>78</v>
      </c>
      <c r="P15" s="49">
        <v>0</v>
      </c>
      <c r="Q15" s="49">
        <f>'District 12'!AD$22</f>
        <v>37</v>
      </c>
      <c r="R15" s="48"/>
      <c r="S15" s="395">
        <f>'District 12'!$B$33</f>
        <v>526</v>
      </c>
      <c r="T15" s="49">
        <f>'District 12'!$C$33</f>
        <v>34</v>
      </c>
      <c r="U15" s="49">
        <f>'District 12'!$D$33</f>
        <v>0</v>
      </c>
      <c r="V15" s="49">
        <v>757</v>
      </c>
      <c r="W15" s="49">
        <v>93</v>
      </c>
      <c r="X15" s="396">
        <v>0</v>
      </c>
      <c r="Y15" s="48"/>
      <c r="Z15" s="6">
        <v>12</v>
      </c>
    </row>
    <row r="16" spans="1:26" ht="24.95" customHeight="1">
      <c r="A16" s="6">
        <v>13</v>
      </c>
      <c r="B16" s="48"/>
      <c r="C16" s="211">
        <f>'District 13'!T22</f>
        <v>258</v>
      </c>
      <c r="D16" s="211">
        <f>'District 13'!U22</f>
        <v>351</v>
      </c>
      <c r="E16" s="48"/>
      <c r="F16" s="214"/>
      <c r="G16" s="214"/>
      <c r="H16" s="214"/>
      <c r="I16" s="214"/>
      <c r="J16" s="48"/>
      <c r="K16" s="49">
        <v>216</v>
      </c>
      <c r="L16" s="49">
        <v>21</v>
      </c>
      <c r="M16" s="49">
        <v>0</v>
      </c>
      <c r="N16" s="49">
        <v>309</v>
      </c>
      <c r="O16" s="49">
        <v>25</v>
      </c>
      <c r="P16" s="49">
        <v>0</v>
      </c>
      <c r="Q16" s="49">
        <f>'District 13'!AD$22</f>
        <v>28</v>
      </c>
      <c r="R16" s="48"/>
      <c r="S16" s="395">
        <f>'District 13'!$B$33</f>
        <v>228</v>
      </c>
      <c r="T16" s="49">
        <f>'District 13'!$C$33</f>
        <v>22</v>
      </c>
      <c r="U16" s="49">
        <f>'District 13'!$D$33</f>
        <v>0</v>
      </c>
      <c r="V16" s="49">
        <v>312</v>
      </c>
      <c r="W16" s="49">
        <v>33</v>
      </c>
      <c r="X16" s="396">
        <v>0</v>
      </c>
      <c r="Y16" s="48"/>
      <c r="Z16" s="6">
        <v>13</v>
      </c>
    </row>
    <row r="17" spans="1:26" ht="24.95" customHeight="1" thickBot="1">
      <c r="A17" s="50">
        <v>14</v>
      </c>
      <c r="B17" s="48"/>
      <c r="C17" s="210">
        <f>'District 14'!T22</f>
        <v>76</v>
      </c>
      <c r="D17" s="210">
        <f>'District 14'!U22</f>
        <v>436</v>
      </c>
      <c r="E17" s="48"/>
      <c r="F17" s="214"/>
      <c r="G17" s="214"/>
      <c r="H17" s="214"/>
      <c r="I17" s="214"/>
      <c r="J17" s="48"/>
      <c r="K17" s="49">
        <f>'District 14'!$X$22</f>
        <v>63</v>
      </c>
      <c r="L17" s="49">
        <f>'District 14'!$Y$22</f>
        <v>5</v>
      </c>
      <c r="M17" s="49">
        <f>'District 14'!Z$22</f>
        <v>0</v>
      </c>
      <c r="N17" s="49">
        <v>396</v>
      </c>
      <c r="O17" s="49">
        <v>34</v>
      </c>
      <c r="P17" s="49">
        <v>0</v>
      </c>
      <c r="Q17" s="49">
        <f>'District 14'!AD$22</f>
        <v>30</v>
      </c>
      <c r="R17" s="48"/>
      <c r="S17" s="397">
        <f>'District 14'!$B$33</f>
        <v>74</v>
      </c>
      <c r="T17" s="53">
        <f>'District 14'!$C$33</f>
        <v>9</v>
      </c>
      <c r="U17" s="53">
        <f>'District 14'!$D$33</f>
        <v>0</v>
      </c>
      <c r="V17" s="53">
        <v>397</v>
      </c>
      <c r="W17" s="53">
        <v>494</v>
      </c>
      <c r="X17" s="398">
        <v>0</v>
      </c>
      <c r="Y17" s="48"/>
      <c r="Z17" s="50">
        <v>14</v>
      </c>
    </row>
    <row r="18" spans="1:26" ht="30" customHeight="1" thickTop="1" thickBot="1">
      <c r="A18" s="65" t="s">
        <v>98</v>
      </c>
      <c r="B18" s="12"/>
      <c r="C18" s="206">
        <f>SUM(C4:C17)</f>
        <v>2242</v>
      </c>
      <c r="D18" s="206">
        <f>SUM(D4:D17)</f>
        <v>3537</v>
      </c>
      <c r="E18" s="12"/>
      <c r="F18" s="206">
        <f>SUM(F4:F17)</f>
        <v>1967</v>
      </c>
      <c r="G18" s="206">
        <f t="shared" ref="G18:I18" si="0">SUM(G4:G17)</f>
        <v>4188</v>
      </c>
      <c r="H18" s="206">
        <f t="shared" si="0"/>
        <v>506</v>
      </c>
      <c r="I18" s="206">
        <f t="shared" si="0"/>
        <v>0</v>
      </c>
      <c r="J18" s="12"/>
      <c r="K18" s="206">
        <f>SUM(K4:K17)</f>
        <v>4311</v>
      </c>
      <c r="L18" s="206">
        <f t="shared" ref="L18:Q18" si="1">SUM(L4:L17)</f>
        <v>270</v>
      </c>
      <c r="M18" s="206">
        <f t="shared" si="1"/>
        <v>0</v>
      </c>
      <c r="N18" s="206">
        <f t="shared" si="1"/>
        <v>6921</v>
      </c>
      <c r="O18" s="206">
        <f t="shared" si="1"/>
        <v>571</v>
      </c>
      <c r="P18" s="206">
        <f t="shared" si="1"/>
        <v>0</v>
      </c>
      <c r="Q18" s="206">
        <f t="shared" si="1"/>
        <v>353</v>
      </c>
      <c r="R18" s="12"/>
      <c r="S18" s="206">
        <f>SUM(S4:S17)</f>
        <v>4677</v>
      </c>
      <c r="T18" s="206">
        <f t="shared" ref="T18:X18" si="2">SUM(T4:T17)</f>
        <v>369</v>
      </c>
      <c r="U18" s="206">
        <f t="shared" si="2"/>
        <v>0</v>
      </c>
      <c r="V18" s="206">
        <f t="shared" si="2"/>
        <v>6751</v>
      </c>
      <c r="W18" s="206">
        <f t="shared" si="2"/>
        <v>1063</v>
      </c>
      <c r="X18" s="206">
        <f t="shared" si="2"/>
        <v>0</v>
      </c>
      <c r="Y18" s="12"/>
      <c r="Z18" s="65" t="s">
        <v>98</v>
      </c>
    </row>
    <row r="19" spans="1:26" ht="30" customHeight="1" thickTop="1" thickBot="1">
      <c r="A19" s="65" t="s">
        <v>99</v>
      </c>
      <c r="B19" s="48"/>
      <c r="C19" s="205">
        <f>'AB St Rep'!C21</f>
        <v>124</v>
      </c>
      <c r="D19" s="205">
        <f>'AB St Rep'!H21</f>
        <v>210</v>
      </c>
      <c r="E19" s="48"/>
      <c r="F19" s="205">
        <f>'AB St Rep'!$N$21</f>
        <v>135</v>
      </c>
      <c r="G19" s="205">
        <f>'AB St Rep'!$S$21</f>
        <v>303</v>
      </c>
      <c r="H19" s="205">
        <f>'AB St Rep'!$X$21</f>
        <v>20</v>
      </c>
      <c r="I19" s="205">
        <f>'AB St Rep'!$AC$21</f>
        <v>0</v>
      </c>
      <c r="J19" s="48"/>
      <c r="K19" s="205">
        <f>'AB Sec of ST'!C$21</f>
        <v>246</v>
      </c>
      <c r="L19" s="205">
        <f>'AB Sec of ST'!H$21</f>
        <v>23</v>
      </c>
      <c r="M19" s="205">
        <f>'AB Sec of ST'!M$21</f>
        <v>0</v>
      </c>
      <c r="N19" s="205">
        <f>'AB Sec of ST'!R$21</f>
        <v>490</v>
      </c>
      <c r="O19" s="205">
        <f>'AB Sec of ST'!W$21</f>
        <v>33</v>
      </c>
      <c r="P19" s="205">
        <f>'AB Sec of ST'!AB$21</f>
        <v>0</v>
      </c>
      <c r="Q19" s="205">
        <f>'AB Sec of ST'!AG$21</f>
        <v>16</v>
      </c>
      <c r="R19" s="48"/>
      <c r="S19" s="205">
        <f>'AB Treasurer'!C$21</f>
        <v>274</v>
      </c>
      <c r="T19" s="205">
        <f>'AB Treasurer'!H$21</f>
        <v>30</v>
      </c>
      <c r="U19" s="205">
        <f>'AB Treasurer'!M$21</f>
        <v>0</v>
      </c>
      <c r="V19" s="205">
        <f>'AB Treasurer'!R$21</f>
        <v>467</v>
      </c>
      <c r="W19" s="205">
        <f>'AB Treasurer'!W$21</f>
        <v>31</v>
      </c>
      <c r="X19" s="205">
        <f>'AB Treasurer'!AB$21</f>
        <v>0</v>
      </c>
      <c r="Y19" s="48"/>
      <c r="Z19" s="65" t="s">
        <v>99</v>
      </c>
    </row>
    <row r="20" spans="1:26" ht="30" customHeight="1" thickTop="1" thickBot="1">
      <c r="A20" s="199" t="s">
        <v>429</v>
      </c>
      <c r="B20" s="48"/>
      <c r="C20" s="205">
        <f>'EDR St Rep'!C21</f>
        <v>52</v>
      </c>
      <c r="D20" s="205">
        <f>'EDR St Rep'!H21</f>
        <v>219</v>
      </c>
      <c r="E20" s="48"/>
      <c r="F20" s="205">
        <f>'EDR St Rep'!$N$21</f>
        <v>36</v>
      </c>
      <c r="G20" s="205">
        <f>'EDR St Rep'!$S$21</f>
        <v>67</v>
      </c>
      <c r="H20" s="205">
        <f>'EDR St Rep'!$X$21</f>
        <v>11</v>
      </c>
      <c r="I20" s="205">
        <f>'EDR St Rep'!$AC$21</f>
        <v>0</v>
      </c>
      <c r="J20" s="48"/>
      <c r="K20" s="205">
        <f>'EDR Sec of ST'!C21</f>
        <v>83</v>
      </c>
      <c r="L20" s="205">
        <f>'EDR Sec of ST'!H$21</f>
        <v>8</v>
      </c>
      <c r="M20" s="205">
        <f>'EDR Sec of ST'!M$21</f>
        <v>0</v>
      </c>
      <c r="N20" s="205">
        <f>'EDR Sec of ST'!R$21</f>
        <v>256</v>
      </c>
      <c r="O20" s="205">
        <f>'EDR Sec of ST'!W$21</f>
        <v>16</v>
      </c>
      <c r="P20" s="205">
        <f>'EDR Sec of ST'!AB$21</f>
        <v>0</v>
      </c>
      <c r="Q20" s="205">
        <f>'EDR Sec of ST'!AG$21</f>
        <v>29</v>
      </c>
      <c r="R20" s="48"/>
      <c r="S20" s="205">
        <f>'EDR Treasurer'!C$21</f>
        <v>80</v>
      </c>
      <c r="T20" s="205">
        <f>'EDR Treasurer'!H$21</f>
        <v>13</v>
      </c>
      <c r="U20" s="205">
        <f>'EDR Treasurer'!M$21</f>
        <v>0</v>
      </c>
      <c r="V20" s="205">
        <f>'EDR Treasurer'!R$21</f>
        <v>266</v>
      </c>
      <c r="W20" s="205">
        <f>'EDR Treasurer'!W$21</f>
        <v>22</v>
      </c>
      <c r="X20" s="205">
        <f>'EDR Treasurer'!AB$21</f>
        <v>0</v>
      </c>
      <c r="Y20" s="48"/>
      <c r="Z20" s="199" t="s">
        <v>429</v>
      </c>
    </row>
    <row r="21" spans="1:26" ht="30" customHeight="1" thickTop="1" thickBot="1">
      <c r="A21" s="65" t="s">
        <v>100</v>
      </c>
      <c r="B21" s="51"/>
      <c r="C21" s="206">
        <f>SUM(C18:C20)</f>
        <v>2418</v>
      </c>
      <c r="D21" s="206">
        <f>SUM(D18:D20)</f>
        <v>3966</v>
      </c>
      <c r="E21" s="51"/>
      <c r="F21" s="206">
        <f>SUM(F18:F20)</f>
        <v>2138</v>
      </c>
      <c r="G21" s="206">
        <f>SUM(G18:G20)</f>
        <v>4558</v>
      </c>
      <c r="H21" s="206">
        <f>SUM(H18:H20)</f>
        <v>537</v>
      </c>
      <c r="I21" s="206">
        <f>SUM(I18:I20)</f>
        <v>0</v>
      </c>
      <c r="J21" s="51"/>
      <c r="K21" s="206">
        <f t="shared" ref="K21:P21" si="3">SUM(K18:K20)</f>
        <v>4640</v>
      </c>
      <c r="L21" s="206">
        <f t="shared" si="3"/>
        <v>301</v>
      </c>
      <c r="M21" s="206">
        <f t="shared" si="3"/>
        <v>0</v>
      </c>
      <c r="N21" s="206">
        <f t="shared" si="3"/>
        <v>7667</v>
      </c>
      <c r="O21" s="206">
        <f t="shared" si="3"/>
        <v>620</v>
      </c>
      <c r="P21" s="206">
        <f t="shared" si="3"/>
        <v>0</v>
      </c>
      <c r="Q21" s="206">
        <f>SUM(Q18:Q20)</f>
        <v>398</v>
      </c>
      <c r="R21" s="51"/>
      <c r="S21" s="206">
        <f t="shared" ref="S21:X21" si="4">SUM(S18:S20)</f>
        <v>5031</v>
      </c>
      <c r="T21" s="206">
        <f t="shared" si="4"/>
        <v>412</v>
      </c>
      <c r="U21" s="206">
        <f t="shared" si="4"/>
        <v>0</v>
      </c>
      <c r="V21" s="206">
        <f t="shared" si="4"/>
        <v>7484</v>
      </c>
      <c r="W21" s="206">
        <f t="shared" si="4"/>
        <v>1116</v>
      </c>
      <c r="X21" s="206">
        <f t="shared" si="4"/>
        <v>0</v>
      </c>
      <c r="Y21" s="51"/>
      <c r="Z21" s="65" t="s">
        <v>100</v>
      </c>
    </row>
    <row r="22" spans="1:26" ht="15" customHeight="1" thickTop="1">
      <c r="A22" s="864" t="s">
        <v>1</v>
      </c>
      <c r="B22" s="865"/>
      <c r="C22" s="865"/>
      <c r="D22" s="865"/>
      <c r="E22" s="865"/>
      <c r="F22" s="865"/>
      <c r="G22" s="865"/>
      <c r="H22" s="865"/>
      <c r="I22" s="865"/>
      <c r="J22" s="865"/>
      <c r="K22" s="865"/>
      <c r="L22" s="865"/>
      <c r="M22" s="865"/>
      <c r="N22" s="865"/>
      <c r="O22" s="865"/>
      <c r="P22" s="865"/>
      <c r="Q22" s="865"/>
      <c r="R22" s="865"/>
      <c r="S22" s="865"/>
      <c r="T22" s="865"/>
      <c r="U22" s="865"/>
      <c r="V22" s="865"/>
      <c r="W22" s="865"/>
      <c r="X22" s="865"/>
      <c r="Y22" s="865"/>
      <c r="Z22" s="866"/>
    </row>
    <row r="23" spans="1:26" ht="15" customHeight="1" thickBot="1">
      <c r="A23" s="867"/>
      <c r="B23" s="868"/>
      <c r="C23" s="868"/>
      <c r="D23" s="868"/>
      <c r="E23" s="868"/>
      <c r="F23" s="868"/>
      <c r="G23" s="868"/>
      <c r="H23" s="868"/>
      <c r="I23" s="868"/>
      <c r="J23" s="868"/>
      <c r="K23" s="868"/>
      <c r="L23" s="868"/>
      <c r="M23" s="868"/>
      <c r="N23" s="868"/>
      <c r="O23" s="868"/>
      <c r="P23" s="868"/>
      <c r="Q23" s="868"/>
      <c r="R23" s="868"/>
      <c r="S23" s="868"/>
      <c r="T23" s="868"/>
      <c r="U23" s="868"/>
      <c r="V23" s="868"/>
      <c r="W23" s="868"/>
      <c r="X23" s="868"/>
      <c r="Y23" s="868"/>
      <c r="Z23" s="869"/>
    </row>
    <row r="24" spans="1:26" s="281" customFormat="1" ht="30.75" customHeight="1" thickTop="1" thickBot="1">
      <c r="A24" s="65" t="s">
        <v>98</v>
      </c>
      <c r="B24" s="62"/>
      <c r="C24" s="275">
        <f>C6+C9</f>
        <v>456</v>
      </c>
      <c r="D24" s="275">
        <f>D6+D9</f>
        <v>595</v>
      </c>
      <c r="E24" s="62"/>
      <c r="F24" s="275">
        <f>F6+F9</f>
        <v>190</v>
      </c>
      <c r="G24" s="275">
        <f t="shared" ref="G24:I24" si="5">G6+G9</f>
        <v>317</v>
      </c>
      <c r="H24" s="275">
        <f t="shared" si="5"/>
        <v>24</v>
      </c>
      <c r="I24" s="275">
        <f t="shared" si="5"/>
        <v>0</v>
      </c>
      <c r="J24" s="62"/>
      <c r="K24" s="275">
        <f>K6+K9</f>
        <v>606</v>
      </c>
      <c r="L24" s="275">
        <f t="shared" ref="L24:Q24" si="6">L6+L9</f>
        <v>27</v>
      </c>
      <c r="M24" s="275">
        <f t="shared" si="6"/>
        <v>0</v>
      </c>
      <c r="N24" s="275">
        <f t="shared" si="6"/>
        <v>888</v>
      </c>
      <c r="O24" s="275">
        <f t="shared" si="6"/>
        <v>39</v>
      </c>
      <c r="P24" s="275">
        <f t="shared" si="6"/>
        <v>0</v>
      </c>
      <c r="Q24" s="275">
        <f t="shared" si="6"/>
        <v>24</v>
      </c>
      <c r="R24" s="62"/>
      <c r="S24" s="275">
        <f>S6+S9</f>
        <v>661</v>
      </c>
      <c r="T24" s="275">
        <f t="shared" ref="T24:X24" si="7">T6+T9</f>
        <v>43</v>
      </c>
      <c r="U24" s="275">
        <f t="shared" si="7"/>
        <v>0</v>
      </c>
      <c r="V24" s="275">
        <f t="shared" si="7"/>
        <v>830</v>
      </c>
      <c r="W24" s="275">
        <f t="shared" si="7"/>
        <v>33</v>
      </c>
      <c r="X24" s="275">
        <f t="shared" si="7"/>
        <v>0</v>
      </c>
      <c r="Y24" s="62"/>
      <c r="Z24" s="65" t="s">
        <v>98</v>
      </c>
    </row>
    <row r="25" spans="1:26" s="281" customFormat="1" ht="30" customHeight="1" thickTop="1" thickBot="1">
      <c r="A25" s="65" t="s">
        <v>99</v>
      </c>
      <c r="B25" s="67"/>
      <c r="C25" s="275">
        <f>'AB St Rep'!C$23</f>
        <v>28</v>
      </c>
      <c r="D25" s="275">
        <f>'AB St Rep'!H$23</f>
        <v>21</v>
      </c>
      <c r="E25" s="67"/>
      <c r="F25" s="275">
        <f>'AB St Rep'!N$23</f>
        <v>17</v>
      </c>
      <c r="G25" s="275">
        <f>'AB St Rep'!S$23</f>
        <v>6</v>
      </c>
      <c r="H25" s="275">
        <f>'AB St Rep'!X$23</f>
        <v>0</v>
      </c>
      <c r="I25" s="275">
        <f>'AB St Rep'!AC$23</f>
        <v>0</v>
      </c>
      <c r="J25" s="67"/>
      <c r="K25" s="275">
        <f>'AB Sec of ST'!$C$23</f>
        <v>38</v>
      </c>
      <c r="L25" s="275">
        <f>'AB Sec of ST'!$H$23</f>
        <v>4</v>
      </c>
      <c r="M25" s="275">
        <f>'AB Sec of ST'!$M$23</f>
        <v>0</v>
      </c>
      <c r="N25" s="275">
        <f>'AB Sec of ST'!$R$23</f>
        <v>29</v>
      </c>
      <c r="O25" s="275">
        <f>'AB Sec of ST'!$W$23</f>
        <v>0</v>
      </c>
      <c r="P25" s="275">
        <f>'AB Sec of ST'!$AB$23</f>
        <v>0</v>
      </c>
      <c r="Q25" s="275">
        <f>'AB Sec of ST'!$AG$23</f>
        <v>0</v>
      </c>
      <c r="R25" s="67"/>
      <c r="S25" s="477">
        <f>'AB Treasurer'!C$23</f>
        <v>39</v>
      </c>
      <c r="T25" s="477">
        <f>'AB Treasurer'!H$23</f>
        <v>2</v>
      </c>
      <c r="U25" s="477">
        <f>'AB Treasurer'!M$23</f>
        <v>0</v>
      </c>
      <c r="V25" s="477">
        <f>'AB Treasurer'!R$23</f>
        <v>31</v>
      </c>
      <c r="W25" s="477">
        <f>'AB Treasurer'!W$23</f>
        <v>0</v>
      </c>
      <c r="X25" s="477">
        <f>'AB Treasurer'!AB$23</f>
        <v>0</v>
      </c>
      <c r="Y25" s="67"/>
      <c r="Z25" s="65" t="s">
        <v>99</v>
      </c>
    </row>
    <row r="26" spans="1:26" s="281" customFormat="1" ht="30" customHeight="1" thickTop="1" thickBot="1">
      <c r="A26" s="199" t="s">
        <v>429</v>
      </c>
      <c r="B26" s="67"/>
      <c r="C26" s="275">
        <f>'EDR St Rep'!C$23</f>
        <v>3</v>
      </c>
      <c r="D26" s="275">
        <f>'EDR St Rep'!H$23</f>
        <v>1</v>
      </c>
      <c r="E26" s="67"/>
      <c r="F26" s="275">
        <f>'EDR St Rep'!N$23</f>
        <v>6</v>
      </c>
      <c r="G26" s="275">
        <f>'EDR St Rep'!S$23</f>
        <v>2</v>
      </c>
      <c r="H26" s="275">
        <f>'EDR St Rep'!X$23</f>
        <v>0</v>
      </c>
      <c r="I26" s="275">
        <f>'EDR St Rep'!AC$23</f>
        <v>0</v>
      </c>
      <c r="J26" s="67"/>
      <c r="K26" s="275">
        <f>'EDR Sec of ST'!$C$23</f>
        <v>8</v>
      </c>
      <c r="L26" s="275">
        <f>'EDR Sec of ST'!$H$23</f>
        <v>2</v>
      </c>
      <c r="M26" s="275">
        <f>'EDR Sec of ST'!$M$23</f>
        <v>0</v>
      </c>
      <c r="N26" s="275">
        <f>'EDR Sec of ST'!$R$23</f>
        <v>3</v>
      </c>
      <c r="O26" s="275">
        <f>'EDR Sec of ST'!$W$23</f>
        <v>0</v>
      </c>
      <c r="P26" s="275">
        <f>'EDR Sec of ST'!$AB$23</f>
        <v>0</v>
      </c>
      <c r="Q26" s="275">
        <f>'EDR Sec of ST'!$AG$23</f>
        <v>0</v>
      </c>
      <c r="R26" s="67"/>
      <c r="S26" s="277">
        <f>'EDR Treasurer'!C$23</f>
        <v>6</v>
      </c>
      <c r="T26" s="277">
        <f>'EDR Treasurer'!H$23</f>
        <v>3</v>
      </c>
      <c r="U26" s="277">
        <f>'EDR Treasurer'!M$23</f>
        <v>0</v>
      </c>
      <c r="V26" s="277">
        <f>'EDR Treasurer'!R$23</f>
        <v>3</v>
      </c>
      <c r="W26" s="277">
        <f>'EDR Treasurer'!W$23</f>
        <v>0</v>
      </c>
      <c r="X26" s="277">
        <f>'EDR Treasurer'!AB$23</f>
        <v>0</v>
      </c>
      <c r="Y26" s="67"/>
      <c r="Z26" s="199" t="s">
        <v>429</v>
      </c>
    </row>
    <row r="27" spans="1:26" s="193" customFormat="1" ht="39.75" customHeight="1" thickTop="1" thickBot="1">
      <c r="A27" s="65" t="s">
        <v>100</v>
      </c>
      <c r="B27" s="68"/>
      <c r="C27" s="275">
        <f>SUM(C24:C26)</f>
        <v>487</v>
      </c>
      <c r="D27" s="275">
        <f>SUM(D24:D26)</f>
        <v>617</v>
      </c>
      <c r="E27" s="68"/>
      <c r="F27" s="284">
        <f>SUM(F24:F26)</f>
        <v>213</v>
      </c>
      <c r="G27" s="284">
        <f>SUM(G24:G26)</f>
        <v>325</v>
      </c>
      <c r="H27" s="284">
        <f>SUM(H24:H26)</f>
        <v>24</v>
      </c>
      <c r="I27" s="284">
        <f>SUM(I24:I26)</f>
        <v>0</v>
      </c>
      <c r="J27" s="68"/>
      <c r="K27" s="275">
        <f>SUM(K24:K26)</f>
        <v>652</v>
      </c>
      <c r="L27" s="275">
        <f t="shared" ref="L27:Q27" si="8">SUM(L24:L26)</f>
        <v>33</v>
      </c>
      <c r="M27" s="275">
        <f t="shared" si="8"/>
        <v>0</v>
      </c>
      <c r="N27" s="275">
        <f t="shared" si="8"/>
        <v>920</v>
      </c>
      <c r="O27" s="275">
        <f t="shared" si="8"/>
        <v>39</v>
      </c>
      <c r="P27" s="275">
        <f t="shared" si="8"/>
        <v>0</v>
      </c>
      <c r="Q27" s="275">
        <f t="shared" si="8"/>
        <v>24</v>
      </c>
      <c r="R27" s="68"/>
      <c r="S27" s="275">
        <f>SUM(S24:S26)</f>
        <v>706</v>
      </c>
      <c r="T27" s="275">
        <f t="shared" ref="T27:X27" si="9">SUM(T24:T26)</f>
        <v>48</v>
      </c>
      <c r="U27" s="275">
        <f t="shared" si="9"/>
        <v>0</v>
      </c>
      <c r="V27" s="275">
        <f t="shared" si="9"/>
        <v>864</v>
      </c>
      <c r="W27" s="275">
        <f t="shared" si="9"/>
        <v>33</v>
      </c>
      <c r="X27" s="275">
        <f t="shared" si="9"/>
        <v>0</v>
      </c>
      <c r="Y27" s="68"/>
      <c r="Z27" s="65" t="s">
        <v>100</v>
      </c>
    </row>
    <row r="28" spans="1:26" ht="30" customHeight="1" thickTop="1" thickBot="1">
      <c r="A28" s="870" t="s">
        <v>4</v>
      </c>
      <c r="B28" s="871"/>
      <c r="C28" s="871"/>
      <c r="D28" s="871"/>
      <c r="E28" s="871"/>
      <c r="F28" s="871"/>
      <c r="G28" s="871"/>
      <c r="H28" s="871"/>
      <c r="I28" s="871"/>
      <c r="J28" s="871"/>
      <c r="K28" s="871"/>
      <c r="L28" s="871"/>
      <c r="M28" s="871"/>
      <c r="N28" s="871"/>
      <c r="O28" s="871"/>
      <c r="P28" s="871"/>
      <c r="Q28" s="871"/>
      <c r="R28" s="871"/>
      <c r="S28" s="871"/>
      <c r="T28" s="871"/>
      <c r="U28" s="871"/>
      <c r="V28" s="871"/>
      <c r="W28" s="871"/>
      <c r="X28" s="871"/>
      <c r="Y28" s="871"/>
      <c r="Z28" s="872"/>
    </row>
    <row r="29" spans="1:26" s="281" customFormat="1" ht="30" customHeight="1" thickTop="1" thickBot="1">
      <c r="A29" s="65" t="s">
        <v>98</v>
      </c>
      <c r="B29" s="62"/>
      <c r="C29" s="275">
        <f>SUM(C4:C5,C7:C8,C10:C17)</f>
        <v>1786</v>
      </c>
      <c r="D29" s="275">
        <f>SUM(D4:D5,D7:D8,D10:D17)</f>
        <v>2942</v>
      </c>
      <c r="E29" s="62"/>
      <c r="F29" s="275">
        <f>SUM(F4:F5,F7:F8,F10:F17)</f>
        <v>1777</v>
      </c>
      <c r="G29" s="275">
        <f t="shared" ref="G29:I29" si="10">SUM(G4:G5,G7:G8,G10:G17)</f>
        <v>3871</v>
      </c>
      <c r="H29" s="275">
        <f t="shared" si="10"/>
        <v>482</v>
      </c>
      <c r="I29" s="275">
        <f t="shared" si="10"/>
        <v>0</v>
      </c>
      <c r="J29" s="62"/>
      <c r="K29" s="275">
        <f>SUM(K4:K5,K7:K8,K10:K17)</f>
        <v>3705</v>
      </c>
      <c r="L29" s="275">
        <f t="shared" ref="L29:Q29" si="11">SUM(L4:L5,L7:L8,L10:L17)</f>
        <v>243</v>
      </c>
      <c r="M29" s="275">
        <f t="shared" si="11"/>
        <v>0</v>
      </c>
      <c r="N29" s="275">
        <f t="shared" si="11"/>
        <v>6033</v>
      </c>
      <c r="O29" s="275">
        <f t="shared" si="11"/>
        <v>532</v>
      </c>
      <c r="P29" s="275">
        <f t="shared" si="11"/>
        <v>0</v>
      </c>
      <c r="Q29" s="275">
        <f t="shared" si="11"/>
        <v>329</v>
      </c>
      <c r="R29" s="62"/>
      <c r="S29" s="275">
        <f>SUM(S4:S5,S7:S8,S10:S17)</f>
        <v>4016</v>
      </c>
      <c r="T29" s="275">
        <f t="shared" ref="T29:X29" si="12">SUM(T4:T5,T7:T8,T10:T17)</f>
        <v>326</v>
      </c>
      <c r="U29" s="275">
        <f t="shared" si="12"/>
        <v>0</v>
      </c>
      <c r="V29" s="275">
        <f t="shared" si="12"/>
        <v>5921</v>
      </c>
      <c r="W29" s="275">
        <f t="shared" si="12"/>
        <v>1030</v>
      </c>
      <c r="X29" s="275">
        <f t="shared" si="12"/>
        <v>0</v>
      </c>
      <c r="Y29" s="62"/>
      <c r="Z29" s="65" t="s">
        <v>98</v>
      </c>
    </row>
    <row r="30" spans="1:26" s="281" customFormat="1" ht="30" customHeight="1" thickTop="1" thickBot="1">
      <c r="A30" s="65" t="s">
        <v>99</v>
      </c>
      <c r="B30" s="67"/>
      <c r="C30" s="275">
        <f>'AB St Rep'!C$25</f>
        <v>96</v>
      </c>
      <c r="D30" s="275">
        <f>'AB St Rep'!H$25</f>
        <v>189</v>
      </c>
      <c r="E30" s="67"/>
      <c r="F30" s="275">
        <f>'AB St Rep'!N$25</f>
        <v>118</v>
      </c>
      <c r="G30" s="275">
        <f>'AB St Rep'!S$25</f>
        <v>297</v>
      </c>
      <c r="H30" s="275">
        <f>'AB St Rep'!X$25</f>
        <v>20</v>
      </c>
      <c r="I30" s="275">
        <f>'AB St Rep'!AC$25</f>
        <v>0</v>
      </c>
      <c r="J30" s="67"/>
      <c r="K30" s="275">
        <f>'AB Sec of ST'!$C$25</f>
        <v>208</v>
      </c>
      <c r="L30" s="275">
        <f>'AB Sec of ST'!$H$25</f>
        <v>19</v>
      </c>
      <c r="M30" s="275">
        <f>'AB Sec of ST'!$M$25</f>
        <v>0</v>
      </c>
      <c r="N30" s="275">
        <f>'AB Sec of ST'!$R$25</f>
        <v>461</v>
      </c>
      <c r="O30" s="275">
        <f>'AB Sec of ST'!$W$25</f>
        <v>33</v>
      </c>
      <c r="P30" s="275">
        <f>'AB Sec of ST'!$AB$25</f>
        <v>0</v>
      </c>
      <c r="Q30" s="275">
        <f>'AB Sec of ST'!$AG$25</f>
        <v>16</v>
      </c>
      <c r="R30" s="67"/>
      <c r="S30" s="275">
        <f>'AB Treasurer'!C$25</f>
        <v>235</v>
      </c>
      <c r="T30" s="275">
        <f>'AB Treasurer'!H$25</f>
        <v>28</v>
      </c>
      <c r="U30" s="277">
        <f>'AB Treasurer'!M$25</f>
        <v>0</v>
      </c>
      <c r="V30" s="277">
        <f>'AB Treasurer'!R$25</f>
        <v>436</v>
      </c>
      <c r="W30" s="277">
        <f>'AB Treasurer'!W$25</f>
        <v>31</v>
      </c>
      <c r="X30" s="277">
        <f>'AB Treasurer'!AB$25</f>
        <v>0</v>
      </c>
      <c r="Y30" s="67"/>
      <c r="Z30" s="65" t="s">
        <v>99</v>
      </c>
    </row>
    <row r="31" spans="1:26" s="281" customFormat="1" ht="30" customHeight="1" thickTop="1" thickBot="1">
      <c r="A31" s="199" t="s">
        <v>429</v>
      </c>
      <c r="B31" s="67"/>
      <c r="C31" s="275">
        <f>'EDR St Rep'!C$25</f>
        <v>49</v>
      </c>
      <c r="D31" s="275">
        <f>'EDR St Rep'!H$25</f>
        <v>218</v>
      </c>
      <c r="E31" s="67"/>
      <c r="F31" s="275">
        <f>'EDR St Rep'!N$25</f>
        <v>30</v>
      </c>
      <c r="G31" s="275">
        <f>'EDR St Rep'!S$25</f>
        <v>65</v>
      </c>
      <c r="H31" s="275">
        <f>'EDR St Rep'!X$25</f>
        <v>11</v>
      </c>
      <c r="I31" s="275">
        <f>'EDR St Rep'!AC$25</f>
        <v>0</v>
      </c>
      <c r="J31" s="67"/>
      <c r="K31" s="275">
        <f>'EDR Sec of ST'!$C$25</f>
        <v>75</v>
      </c>
      <c r="L31" s="275">
        <f>'EDR Sec of ST'!$H$25</f>
        <v>6</v>
      </c>
      <c r="M31" s="275">
        <f>'EDR Sec of ST'!$M$25</f>
        <v>0</v>
      </c>
      <c r="N31" s="275">
        <f>'EDR Sec of ST'!$R$25</f>
        <v>253</v>
      </c>
      <c r="O31" s="275">
        <f>'EDR Sec of ST'!$W$25</f>
        <v>16</v>
      </c>
      <c r="P31" s="275">
        <f>'EDR Sec of ST'!$AB$25</f>
        <v>0</v>
      </c>
      <c r="Q31" s="275">
        <f>'EDR Sec of ST'!$AG$25</f>
        <v>29</v>
      </c>
      <c r="R31" s="67"/>
      <c r="S31" s="277">
        <f>'EDR Treasurer'!C$25</f>
        <v>74</v>
      </c>
      <c r="T31" s="277">
        <f>'EDR Treasurer'!H$25</f>
        <v>10</v>
      </c>
      <c r="U31" s="277">
        <f>'EDR Treasurer'!M$25</f>
        <v>0</v>
      </c>
      <c r="V31" s="277">
        <f>'EDR Treasurer'!R$25</f>
        <v>263</v>
      </c>
      <c r="W31" s="277">
        <f>'EDR Treasurer'!W$25</f>
        <v>22</v>
      </c>
      <c r="X31" s="277">
        <f>'EDR Treasurer'!AB$25</f>
        <v>0</v>
      </c>
      <c r="Y31" s="67"/>
      <c r="Z31" s="199" t="s">
        <v>429</v>
      </c>
    </row>
    <row r="32" spans="1:26" s="281" customFormat="1" ht="39" customHeight="1" thickTop="1" thickBot="1">
      <c r="A32" s="65" t="s">
        <v>100</v>
      </c>
      <c r="B32" s="68"/>
      <c r="C32" s="275">
        <f>SUM(C29:C31)</f>
        <v>1931</v>
      </c>
      <c r="D32" s="275">
        <f>SUM(D29:D31)</f>
        <v>3349</v>
      </c>
      <c r="E32" s="68"/>
      <c r="F32" s="284">
        <f>SUM(F29:F31)</f>
        <v>1925</v>
      </c>
      <c r="G32" s="284">
        <f>SUM(G29:G31)</f>
        <v>4233</v>
      </c>
      <c r="H32" s="284">
        <f>SUM(H29:H31)</f>
        <v>513</v>
      </c>
      <c r="I32" s="284">
        <f>SUM(I29:I31)</f>
        <v>0</v>
      </c>
      <c r="J32" s="68"/>
      <c r="K32" s="275">
        <f>SUM(K29:K31)</f>
        <v>3988</v>
      </c>
      <c r="L32" s="275">
        <f t="shared" ref="L32" si="13">SUM(L29:L31)</f>
        <v>268</v>
      </c>
      <c r="M32" s="275">
        <f t="shared" ref="M32" si="14">SUM(M29:M31)</f>
        <v>0</v>
      </c>
      <c r="N32" s="275">
        <f t="shared" ref="N32" si="15">SUM(N29:N31)</f>
        <v>6747</v>
      </c>
      <c r="O32" s="275">
        <f t="shared" ref="O32" si="16">SUM(O29:O31)</f>
        <v>581</v>
      </c>
      <c r="P32" s="275">
        <f t="shared" ref="P32" si="17">SUM(P29:P31)</f>
        <v>0</v>
      </c>
      <c r="Q32" s="275">
        <f t="shared" ref="Q32" si="18">SUM(Q29:Q31)</f>
        <v>374</v>
      </c>
      <c r="R32" s="68"/>
      <c r="S32" s="275">
        <f>SUM(S29:S31)</f>
        <v>4325</v>
      </c>
      <c r="T32" s="277">
        <f t="shared" ref="T32:X32" si="19">SUM(T29:T31)</f>
        <v>364</v>
      </c>
      <c r="U32" s="277">
        <f t="shared" si="19"/>
        <v>0</v>
      </c>
      <c r="V32" s="277">
        <f t="shared" si="19"/>
        <v>6620</v>
      </c>
      <c r="W32" s="277">
        <f t="shared" si="19"/>
        <v>1083</v>
      </c>
      <c r="X32" s="277">
        <f t="shared" si="19"/>
        <v>0</v>
      </c>
      <c r="Y32" s="68"/>
      <c r="Z32" s="65" t="s">
        <v>100</v>
      </c>
    </row>
    <row r="33" spans="1:29" ht="24.95" customHeight="1" thickTop="1">
      <c r="A33" s="114"/>
    </row>
    <row r="34" spans="1:29" ht="24.95" customHeight="1">
      <c r="A34" s="114"/>
    </row>
    <row r="35" spans="1:29" ht="24.95" customHeight="1">
      <c r="A35" s="478" t="s">
        <v>469</v>
      </c>
    </row>
    <row r="36" spans="1:29" ht="24.95" customHeight="1">
      <c r="A36" s="117" t="s">
        <v>434</v>
      </c>
      <c r="C36">
        <f>C27</f>
        <v>487</v>
      </c>
      <c r="D36">
        <f t="shared" ref="D36:I36" si="20">D27</f>
        <v>617</v>
      </c>
      <c r="E36">
        <f t="shared" si="20"/>
        <v>0</v>
      </c>
      <c r="F36">
        <f t="shared" si="20"/>
        <v>213</v>
      </c>
      <c r="G36">
        <f t="shared" si="20"/>
        <v>325</v>
      </c>
      <c r="H36">
        <f t="shared" si="20"/>
        <v>24</v>
      </c>
      <c r="I36">
        <f t="shared" si="20"/>
        <v>0</v>
      </c>
      <c r="K36">
        <f>K27</f>
        <v>652</v>
      </c>
      <c r="L36">
        <f t="shared" ref="L36:O36" si="21">L27</f>
        <v>33</v>
      </c>
      <c r="M36">
        <f t="shared" si="21"/>
        <v>0</v>
      </c>
      <c r="N36">
        <f t="shared" si="21"/>
        <v>920</v>
      </c>
      <c r="O36">
        <f t="shared" si="21"/>
        <v>39</v>
      </c>
      <c r="P36">
        <f t="shared" ref="P36:Q36" si="22">P27</f>
        <v>0</v>
      </c>
      <c r="Q36">
        <f t="shared" si="22"/>
        <v>24</v>
      </c>
      <c r="R36">
        <f>S27</f>
        <v>706</v>
      </c>
      <c r="S36">
        <f t="shared" ref="S36:T36" si="23">S27</f>
        <v>706</v>
      </c>
      <c r="T36">
        <f t="shared" si="23"/>
        <v>48</v>
      </c>
      <c r="U36">
        <f t="shared" ref="U36" si="24">U27</f>
        <v>0</v>
      </c>
      <c r="V36">
        <f>V27</f>
        <v>864</v>
      </c>
      <c r="W36">
        <f>W27</f>
        <v>33</v>
      </c>
      <c r="X36">
        <f>X27</f>
        <v>0</v>
      </c>
    </row>
    <row r="37" spans="1:29" ht="24.95" customHeight="1">
      <c r="A37" s="203" t="s">
        <v>145</v>
      </c>
      <c r="C37">
        <f>C32</f>
        <v>1931</v>
      </c>
      <c r="D37">
        <f t="shared" ref="D37:I37" si="25">D32</f>
        <v>3349</v>
      </c>
      <c r="E37">
        <f t="shared" si="25"/>
        <v>0</v>
      </c>
      <c r="F37">
        <f t="shared" si="25"/>
        <v>1925</v>
      </c>
      <c r="G37">
        <f t="shared" si="25"/>
        <v>4233</v>
      </c>
      <c r="H37">
        <f t="shared" si="25"/>
        <v>513</v>
      </c>
      <c r="I37">
        <f t="shared" si="25"/>
        <v>0</v>
      </c>
      <c r="K37">
        <f>K32</f>
        <v>3988</v>
      </c>
      <c r="L37">
        <f t="shared" ref="L37:O37" si="26">L32</f>
        <v>268</v>
      </c>
      <c r="M37">
        <f t="shared" si="26"/>
        <v>0</v>
      </c>
      <c r="N37">
        <f t="shared" si="26"/>
        <v>6747</v>
      </c>
      <c r="O37">
        <f t="shared" si="26"/>
        <v>581</v>
      </c>
      <c r="P37">
        <f t="shared" ref="P37:Q37" si="27">P32</f>
        <v>0</v>
      </c>
      <c r="Q37">
        <f t="shared" si="27"/>
        <v>374</v>
      </c>
      <c r="R37">
        <f>S32</f>
        <v>4325</v>
      </c>
      <c r="S37">
        <f t="shared" ref="S37:T37" si="28">S32</f>
        <v>4325</v>
      </c>
      <c r="T37">
        <f t="shared" si="28"/>
        <v>364</v>
      </c>
      <c r="U37">
        <f t="shared" ref="U37" si="29">U32</f>
        <v>0</v>
      </c>
      <c r="V37">
        <f>V32</f>
        <v>6620</v>
      </c>
      <c r="W37">
        <f>W32</f>
        <v>1083</v>
      </c>
      <c r="X37">
        <f>X32</f>
        <v>0</v>
      </c>
    </row>
    <row r="38" spans="1:29">
      <c r="A38" s="203" t="s">
        <v>100</v>
      </c>
      <c r="C38">
        <f>C36+C37</f>
        <v>2418</v>
      </c>
      <c r="D38">
        <f t="shared" ref="D38:I38" si="30">D36+D37</f>
        <v>3966</v>
      </c>
      <c r="E38">
        <f t="shared" si="30"/>
        <v>0</v>
      </c>
      <c r="F38">
        <f t="shared" si="30"/>
        <v>2138</v>
      </c>
      <c r="G38">
        <f t="shared" si="30"/>
        <v>4558</v>
      </c>
      <c r="H38">
        <f t="shared" si="30"/>
        <v>537</v>
      </c>
      <c r="I38">
        <f t="shared" si="30"/>
        <v>0</v>
      </c>
      <c r="K38">
        <f>K36+K37</f>
        <v>4640</v>
      </c>
      <c r="L38">
        <f t="shared" ref="L38:O38" si="31">L36+L37</f>
        <v>301</v>
      </c>
      <c r="M38">
        <f t="shared" si="31"/>
        <v>0</v>
      </c>
      <c r="N38">
        <f t="shared" si="31"/>
        <v>7667</v>
      </c>
      <c r="O38">
        <f t="shared" si="31"/>
        <v>620</v>
      </c>
      <c r="P38">
        <f t="shared" ref="P38:Q38" si="32">P36+P37</f>
        <v>0</v>
      </c>
      <c r="Q38">
        <f t="shared" si="32"/>
        <v>398</v>
      </c>
      <c r="R38">
        <f t="shared" ref="R38:T38" si="33">R36+R37</f>
        <v>5031</v>
      </c>
      <c r="S38">
        <f t="shared" si="33"/>
        <v>5031</v>
      </c>
      <c r="T38">
        <f t="shared" si="33"/>
        <v>412</v>
      </c>
      <c r="U38">
        <f t="shared" ref="U38" si="34">U36+U37</f>
        <v>0</v>
      </c>
      <c r="V38">
        <f>V36+V37</f>
        <v>7484</v>
      </c>
      <c r="W38">
        <f>W36+W37</f>
        <v>1116</v>
      </c>
      <c r="X38">
        <f>X36+X37</f>
        <v>0</v>
      </c>
    </row>
    <row r="39" spans="1:29">
      <c r="A39" s="203" t="s">
        <v>435</v>
      </c>
      <c r="B39" s="204"/>
      <c r="C39" s="204">
        <f>C21</f>
        <v>2418</v>
      </c>
      <c r="D39" s="204">
        <f t="shared" ref="D39:I39" si="35">D21</f>
        <v>3966</v>
      </c>
      <c r="E39" s="204">
        <f t="shared" si="35"/>
        <v>0</v>
      </c>
      <c r="F39" s="204">
        <f t="shared" si="35"/>
        <v>2138</v>
      </c>
      <c r="G39" s="204">
        <f t="shared" si="35"/>
        <v>4558</v>
      </c>
      <c r="H39" s="204">
        <f t="shared" si="35"/>
        <v>537</v>
      </c>
      <c r="I39" s="204">
        <f t="shared" si="35"/>
        <v>0</v>
      </c>
      <c r="K39" s="204">
        <f>K21</f>
        <v>4640</v>
      </c>
      <c r="L39" s="204">
        <f t="shared" ref="L39:O39" si="36">L21</f>
        <v>301</v>
      </c>
      <c r="M39" s="204">
        <f t="shared" si="36"/>
        <v>0</v>
      </c>
      <c r="N39" s="204">
        <f t="shared" si="36"/>
        <v>7667</v>
      </c>
      <c r="O39" s="204">
        <f t="shared" si="36"/>
        <v>620</v>
      </c>
      <c r="P39" s="204">
        <f t="shared" ref="P39:Q39" si="37">P21</f>
        <v>0</v>
      </c>
      <c r="Q39" s="204">
        <f t="shared" si="37"/>
        <v>398</v>
      </c>
      <c r="R39" s="204">
        <f>S21</f>
        <v>5031</v>
      </c>
      <c r="S39" s="204">
        <f t="shared" ref="S39:T39" si="38">S21</f>
        <v>5031</v>
      </c>
      <c r="T39" s="204">
        <f t="shared" si="38"/>
        <v>412</v>
      </c>
      <c r="U39" s="204">
        <f t="shared" ref="U39" si="39">U21</f>
        <v>0</v>
      </c>
      <c r="V39" s="204">
        <f>V21</f>
        <v>7484</v>
      </c>
      <c r="W39" s="204">
        <f>W21</f>
        <v>1116</v>
      </c>
      <c r="X39" s="204">
        <f>X21</f>
        <v>0</v>
      </c>
      <c r="Y39" s="204"/>
      <c r="Z39" s="204"/>
      <c r="AA39" s="204"/>
      <c r="AB39" s="204"/>
      <c r="AC39" s="204"/>
    </row>
    <row r="40" spans="1:29">
      <c r="A40"/>
    </row>
    <row r="41" spans="1:29">
      <c r="A41" s="117" t="s">
        <v>436</v>
      </c>
      <c r="C41">
        <f>C24+C29</f>
        <v>2242</v>
      </c>
      <c r="D41">
        <f t="shared" ref="D41:I43" si="40">D24+D29</f>
        <v>3537</v>
      </c>
      <c r="E41">
        <f t="shared" si="40"/>
        <v>0</v>
      </c>
      <c r="F41">
        <f t="shared" si="40"/>
        <v>1967</v>
      </c>
      <c r="G41">
        <f t="shared" si="40"/>
        <v>4188</v>
      </c>
      <c r="H41">
        <f t="shared" si="40"/>
        <v>506</v>
      </c>
      <c r="I41">
        <f t="shared" si="40"/>
        <v>0</v>
      </c>
      <c r="K41">
        <f>K24+K29</f>
        <v>4311</v>
      </c>
      <c r="L41">
        <f t="shared" ref="L41:O43" si="41">L24+L29</f>
        <v>270</v>
      </c>
      <c r="M41">
        <f t="shared" si="41"/>
        <v>0</v>
      </c>
      <c r="N41">
        <f t="shared" si="41"/>
        <v>6921</v>
      </c>
      <c r="O41">
        <f t="shared" si="41"/>
        <v>571</v>
      </c>
      <c r="P41">
        <f t="shared" ref="P41:Q41" si="42">P24+P29</f>
        <v>0</v>
      </c>
      <c r="Q41">
        <f t="shared" si="42"/>
        <v>353</v>
      </c>
      <c r="R41">
        <f>S24+S29</f>
        <v>4677</v>
      </c>
      <c r="S41">
        <f t="shared" ref="S41:T43" si="43">S24+S29</f>
        <v>4677</v>
      </c>
      <c r="T41">
        <f t="shared" si="43"/>
        <v>369</v>
      </c>
      <c r="U41">
        <f t="shared" ref="U41" si="44">U24+U29</f>
        <v>0</v>
      </c>
      <c r="V41">
        <f t="shared" ref="V41:W43" si="45">V24+V29</f>
        <v>6751</v>
      </c>
      <c r="W41">
        <f t="shared" si="45"/>
        <v>1063</v>
      </c>
      <c r="X41">
        <f t="shared" ref="X41" si="46">X24+X29</f>
        <v>0</v>
      </c>
    </row>
    <row r="42" spans="1:29">
      <c r="A42" s="117" t="s">
        <v>99</v>
      </c>
      <c r="C42">
        <f>C25+C30</f>
        <v>124</v>
      </c>
      <c r="D42">
        <f t="shared" si="40"/>
        <v>210</v>
      </c>
      <c r="E42">
        <f t="shared" si="40"/>
        <v>0</v>
      </c>
      <c r="F42">
        <f t="shared" si="40"/>
        <v>135</v>
      </c>
      <c r="G42">
        <f t="shared" si="40"/>
        <v>303</v>
      </c>
      <c r="H42">
        <f t="shared" si="40"/>
        <v>20</v>
      </c>
      <c r="I42">
        <f t="shared" si="40"/>
        <v>0</v>
      </c>
      <c r="K42">
        <f>K25+K30</f>
        <v>246</v>
      </c>
      <c r="L42">
        <f t="shared" si="41"/>
        <v>23</v>
      </c>
      <c r="M42">
        <f t="shared" si="41"/>
        <v>0</v>
      </c>
      <c r="N42">
        <f t="shared" si="41"/>
        <v>490</v>
      </c>
      <c r="O42">
        <f t="shared" si="41"/>
        <v>33</v>
      </c>
      <c r="P42">
        <f t="shared" ref="P42:Q42" si="47">P25+P30</f>
        <v>0</v>
      </c>
      <c r="Q42">
        <f t="shared" si="47"/>
        <v>16</v>
      </c>
      <c r="R42">
        <f>S25+S30</f>
        <v>274</v>
      </c>
      <c r="S42">
        <f t="shared" si="43"/>
        <v>274</v>
      </c>
      <c r="T42">
        <f t="shared" si="43"/>
        <v>30</v>
      </c>
      <c r="U42">
        <f t="shared" ref="U42" si="48">U25+U30</f>
        <v>0</v>
      </c>
      <c r="V42">
        <f t="shared" si="45"/>
        <v>467</v>
      </c>
      <c r="W42">
        <f t="shared" si="45"/>
        <v>31</v>
      </c>
      <c r="X42">
        <f t="shared" ref="X42" si="49">X25+X30</f>
        <v>0</v>
      </c>
    </row>
    <row r="43" spans="1:29">
      <c r="A43" s="117" t="s">
        <v>429</v>
      </c>
      <c r="C43">
        <f>C26+C31</f>
        <v>52</v>
      </c>
      <c r="D43">
        <f t="shared" si="40"/>
        <v>219</v>
      </c>
      <c r="E43">
        <f t="shared" si="40"/>
        <v>0</v>
      </c>
      <c r="F43">
        <f t="shared" si="40"/>
        <v>36</v>
      </c>
      <c r="G43">
        <f t="shared" si="40"/>
        <v>67</v>
      </c>
      <c r="H43">
        <f t="shared" si="40"/>
        <v>11</v>
      </c>
      <c r="I43">
        <f t="shared" si="40"/>
        <v>0</v>
      </c>
      <c r="K43">
        <f>K26+K31</f>
        <v>83</v>
      </c>
      <c r="L43">
        <f t="shared" si="41"/>
        <v>8</v>
      </c>
      <c r="M43">
        <f t="shared" si="41"/>
        <v>0</v>
      </c>
      <c r="N43">
        <f t="shared" si="41"/>
        <v>256</v>
      </c>
      <c r="O43">
        <f t="shared" si="41"/>
        <v>16</v>
      </c>
      <c r="P43">
        <f t="shared" ref="P43:Q43" si="50">P26+P31</f>
        <v>0</v>
      </c>
      <c r="Q43">
        <f t="shared" si="50"/>
        <v>29</v>
      </c>
      <c r="R43">
        <f>S26+S31</f>
        <v>80</v>
      </c>
      <c r="S43">
        <f t="shared" si="43"/>
        <v>80</v>
      </c>
      <c r="T43">
        <f t="shared" si="43"/>
        <v>13</v>
      </c>
      <c r="U43">
        <f t="shared" ref="U43" si="51">U26+U31</f>
        <v>0</v>
      </c>
      <c r="V43">
        <f t="shared" si="45"/>
        <v>266</v>
      </c>
      <c r="W43">
        <f t="shared" si="45"/>
        <v>22</v>
      </c>
      <c r="X43">
        <f t="shared" ref="X43" si="52">X26+X31</f>
        <v>0</v>
      </c>
    </row>
    <row r="44" spans="1:29">
      <c r="A44" s="117" t="s">
        <v>437</v>
      </c>
      <c r="C44">
        <f>SUM(C41:C43)</f>
        <v>2418</v>
      </c>
      <c r="D44">
        <f t="shared" ref="D44:I44" si="53">SUM(D41:D43)</f>
        <v>3966</v>
      </c>
      <c r="E44">
        <f t="shared" si="53"/>
        <v>0</v>
      </c>
      <c r="F44">
        <f t="shared" si="53"/>
        <v>2138</v>
      </c>
      <c r="G44">
        <f t="shared" si="53"/>
        <v>4558</v>
      </c>
      <c r="H44">
        <f t="shared" si="53"/>
        <v>537</v>
      </c>
      <c r="I44">
        <f t="shared" si="53"/>
        <v>0</v>
      </c>
      <c r="K44">
        <f>SUM(K41:K43)</f>
        <v>4640</v>
      </c>
      <c r="L44">
        <f t="shared" ref="L44:O44" si="54">SUM(L41:L43)</f>
        <v>301</v>
      </c>
      <c r="M44">
        <f t="shared" si="54"/>
        <v>0</v>
      </c>
      <c r="N44">
        <f t="shared" si="54"/>
        <v>7667</v>
      </c>
      <c r="O44">
        <f t="shared" si="54"/>
        <v>620</v>
      </c>
      <c r="P44">
        <f t="shared" ref="P44:Q44" si="55">SUM(P41:P43)</f>
        <v>0</v>
      </c>
      <c r="Q44">
        <f t="shared" si="55"/>
        <v>398</v>
      </c>
      <c r="R44">
        <f t="shared" ref="R44:T44" si="56">SUM(R41:R43)</f>
        <v>5031</v>
      </c>
      <c r="S44">
        <f t="shared" si="56"/>
        <v>5031</v>
      </c>
      <c r="T44">
        <f t="shared" si="56"/>
        <v>412</v>
      </c>
      <c r="U44">
        <f t="shared" ref="U44" si="57">SUM(U41:U43)</f>
        <v>0</v>
      </c>
      <c r="V44">
        <f>SUM(V41:V43)</f>
        <v>7484</v>
      </c>
      <c r="W44">
        <f>SUM(W41:W43)</f>
        <v>1116</v>
      </c>
      <c r="X44">
        <f>SUM(X41:X43)</f>
        <v>0</v>
      </c>
    </row>
    <row r="45" spans="1:29">
      <c r="A45" s="114"/>
    </row>
    <row r="46" spans="1:29">
      <c r="A46" s="114"/>
    </row>
    <row r="47" spans="1:29">
      <c r="A47" s="114"/>
    </row>
    <row r="48" spans="1:29">
      <c r="A48" s="114"/>
    </row>
    <row r="49" spans="1:1">
      <c r="A49" s="114"/>
    </row>
    <row r="50" spans="1:1">
      <c r="A50" s="114"/>
    </row>
    <row r="51" spans="1:1">
      <c r="A51" s="114"/>
    </row>
    <row r="52" spans="1:1">
      <c r="A52" s="114"/>
    </row>
    <row r="53" spans="1:1">
      <c r="A53" s="114"/>
    </row>
    <row r="54" spans="1:1">
      <c r="A54" s="114"/>
    </row>
    <row r="55" spans="1:1">
      <c r="A55" s="114"/>
    </row>
    <row r="56" spans="1:1">
      <c r="A56" s="114"/>
    </row>
    <row r="57" spans="1:1">
      <c r="A57" s="114"/>
    </row>
    <row r="58" spans="1:1">
      <c r="A58" s="114"/>
    </row>
    <row r="59" spans="1:1">
      <c r="A59" s="114"/>
    </row>
    <row r="60" spans="1:1">
      <c r="A60" s="114"/>
    </row>
    <row r="61" spans="1:1">
      <c r="A61" s="114"/>
    </row>
    <row r="62" spans="1:1">
      <c r="A62" s="114"/>
    </row>
    <row r="63" spans="1:1">
      <c r="A63" s="114"/>
    </row>
    <row r="64" spans="1:1">
      <c r="A64" s="114"/>
    </row>
    <row r="65" spans="1:1">
      <c r="A65" s="114"/>
    </row>
    <row r="66" spans="1:1">
      <c r="A66" s="114"/>
    </row>
    <row r="67" spans="1:1">
      <c r="A67" s="114"/>
    </row>
    <row r="68" spans="1:1">
      <c r="A68" s="114"/>
    </row>
    <row r="69" spans="1:1">
      <c r="A69" s="114"/>
    </row>
    <row r="70" spans="1:1">
      <c r="A70" s="114"/>
    </row>
    <row r="71" spans="1:1">
      <c r="A71" s="114"/>
    </row>
    <row r="72" spans="1:1">
      <c r="A72" s="114"/>
    </row>
    <row r="73" spans="1:1">
      <c r="A73" s="114"/>
    </row>
    <row r="74" spans="1:1">
      <c r="A74" s="114"/>
    </row>
    <row r="75" spans="1:1">
      <c r="A75" s="114"/>
    </row>
    <row r="76" spans="1:1">
      <c r="A76" s="114"/>
    </row>
    <row r="77" spans="1:1">
      <c r="A77" s="114"/>
    </row>
    <row r="78" spans="1:1">
      <c r="A78" s="114"/>
    </row>
    <row r="79" spans="1:1">
      <c r="A79" s="114"/>
    </row>
    <row r="80" spans="1:1">
      <c r="A80" s="114"/>
    </row>
    <row r="81" spans="1:1">
      <c r="A81" s="114"/>
    </row>
    <row r="82" spans="1:1">
      <c r="A82" s="114"/>
    </row>
    <row r="83" spans="1:1">
      <c r="A83" s="114"/>
    </row>
    <row r="84" spans="1:1">
      <c r="A84" s="114"/>
    </row>
    <row r="85" spans="1:1">
      <c r="A85" s="114"/>
    </row>
    <row r="86" spans="1:1">
      <c r="A86" s="114"/>
    </row>
    <row r="87" spans="1:1">
      <c r="A87" s="114"/>
    </row>
    <row r="88" spans="1:1">
      <c r="A88" s="114"/>
    </row>
    <row r="89" spans="1:1">
      <c r="A89" s="114"/>
    </row>
    <row r="90" spans="1:1">
      <c r="A90" s="114"/>
    </row>
  </sheetData>
  <mergeCells count="6">
    <mergeCell ref="K1:Q1"/>
    <mergeCell ref="S1:X1"/>
    <mergeCell ref="A28:Z28"/>
    <mergeCell ref="A22:Z23"/>
    <mergeCell ref="C1:D1"/>
    <mergeCell ref="F1:I1"/>
  </mergeCells>
  <phoneticPr fontId="18" type="noConversion"/>
  <printOptions horizontalCentered="1"/>
  <pageMargins left="0.25" right="0.25" top="1.25" bottom="0.5" header="0.5" footer="0.25"/>
  <pageSetup paperSize="5" scale="55" orientation="landscape" r:id="rId1"/>
  <headerFooter alignWithMargins="0">
    <oddHeader>&amp;C&amp;"Times New Roman,Bold"&amp;24November 4, 2014 State Election
Polls/Absentee/EDR Totals</oddHeader>
    <oddFooter>&amp;R&amp;F</oddFooter>
  </headerFooter>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pageSetUpPr fitToPage="1"/>
  </sheetPr>
  <dimension ref="A1:AC90"/>
  <sheetViews>
    <sheetView zoomScale="60" zoomScaleNormal="60" workbookViewId="0">
      <selection activeCell="C36" sqref="C36"/>
    </sheetView>
  </sheetViews>
  <sheetFormatPr defaultRowHeight="12.75"/>
  <cols>
    <col min="1" max="1" width="19.42578125" style="283" customWidth="1"/>
    <col min="2" max="2" width="1.28515625" customWidth="1"/>
    <col min="3" max="3" width="14.28515625" bestFit="1" customWidth="1"/>
    <col min="4" max="4" width="15.140625" bestFit="1" customWidth="1"/>
    <col min="5" max="5" width="14.28515625" bestFit="1" customWidth="1"/>
    <col min="6" max="6" width="14.7109375" bestFit="1" customWidth="1"/>
    <col min="7" max="7" width="14.28515625" bestFit="1" customWidth="1"/>
    <col min="8" max="8" width="11.42578125" bestFit="1" customWidth="1"/>
    <col min="9" max="9" width="14.42578125" customWidth="1"/>
    <col min="10" max="10" width="1.28515625" customWidth="1"/>
    <col min="11" max="11" width="13.7109375" bestFit="1" customWidth="1"/>
    <col min="12" max="12" width="15.140625" customWidth="1"/>
    <col min="13" max="13" width="11.42578125" bestFit="1" customWidth="1"/>
    <col min="14" max="14" width="14.7109375" customWidth="1"/>
    <col min="15" max="15" width="14.28515625" bestFit="1" customWidth="1"/>
    <col min="16" max="16" width="11.42578125" bestFit="1" customWidth="1"/>
    <col min="17" max="17" width="13.5703125" customWidth="1"/>
    <col min="18" max="18" width="1.28515625" customWidth="1"/>
    <col min="19" max="19" width="14.7109375" bestFit="1" customWidth="1"/>
    <col min="20" max="20" width="1.28515625" customWidth="1"/>
    <col min="21" max="21" width="13.7109375" bestFit="1" customWidth="1"/>
    <col min="22" max="22" width="14.7109375" bestFit="1" customWidth="1"/>
    <col min="23" max="23" width="1.28515625" customWidth="1"/>
    <col min="24" max="24" width="19.42578125" customWidth="1"/>
    <col min="25" max="26" width="15.7109375" customWidth="1"/>
  </cols>
  <sheetData>
    <row r="1" spans="1:24" s="193" customFormat="1" ht="35.25" customHeight="1" thickTop="1" thickBot="1">
      <c r="A1" s="438"/>
      <c r="B1" s="439"/>
      <c r="C1" s="878" t="s">
        <v>19</v>
      </c>
      <c r="D1" s="879"/>
      <c r="E1" s="879"/>
      <c r="F1" s="879"/>
      <c r="G1" s="879"/>
      <c r="H1" s="879"/>
      <c r="I1" s="880"/>
      <c r="J1" s="439"/>
      <c r="K1" s="878" t="s">
        <v>20</v>
      </c>
      <c r="L1" s="879"/>
      <c r="M1" s="879"/>
      <c r="N1" s="879"/>
      <c r="O1" s="879"/>
      <c r="P1" s="879"/>
      <c r="Q1" s="880"/>
      <c r="R1" s="439"/>
      <c r="S1" s="440" t="s">
        <v>468</v>
      </c>
      <c r="T1" s="439"/>
      <c r="U1" s="878" t="s">
        <v>5</v>
      </c>
      <c r="V1" s="880"/>
      <c r="W1" s="439"/>
      <c r="X1" s="438"/>
    </row>
    <row r="2" spans="1:24" ht="30.6" customHeight="1" thickTop="1" thickBot="1">
      <c r="A2" s="441"/>
      <c r="B2" s="48"/>
      <c r="C2" s="59" t="s">
        <v>355</v>
      </c>
      <c r="D2" s="60" t="s">
        <v>292</v>
      </c>
      <c r="E2" s="60" t="s">
        <v>263</v>
      </c>
      <c r="F2" s="60" t="s">
        <v>356</v>
      </c>
      <c r="G2" s="60" t="s">
        <v>470</v>
      </c>
      <c r="H2" s="60" t="s">
        <v>263</v>
      </c>
      <c r="I2" s="60" t="s">
        <v>357</v>
      </c>
      <c r="J2" s="48"/>
      <c r="K2" s="59" t="s">
        <v>358</v>
      </c>
      <c r="L2" s="60" t="s">
        <v>298</v>
      </c>
      <c r="M2" s="60" t="s">
        <v>263</v>
      </c>
      <c r="N2" s="60" t="s">
        <v>359</v>
      </c>
      <c r="O2" s="60" t="s">
        <v>471</v>
      </c>
      <c r="P2" s="60" t="s">
        <v>263</v>
      </c>
      <c r="Q2" s="61" t="s">
        <v>301</v>
      </c>
      <c r="R2" s="48"/>
      <c r="S2" s="60" t="s">
        <v>302</v>
      </c>
      <c r="T2" s="48"/>
      <c r="U2" s="59" t="s">
        <v>360</v>
      </c>
      <c r="V2" s="61" t="s">
        <v>306</v>
      </c>
      <c r="W2" s="48"/>
      <c r="X2" s="282"/>
    </row>
    <row r="3" spans="1:24" ht="63.75" customHeight="1" thickTop="1" thickBot="1">
      <c r="A3" s="57" t="s">
        <v>0</v>
      </c>
      <c r="B3" s="55"/>
      <c r="C3" s="54" t="s">
        <v>287</v>
      </c>
      <c r="D3" s="54" t="s">
        <v>287</v>
      </c>
      <c r="E3" s="54" t="s">
        <v>287</v>
      </c>
      <c r="F3" s="54" t="s">
        <v>288</v>
      </c>
      <c r="G3" s="54" t="s">
        <v>288</v>
      </c>
      <c r="H3" s="54" t="s">
        <v>288</v>
      </c>
      <c r="I3" s="54" t="s">
        <v>327</v>
      </c>
      <c r="J3" s="55"/>
      <c r="K3" s="54" t="s">
        <v>294</v>
      </c>
      <c r="L3" s="54" t="s">
        <v>294</v>
      </c>
      <c r="M3" s="54" t="s">
        <v>294</v>
      </c>
      <c r="N3" s="54" t="s">
        <v>295</v>
      </c>
      <c r="O3" s="54" t="s">
        <v>295</v>
      </c>
      <c r="P3" s="54" t="s">
        <v>295</v>
      </c>
      <c r="Q3" s="54" t="s">
        <v>297</v>
      </c>
      <c r="R3" s="55"/>
      <c r="S3" s="54" t="s">
        <v>61</v>
      </c>
      <c r="T3" s="55"/>
      <c r="U3" s="54" t="s">
        <v>305</v>
      </c>
      <c r="V3" s="54" t="s">
        <v>307</v>
      </c>
      <c r="W3" s="55"/>
      <c r="X3" s="57" t="s">
        <v>0</v>
      </c>
    </row>
    <row r="4" spans="1:24" ht="24.95" customHeight="1" thickTop="1">
      <c r="A4" s="5">
        <v>1</v>
      </c>
      <c r="B4" s="48"/>
      <c r="C4" s="46">
        <v>143</v>
      </c>
      <c r="D4" s="46">
        <f>'District 1'!I$33</f>
        <v>21</v>
      </c>
      <c r="E4" s="46">
        <v>0</v>
      </c>
      <c r="F4" s="46">
        <v>420</v>
      </c>
      <c r="G4" s="46">
        <v>47</v>
      </c>
      <c r="H4" s="46">
        <v>0</v>
      </c>
      <c r="I4" s="46">
        <f>'District 1'!N$33</f>
        <v>31</v>
      </c>
      <c r="J4" s="48"/>
      <c r="K4" s="46">
        <v>123</v>
      </c>
      <c r="L4" s="46">
        <f>'District 1'!P$33</f>
        <v>14</v>
      </c>
      <c r="M4" s="46">
        <v>0</v>
      </c>
      <c r="N4" s="46">
        <v>447</v>
      </c>
      <c r="O4" s="46">
        <v>51</v>
      </c>
      <c r="P4" s="46">
        <v>0</v>
      </c>
      <c r="Q4" s="46">
        <f>'District 1'!U$33</f>
        <v>34</v>
      </c>
      <c r="R4" s="48"/>
      <c r="S4" s="46">
        <f>'District 1'!V$33</f>
        <v>568</v>
      </c>
      <c r="T4" s="48"/>
      <c r="U4" s="46">
        <f>'District 1'!W$33</f>
        <v>168</v>
      </c>
      <c r="V4" s="46">
        <f>'District 1'!X$33</f>
        <v>464</v>
      </c>
      <c r="W4" s="48"/>
      <c r="X4" s="5">
        <v>1</v>
      </c>
    </row>
    <row r="5" spans="1:24" ht="24.95" customHeight="1">
      <c r="A5" s="6">
        <v>2</v>
      </c>
      <c r="B5" s="48"/>
      <c r="C5" s="46">
        <f>'District 2'!H$33</f>
        <v>50</v>
      </c>
      <c r="D5" s="46">
        <f>'District 2'!I$33</f>
        <v>6</v>
      </c>
      <c r="E5" s="46">
        <f>'District 2'!J$33</f>
        <v>0</v>
      </c>
      <c r="F5" s="46">
        <v>150</v>
      </c>
      <c r="G5" s="46">
        <v>13</v>
      </c>
      <c r="H5" s="46">
        <v>0</v>
      </c>
      <c r="I5" s="46">
        <f>'District 2'!N$33</f>
        <v>2</v>
      </c>
      <c r="J5" s="48"/>
      <c r="K5" s="46">
        <f>'District 2'!O$33</f>
        <v>44</v>
      </c>
      <c r="L5" s="46">
        <f>'District 2'!P$33</f>
        <v>5</v>
      </c>
      <c r="M5" s="46">
        <f>'District 2'!Q$33</f>
        <v>0</v>
      </c>
      <c r="N5" s="46">
        <v>156</v>
      </c>
      <c r="O5" s="46">
        <v>13</v>
      </c>
      <c r="P5" s="46">
        <v>0</v>
      </c>
      <c r="Q5" s="46">
        <f>'District 2'!U$33</f>
        <v>4</v>
      </c>
      <c r="R5" s="48"/>
      <c r="S5" s="46">
        <f>'District 2'!V$33</f>
        <v>180</v>
      </c>
      <c r="T5" s="48"/>
      <c r="U5" s="46">
        <f>'District 2'!W$33</f>
        <v>50</v>
      </c>
      <c r="V5" s="46">
        <f>'District 2'!X$33</f>
        <v>154</v>
      </c>
      <c r="W5" s="48"/>
      <c r="X5" s="6">
        <v>2</v>
      </c>
    </row>
    <row r="6" spans="1:24" ht="24.95" customHeight="1">
      <c r="A6" s="6">
        <v>3</v>
      </c>
      <c r="B6" s="48"/>
      <c r="C6" s="46">
        <f>'District 3'!H$33</f>
        <v>183</v>
      </c>
      <c r="D6" s="46">
        <f>'District 3'!I$33</f>
        <v>10</v>
      </c>
      <c r="E6" s="46">
        <f>'District 3'!J$33</f>
        <v>0</v>
      </c>
      <c r="F6" s="46">
        <v>307</v>
      </c>
      <c r="G6" s="46">
        <v>13</v>
      </c>
      <c r="H6" s="46">
        <v>0</v>
      </c>
      <c r="I6" s="46">
        <f>'District 3'!N$33</f>
        <v>4</v>
      </c>
      <c r="J6" s="48"/>
      <c r="K6" s="46">
        <f>'District 3'!O$33</f>
        <v>161</v>
      </c>
      <c r="L6" s="46">
        <f>'District 3'!P$33</f>
        <v>8</v>
      </c>
      <c r="M6" s="46">
        <f>'District 3'!Q$33</f>
        <v>0</v>
      </c>
      <c r="N6" s="46">
        <v>328</v>
      </c>
      <c r="O6" s="46">
        <v>18</v>
      </c>
      <c r="P6" s="46">
        <v>0</v>
      </c>
      <c r="Q6" s="46">
        <f>'District 3'!U$33</f>
        <v>8</v>
      </c>
      <c r="R6" s="48"/>
      <c r="S6" s="46">
        <f>'District 3'!V$33</f>
        <v>413</v>
      </c>
      <c r="T6" s="48"/>
      <c r="U6" s="46">
        <f>'District 3'!W$33</f>
        <v>199</v>
      </c>
      <c r="V6" s="46">
        <f>'District 3'!X$33</f>
        <v>302</v>
      </c>
      <c r="W6" s="48"/>
      <c r="X6" s="6">
        <v>3</v>
      </c>
    </row>
    <row r="7" spans="1:24" ht="24.95" customHeight="1">
      <c r="A7" s="6">
        <v>4</v>
      </c>
      <c r="B7" s="48"/>
      <c r="C7" s="46">
        <f>'District 4'!H$33</f>
        <v>455</v>
      </c>
      <c r="D7" s="46">
        <f>'District 4'!I$33</f>
        <v>35</v>
      </c>
      <c r="E7" s="46">
        <f>'District 4'!J$33</f>
        <v>0</v>
      </c>
      <c r="F7" s="46">
        <v>582</v>
      </c>
      <c r="G7" s="46">
        <v>27</v>
      </c>
      <c r="H7" s="46">
        <v>0</v>
      </c>
      <c r="I7" s="46">
        <f>'District 4'!N$33</f>
        <v>16</v>
      </c>
      <c r="J7" s="48"/>
      <c r="K7" s="46">
        <v>427</v>
      </c>
      <c r="L7" s="46">
        <f>'District 4'!P$33</f>
        <v>22</v>
      </c>
      <c r="M7" s="46">
        <v>0</v>
      </c>
      <c r="N7" s="46">
        <v>625</v>
      </c>
      <c r="O7" s="46">
        <v>29</v>
      </c>
      <c r="P7" s="46">
        <v>0</v>
      </c>
      <c r="Q7" s="46">
        <f>'District 4'!U$33</f>
        <v>21</v>
      </c>
      <c r="R7" s="48"/>
      <c r="S7" s="46">
        <f>'District 4'!V$33</f>
        <v>823</v>
      </c>
      <c r="T7" s="48"/>
      <c r="U7" s="46">
        <f>'District 4'!W$33</f>
        <v>530</v>
      </c>
      <c r="V7" s="46">
        <f>'District 4'!X$33</f>
        <v>542</v>
      </c>
      <c r="W7" s="48"/>
      <c r="X7" s="6">
        <v>4</v>
      </c>
    </row>
    <row r="8" spans="1:24" ht="24.95" customHeight="1">
      <c r="A8" s="6">
        <v>5</v>
      </c>
      <c r="B8" s="48"/>
      <c r="C8" s="46">
        <v>528</v>
      </c>
      <c r="D8" s="46">
        <f>'District 5'!I$33</f>
        <v>33</v>
      </c>
      <c r="E8" s="46">
        <v>0</v>
      </c>
      <c r="F8" s="46">
        <v>864</v>
      </c>
      <c r="G8" s="46">
        <v>45</v>
      </c>
      <c r="H8" s="46">
        <v>0</v>
      </c>
      <c r="I8" s="46">
        <f>'District 5'!N$33</f>
        <v>24</v>
      </c>
      <c r="J8" s="48"/>
      <c r="K8" s="46">
        <f>'District 5'!O$33</f>
        <v>470</v>
      </c>
      <c r="L8" s="46">
        <f>'District 5'!P$33</f>
        <v>31</v>
      </c>
      <c r="M8" s="46">
        <f>'District 5'!Q$33</f>
        <v>0</v>
      </c>
      <c r="N8" s="46">
        <v>924</v>
      </c>
      <c r="O8" s="46">
        <v>53</v>
      </c>
      <c r="P8" s="46">
        <v>0</v>
      </c>
      <c r="Q8" s="46">
        <f>'District 5'!U$33</f>
        <v>30</v>
      </c>
      <c r="R8" s="48"/>
      <c r="S8" s="46">
        <f>'District 5'!V$33</f>
        <v>1188</v>
      </c>
      <c r="T8" s="48"/>
      <c r="U8" s="46">
        <f>'District 5'!W$33</f>
        <v>585</v>
      </c>
      <c r="V8" s="46">
        <f>'District 5'!X$33</f>
        <v>869</v>
      </c>
      <c r="W8" s="48"/>
      <c r="X8" s="6">
        <v>5</v>
      </c>
    </row>
    <row r="9" spans="1:24" ht="24.95" customHeight="1">
      <c r="A9" s="6">
        <v>6</v>
      </c>
      <c r="B9" s="48"/>
      <c r="C9" s="46">
        <v>406</v>
      </c>
      <c r="D9" s="46">
        <f>'District 6'!I$33</f>
        <v>16</v>
      </c>
      <c r="E9" s="46">
        <v>0</v>
      </c>
      <c r="F9" s="46">
        <v>577</v>
      </c>
      <c r="G9" s="46">
        <v>23</v>
      </c>
      <c r="H9" s="46">
        <v>0</v>
      </c>
      <c r="I9" s="46">
        <f>'District 6'!N$33</f>
        <v>6</v>
      </c>
      <c r="J9" s="48"/>
      <c r="K9" s="46">
        <v>363</v>
      </c>
      <c r="L9" s="46">
        <f>'District 6'!P$33</f>
        <v>11</v>
      </c>
      <c r="M9" s="46">
        <v>0</v>
      </c>
      <c r="N9" s="46">
        <v>622</v>
      </c>
      <c r="O9" s="46">
        <v>23</v>
      </c>
      <c r="P9" s="46">
        <v>0</v>
      </c>
      <c r="Q9" s="46">
        <f>'District 6'!U$33</f>
        <v>17</v>
      </c>
      <c r="R9" s="48"/>
      <c r="S9" s="46">
        <f>'District 6'!V$33</f>
        <v>836</v>
      </c>
      <c r="T9" s="48"/>
      <c r="U9" s="46">
        <f>'District 6'!W$33</f>
        <v>432</v>
      </c>
      <c r="V9" s="46">
        <f>'District 6'!X$33</f>
        <v>554</v>
      </c>
      <c r="W9" s="48"/>
      <c r="X9" s="6">
        <v>6</v>
      </c>
    </row>
    <row r="10" spans="1:24" ht="24.95" customHeight="1">
      <c r="A10" s="6">
        <v>7</v>
      </c>
      <c r="B10" s="48"/>
      <c r="C10" s="46">
        <f>'District 7'!H$33</f>
        <v>195</v>
      </c>
      <c r="D10" s="46">
        <f>'District 7'!I$33</f>
        <v>22</v>
      </c>
      <c r="E10" s="46">
        <f>'District 7'!J$33</f>
        <v>0</v>
      </c>
      <c r="F10" s="46">
        <v>459</v>
      </c>
      <c r="G10" s="46">
        <v>34</v>
      </c>
      <c r="H10" s="46">
        <v>0</v>
      </c>
      <c r="I10" s="46">
        <f>'District 7'!N$33</f>
        <v>14</v>
      </c>
      <c r="J10" s="48"/>
      <c r="K10" s="46">
        <f>'District 7'!O$33</f>
        <v>170</v>
      </c>
      <c r="L10" s="46">
        <f>'District 7'!P$33</f>
        <v>12</v>
      </c>
      <c r="M10" s="46">
        <f>'District 7'!Q$33</f>
        <v>0</v>
      </c>
      <c r="N10" s="46">
        <v>490</v>
      </c>
      <c r="O10" s="46">
        <v>37</v>
      </c>
      <c r="P10" s="46">
        <v>0</v>
      </c>
      <c r="Q10" s="46">
        <f>'District 7'!U$33</f>
        <v>23</v>
      </c>
      <c r="R10" s="48"/>
      <c r="S10" s="46">
        <f>'District 7'!V$33</f>
        <v>620</v>
      </c>
      <c r="T10" s="48"/>
      <c r="U10" s="46">
        <f>'District 7'!W$33</f>
        <v>229</v>
      </c>
      <c r="V10" s="46">
        <f>'District 7'!X$33</f>
        <v>474</v>
      </c>
      <c r="W10" s="48"/>
      <c r="X10" s="6">
        <v>7</v>
      </c>
    </row>
    <row r="11" spans="1:24" ht="24.95" customHeight="1">
      <c r="A11" s="6">
        <v>8</v>
      </c>
      <c r="B11" s="48"/>
      <c r="C11" s="46">
        <f>'District 8'!H$33</f>
        <v>47</v>
      </c>
      <c r="D11" s="46">
        <f>'District 8'!I$33</f>
        <v>3</v>
      </c>
      <c r="E11" s="46">
        <f>'District 8'!J$33</f>
        <v>0</v>
      </c>
      <c r="F11" s="46">
        <v>160</v>
      </c>
      <c r="G11" s="46">
        <v>13</v>
      </c>
      <c r="H11" s="46">
        <v>0</v>
      </c>
      <c r="I11" s="46">
        <f>'District 8'!N$33</f>
        <v>3</v>
      </c>
      <c r="J11" s="48"/>
      <c r="K11" s="46">
        <v>44</v>
      </c>
      <c r="L11" s="46">
        <f>'District 8'!P$33</f>
        <v>3</v>
      </c>
      <c r="M11" s="46">
        <v>0</v>
      </c>
      <c r="N11" s="46">
        <v>166</v>
      </c>
      <c r="O11" s="46">
        <v>13</v>
      </c>
      <c r="P11" s="46">
        <v>0</v>
      </c>
      <c r="Q11" s="46">
        <f>'District 8'!U$33</f>
        <v>5</v>
      </c>
      <c r="R11" s="48"/>
      <c r="S11" s="46">
        <f>'District 8'!V$33</f>
        <v>202</v>
      </c>
      <c r="T11" s="48"/>
      <c r="U11" s="46">
        <f>'District 8'!W$33</f>
        <v>48</v>
      </c>
      <c r="V11" s="46">
        <f>'District 8'!X$33</f>
        <v>178</v>
      </c>
      <c r="W11" s="48"/>
      <c r="X11" s="6">
        <v>8</v>
      </c>
    </row>
    <row r="12" spans="1:24" ht="24.95" customHeight="1">
      <c r="A12" s="6">
        <v>9</v>
      </c>
      <c r="B12" s="48"/>
      <c r="C12" s="46">
        <v>467</v>
      </c>
      <c r="D12" s="46">
        <v>26</v>
      </c>
      <c r="E12" s="46">
        <v>0</v>
      </c>
      <c r="F12" s="46">
        <v>764</v>
      </c>
      <c r="G12" s="46">
        <v>92</v>
      </c>
      <c r="H12" s="46">
        <v>0</v>
      </c>
      <c r="I12" s="46">
        <f>'District 9'!N$33</f>
        <v>25</v>
      </c>
      <c r="J12" s="48"/>
      <c r="K12" s="46">
        <v>441</v>
      </c>
      <c r="L12" s="46">
        <f>'District 9'!P$33</f>
        <v>21</v>
      </c>
      <c r="M12" s="46">
        <v>0</v>
      </c>
      <c r="N12" s="46">
        <v>804</v>
      </c>
      <c r="O12" s="46">
        <v>96</v>
      </c>
      <c r="P12" s="46">
        <v>0</v>
      </c>
      <c r="Q12" s="46">
        <f>'District 9'!U$33</f>
        <v>23</v>
      </c>
      <c r="R12" s="48"/>
      <c r="S12" s="46">
        <f>'District 9'!V$33</f>
        <v>1108</v>
      </c>
      <c r="T12" s="48"/>
      <c r="U12" s="46">
        <f>'District 9'!W$33</f>
        <v>532</v>
      </c>
      <c r="V12" s="46">
        <f>'District 9'!X$33</f>
        <v>780</v>
      </c>
      <c r="W12" s="48"/>
      <c r="X12" s="6">
        <v>9</v>
      </c>
    </row>
    <row r="13" spans="1:24" ht="24.95" customHeight="1">
      <c r="A13" s="6">
        <v>10</v>
      </c>
      <c r="B13" s="48"/>
      <c r="C13" s="46">
        <f>'District 10'!H$33</f>
        <v>361</v>
      </c>
      <c r="D13" s="46">
        <f>'District 10'!I$33</f>
        <v>20</v>
      </c>
      <c r="E13" s="46">
        <f>'District 10'!J$33</f>
        <v>0</v>
      </c>
      <c r="F13" s="46">
        <v>478</v>
      </c>
      <c r="G13" s="46">
        <v>26</v>
      </c>
      <c r="H13" s="46">
        <v>0</v>
      </c>
      <c r="I13" s="46">
        <f>'District 10'!N$33</f>
        <v>17</v>
      </c>
      <c r="J13" s="48"/>
      <c r="K13" s="46">
        <f>'District 10'!O$33</f>
        <v>311</v>
      </c>
      <c r="L13" s="46">
        <f>'District 10'!P$33</f>
        <v>18</v>
      </c>
      <c r="M13" s="46">
        <f>'District 10'!Q$33</f>
        <v>0</v>
      </c>
      <c r="N13" s="46">
        <v>523</v>
      </c>
      <c r="O13" s="46">
        <v>30</v>
      </c>
      <c r="P13" s="46">
        <v>0</v>
      </c>
      <c r="Q13" s="46">
        <f>'District 10'!U$33</f>
        <v>21</v>
      </c>
      <c r="R13" s="48"/>
      <c r="S13" s="46">
        <f>'District 10'!V$33</f>
        <v>698</v>
      </c>
      <c r="T13" s="48"/>
      <c r="U13" s="46">
        <f>'District 10'!W$33</f>
        <v>400</v>
      </c>
      <c r="V13" s="46">
        <f>'District 10'!X$33</f>
        <v>471</v>
      </c>
      <c r="W13" s="48"/>
      <c r="X13" s="6">
        <v>10</v>
      </c>
    </row>
    <row r="14" spans="1:24" ht="24.95" customHeight="1">
      <c r="A14" s="6">
        <v>11</v>
      </c>
      <c r="B14" s="48"/>
      <c r="C14" s="46">
        <f>'District 11'!H$33</f>
        <v>494</v>
      </c>
      <c r="D14" s="46">
        <f>'District 11'!I$33</f>
        <v>39</v>
      </c>
      <c r="E14" s="46">
        <f>'District 11'!J$33</f>
        <v>0</v>
      </c>
      <c r="F14" s="46">
        <v>810</v>
      </c>
      <c r="G14" s="46">
        <v>97</v>
      </c>
      <c r="H14" s="46">
        <v>0</v>
      </c>
      <c r="I14" s="46">
        <f>'District 11'!N$33</f>
        <v>30</v>
      </c>
      <c r="J14" s="48"/>
      <c r="K14" s="46">
        <f>'District 11'!O$33</f>
        <v>445</v>
      </c>
      <c r="L14" s="46">
        <f>'District 11'!P$33</f>
        <v>28</v>
      </c>
      <c r="M14" s="46">
        <f>'District 11'!Q$33</f>
        <v>0</v>
      </c>
      <c r="N14" s="46">
        <v>870</v>
      </c>
      <c r="O14" s="46">
        <v>100</v>
      </c>
      <c r="P14" s="46">
        <v>0</v>
      </c>
      <c r="Q14" s="46">
        <f>'District 11'!U$33</f>
        <v>34</v>
      </c>
      <c r="R14" s="48"/>
      <c r="S14" s="46">
        <f>'District 11'!V$33</f>
        <v>1189</v>
      </c>
      <c r="T14" s="48"/>
      <c r="U14" s="46">
        <f>'District 11'!W$33</f>
        <v>587</v>
      </c>
      <c r="V14" s="46">
        <f>'District 11'!X$33</f>
        <v>833</v>
      </c>
      <c r="W14" s="48"/>
      <c r="X14" s="6">
        <v>11</v>
      </c>
    </row>
    <row r="15" spans="1:24" ht="24.95" customHeight="1">
      <c r="A15" s="6">
        <v>12</v>
      </c>
      <c r="B15" s="48"/>
      <c r="C15" s="46">
        <f>'District 12'!H$33</f>
        <v>436</v>
      </c>
      <c r="D15" s="46">
        <f>'District 12'!I$33</f>
        <v>23</v>
      </c>
      <c r="E15" s="46">
        <f>'District 12'!J$33</f>
        <v>0</v>
      </c>
      <c r="F15" s="46">
        <v>817</v>
      </c>
      <c r="G15" s="46">
        <v>88</v>
      </c>
      <c r="H15" s="46">
        <v>0</v>
      </c>
      <c r="I15" s="46">
        <f>'District 12'!N$33</f>
        <v>25</v>
      </c>
      <c r="J15" s="48"/>
      <c r="K15" s="46">
        <f>'District 12'!O$33</f>
        <v>399</v>
      </c>
      <c r="L15" s="46">
        <f>'District 12'!P$33</f>
        <v>23</v>
      </c>
      <c r="M15" s="46">
        <f>'District 12'!Q$33</f>
        <v>0</v>
      </c>
      <c r="N15" s="46">
        <v>865</v>
      </c>
      <c r="O15" s="46">
        <v>92</v>
      </c>
      <c r="P15" s="46">
        <v>0</v>
      </c>
      <c r="Q15" s="46">
        <f>'District 12'!U$33</f>
        <v>21</v>
      </c>
      <c r="R15" s="48"/>
      <c r="S15" s="46">
        <f>'District 12'!V$33</f>
        <v>1108</v>
      </c>
      <c r="T15" s="48"/>
      <c r="U15" s="46">
        <f>'District 12'!W$33</f>
        <v>500</v>
      </c>
      <c r="V15" s="46">
        <f>'District 12'!X$33</f>
        <v>826</v>
      </c>
      <c r="W15" s="48"/>
      <c r="X15" s="6">
        <v>12</v>
      </c>
    </row>
    <row r="16" spans="1:24" ht="24.95" customHeight="1">
      <c r="A16" s="6">
        <v>13</v>
      </c>
      <c r="B16" s="48"/>
      <c r="C16" s="46">
        <f>'District 13'!H$33</f>
        <v>203</v>
      </c>
      <c r="D16" s="46">
        <f>'District 13'!I$33</f>
        <v>5</v>
      </c>
      <c r="E16" s="46">
        <f>'District 13'!J$33</f>
        <v>0</v>
      </c>
      <c r="F16" s="46">
        <v>339</v>
      </c>
      <c r="G16" s="46">
        <v>25</v>
      </c>
      <c r="H16" s="46">
        <v>0</v>
      </c>
      <c r="I16" s="46">
        <f>'District 13'!N$33</f>
        <v>9</v>
      </c>
      <c r="J16" s="48"/>
      <c r="K16" s="46">
        <f>'District 13'!O$33</f>
        <v>191</v>
      </c>
      <c r="L16" s="46">
        <f>'District 13'!P$33</f>
        <v>11</v>
      </c>
      <c r="M16" s="46">
        <f>'District 13'!Q$33</f>
        <v>0</v>
      </c>
      <c r="N16" s="46">
        <f>'District 13'!R$33</f>
        <v>340</v>
      </c>
      <c r="O16" s="46">
        <f>'District 13'!S$33</f>
        <v>25</v>
      </c>
      <c r="P16" s="46">
        <f>'District 13'!T$33</f>
        <v>0</v>
      </c>
      <c r="Q16" s="46">
        <f>'District 13'!U$33</f>
        <v>14</v>
      </c>
      <c r="R16" s="48"/>
      <c r="S16" s="46">
        <f>'District 13'!V$33</f>
        <v>488</v>
      </c>
      <c r="T16" s="48"/>
      <c r="U16" s="46">
        <f>'District 13'!W$33</f>
        <v>224</v>
      </c>
      <c r="V16" s="46">
        <f>'District 13'!X$33</f>
        <v>339</v>
      </c>
      <c r="W16" s="48"/>
      <c r="X16" s="6">
        <v>13</v>
      </c>
    </row>
    <row r="17" spans="1:24" ht="24.95" customHeight="1" thickBot="1">
      <c r="A17" s="50">
        <v>14</v>
      </c>
      <c r="B17" s="48"/>
      <c r="C17" s="46">
        <f>'District 14'!H$33</f>
        <v>70</v>
      </c>
      <c r="D17" s="46">
        <f>'District 14'!I$33</f>
        <v>8</v>
      </c>
      <c r="E17" s="46">
        <f>'District 14'!J$33</f>
        <v>0</v>
      </c>
      <c r="F17" s="46">
        <v>389</v>
      </c>
      <c r="G17" s="46">
        <v>33</v>
      </c>
      <c r="H17" s="46">
        <v>0</v>
      </c>
      <c r="I17" s="46">
        <f>'District 14'!N$33</f>
        <v>22</v>
      </c>
      <c r="J17" s="48"/>
      <c r="K17" s="46">
        <f>'District 14'!O$33</f>
        <v>60</v>
      </c>
      <c r="L17" s="46">
        <f>'District 14'!P$33</f>
        <v>4</v>
      </c>
      <c r="M17" s="46">
        <f>'District 14'!Q$33</f>
        <v>0</v>
      </c>
      <c r="N17" s="46">
        <v>400</v>
      </c>
      <c r="O17" s="46">
        <v>33</v>
      </c>
      <c r="P17" s="46">
        <v>0</v>
      </c>
      <c r="Q17" s="46">
        <f>'District 14'!U$33</f>
        <v>29</v>
      </c>
      <c r="R17" s="48"/>
      <c r="S17" s="46">
        <f>'District 14'!V$33</f>
        <v>479</v>
      </c>
      <c r="T17" s="48"/>
      <c r="U17" s="46">
        <f>'District 14'!W$33</f>
        <v>74</v>
      </c>
      <c r="V17" s="46">
        <f>'District 14'!X$33</f>
        <v>431</v>
      </c>
      <c r="W17" s="48"/>
      <c r="X17" s="50">
        <v>14</v>
      </c>
    </row>
    <row r="18" spans="1:24" ht="30" customHeight="1" thickTop="1" thickBot="1">
      <c r="A18" s="200" t="s">
        <v>98</v>
      </c>
      <c r="B18" s="12"/>
      <c r="C18" s="284">
        <f t="shared" ref="C18:I18" si="0">SUM(C4:C17)</f>
        <v>4038</v>
      </c>
      <c r="D18" s="284">
        <f t="shared" si="0"/>
        <v>267</v>
      </c>
      <c r="E18" s="284">
        <f t="shared" si="0"/>
        <v>0</v>
      </c>
      <c r="F18" s="284">
        <f t="shared" si="0"/>
        <v>7116</v>
      </c>
      <c r="G18" s="284">
        <f t="shared" si="0"/>
        <v>576</v>
      </c>
      <c r="H18" s="284">
        <f t="shared" si="0"/>
        <v>0</v>
      </c>
      <c r="I18" s="284">
        <f t="shared" si="0"/>
        <v>228</v>
      </c>
      <c r="J18" s="12"/>
      <c r="K18" s="284">
        <f>SUM(K4:K17)</f>
        <v>3649</v>
      </c>
      <c r="L18" s="284">
        <f t="shared" ref="L18:Q18" si="1">SUM(L4:L17)</f>
        <v>211</v>
      </c>
      <c r="M18" s="284">
        <f t="shared" si="1"/>
        <v>0</v>
      </c>
      <c r="N18" s="284">
        <f t="shared" si="1"/>
        <v>7560</v>
      </c>
      <c r="O18" s="284">
        <f t="shared" si="1"/>
        <v>613</v>
      </c>
      <c r="P18" s="284">
        <f t="shared" si="1"/>
        <v>0</v>
      </c>
      <c r="Q18" s="284">
        <f t="shared" si="1"/>
        <v>284</v>
      </c>
      <c r="R18" s="12"/>
      <c r="S18" s="284">
        <f>SUM(S4:S17)</f>
        <v>9900</v>
      </c>
      <c r="T18" s="12"/>
      <c r="U18" s="284">
        <f>SUM(U4:U17)</f>
        <v>4558</v>
      </c>
      <c r="V18" s="284">
        <f>SUM(V4:V17)</f>
        <v>7217</v>
      </c>
      <c r="W18" s="12"/>
      <c r="X18" s="200" t="s">
        <v>98</v>
      </c>
    </row>
    <row r="19" spans="1:24" ht="30" customHeight="1" thickTop="1" thickBot="1">
      <c r="A19" s="201" t="s">
        <v>99</v>
      </c>
      <c r="B19" s="12"/>
      <c r="C19" s="286">
        <f>'AB Comp'!$C21</f>
        <v>239</v>
      </c>
      <c r="D19" s="286">
        <f>'AB Comp'!$H21</f>
        <v>24</v>
      </c>
      <c r="E19" s="286">
        <f>'AB Comp'!$M21</f>
        <v>0</v>
      </c>
      <c r="F19" s="286">
        <f>'AB Comp'!$R21</f>
        <v>480</v>
      </c>
      <c r="G19" s="286">
        <f>'AB Comp'!$W21</f>
        <v>33</v>
      </c>
      <c r="H19" s="286">
        <f>'AB Comp'!$AB21</f>
        <v>0</v>
      </c>
      <c r="I19" s="286">
        <f>'AB Comp'!$AG21</f>
        <v>8</v>
      </c>
      <c r="J19" s="288"/>
      <c r="K19" s="286">
        <f>'AB Att Gen'!$C$21</f>
        <v>224</v>
      </c>
      <c r="L19" s="286">
        <f>'AB Att Gen'!$H$21</f>
        <v>9</v>
      </c>
      <c r="M19" s="286">
        <f>'AB Att Gen'!$M$21</f>
        <v>0</v>
      </c>
      <c r="N19" s="286">
        <f>'AB Att Gen'!$R$21</f>
        <v>535</v>
      </c>
      <c r="O19" s="286">
        <f>'AB Att Gen'!$W$21</f>
        <v>37</v>
      </c>
      <c r="P19" s="286">
        <f>'AB Att Gen'!$AB$21</f>
        <v>0</v>
      </c>
      <c r="Q19" s="286">
        <f>'AB Att Gen'!$AG$21</f>
        <v>14</v>
      </c>
      <c r="R19" s="288"/>
      <c r="S19" s="284">
        <f>'AB Probate, Reg'!$C21</f>
        <v>654</v>
      </c>
      <c r="T19" s="288"/>
      <c r="U19" s="286">
        <f>'AB Probate, Reg'!$I21</f>
        <v>280</v>
      </c>
      <c r="V19" s="285">
        <f>'AB Probate, Reg'!$N21</f>
        <v>490</v>
      </c>
      <c r="W19" s="12"/>
      <c r="X19" s="201" t="s">
        <v>99</v>
      </c>
    </row>
    <row r="20" spans="1:24" ht="30" customHeight="1" thickTop="1" thickBot="1">
      <c r="A20" s="199" t="s">
        <v>429</v>
      </c>
      <c r="B20" s="48"/>
      <c r="C20" s="286">
        <f>'EDR Comp'!C21</f>
        <v>80</v>
      </c>
      <c r="D20" s="286">
        <f>'EDR Comp'!H21</f>
        <v>9</v>
      </c>
      <c r="E20" s="286">
        <f>'EDR Comp'!M21</f>
        <v>0</v>
      </c>
      <c r="F20" s="286">
        <f>'EDR Comp'!R21</f>
        <v>251</v>
      </c>
      <c r="G20" s="286">
        <f>'EDR Comp'!W21</f>
        <v>19</v>
      </c>
      <c r="H20" s="286">
        <f>'EDR Comp'!AB21</f>
        <v>0</v>
      </c>
      <c r="I20" s="286">
        <f>'EDR Comp'!AG21</f>
        <v>23</v>
      </c>
      <c r="J20" s="288"/>
      <c r="K20" s="286">
        <f>'EDR Att Gen'!$C$21</f>
        <v>79</v>
      </c>
      <c r="L20" s="286">
        <f>'EDR Att Gen'!$H$21</f>
        <v>7</v>
      </c>
      <c r="M20" s="286">
        <f>'EDR Att Gen'!$M$21</f>
        <v>0</v>
      </c>
      <c r="N20" s="286">
        <f>'EDR Att Gen'!$R$21</f>
        <v>260</v>
      </c>
      <c r="O20" s="286">
        <f>'EDR Att Gen'!$W$21</f>
        <v>20</v>
      </c>
      <c r="P20" s="286">
        <f>'EDR Att Gen'!$AB$21</f>
        <v>0</v>
      </c>
      <c r="Q20" s="286">
        <f>'EDR Att Gen'!$AG$21</f>
        <v>25</v>
      </c>
      <c r="R20" s="288"/>
      <c r="S20" s="284">
        <f>'EDR Probate, Reg'!C21</f>
        <v>315</v>
      </c>
      <c r="T20" s="288"/>
      <c r="U20" s="286">
        <f>'EDR Probate, Reg'!I21</f>
        <v>88</v>
      </c>
      <c r="V20" s="285">
        <f>'EDR Probate, Reg'!N21</f>
        <v>278</v>
      </c>
      <c r="W20" s="48"/>
      <c r="X20" s="199" t="s">
        <v>429</v>
      </c>
    </row>
    <row r="21" spans="1:24" ht="30" customHeight="1" thickTop="1" thickBot="1">
      <c r="A21" s="202" t="s">
        <v>100</v>
      </c>
      <c r="B21" s="48"/>
      <c r="C21" s="284">
        <f t="shared" ref="C21:I21" si="2">SUM(C18:C20)</f>
        <v>4357</v>
      </c>
      <c r="D21" s="284">
        <f t="shared" si="2"/>
        <v>300</v>
      </c>
      <c r="E21" s="284">
        <f t="shared" si="2"/>
        <v>0</v>
      </c>
      <c r="F21" s="284">
        <f t="shared" si="2"/>
        <v>7847</v>
      </c>
      <c r="G21" s="284">
        <f t="shared" si="2"/>
        <v>628</v>
      </c>
      <c r="H21" s="284">
        <f t="shared" si="2"/>
        <v>0</v>
      </c>
      <c r="I21" s="284">
        <f t="shared" si="2"/>
        <v>259</v>
      </c>
      <c r="J21" s="48"/>
      <c r="K21" s="284">
        <f t="shared" ref="K21:Q21" si="3">SUM(K18:K20)</f>
        <v>3952</v>
      </c>
      <c r="L21" s="284">
        <f t="shared" si="3"/>
        <v>227</v>
      </c>
      <c r="M21" s="284">
        <f t="shared" si="3"/>
        <v>0</v>
      </c>
      <c r="N21" s="284">
        <f t="shared" si="3"/>
        <v>8355</v>
      </c>
      <c r="O21" s="284">
        <f t="shared" si="3"/>
        <v>670</v>
      </c>
      <c r="P21" s="284">
        <f t="shared" si="3"/>
        <v>0</v>
      </c>
      <c r="Q21" s="284">
        <f t="shared" si="3"/>
        <v>323</v>
      </c>
      <c r="R21" s="48"/>
      <c r="S21" s="296">
        <f>SUM(S18:S20)</f>
        <v>10869</v>
      </c>
      <c r="T21" s="48"/>
      <c r="U21" s="284">
        <f>SUM(U18:U20)</f>
        <v>4926</v>
      </c>
      <c r="V21" s="284">
        <f>SUM(V18:V20)</f>
        <v>7985</v>
      </c>
      <c r="W21" s="48"/>
      <c r="X21" s="202" t="s">
        <v>100</v>
      </c>
    </row>
    <row r="22" spans="1:24" ht="30" customHeight="1" thickTop="1" thickBot="1">
      <c r="A22" s="703" t="s">
        <v>1</v>
      </c>
      <c r="B22" s="704"/>
      <c r="C22" s="704"/>
      <c r="D22" s="704"/>
      <c r="E22" s="704"/>
      <c r="F22" s="704"/>
      <c r="G22" s="704"/>
      <c r="H22" s="704"/>
      <c r="I22" s="704"/>
      <c r="J22" s="704"/>
      <c r="K22" s="704"/>
      <c r="L22" s="704"/>
      <c r="M22" s="704"/>
      <c r="N22" s="704"/>
      <c r="O22" s="704"/>
      <c r="P22" s="704"/>
      <c r="Q22" s="704"/>
      <c r="R22" s="704"/>
      <c r="S22" s="704"/>
      <c r="T22" s="704"/>
      <c r="U22" s="704"/>
      <c r="V22" s="704"/>
      <c r="W22" s="704"/>
      <c r="X22" s="705"/>
    </row>
    <row r="23" spans="1:24" ht="30" customHeight="1" thickTop="1" thickBot="1">
      <c r="A23" s="200" t="s">
        <v>98</v>
      </c>
      <c r="B23" s="62"/>
      <c r="C23" s="69">
        <f>C6+C9</f>
        <v>589</v>
      </c>
      <c r="D23" s="69">
        <f t="shared" ref="D23:I23" si="4">D6+D9</f>
        <v>26</v>
      </c>
      <c r="E23" s="69">
        <f t="shared" si="4"/>
        <v>0</v>
      </c>
      <c r="F23" s="69">
        <f t="shared" si="4"/>
        <v>884</v>
      </c>
      <c r="G23" s="69">
        <f t="shared" si="4"/>
        <v>36</v>
      </c>
      <c r="H23" s="69">
        <f t="shared" si="4"/>
        <v>0</v>
      </c>
      <c r="I23" s="69">
        <f t="shared" si="4"/>
        <v>10</v>
      </c>
      <c r="J23" s="62"/>
      <c r="K23" s="69">
        <f>K6+K9</f>
        <v>524</v>
      </c>
      <c r="L23" s="69">
        <f t="shared" ref="L23:V23" si="5">L6+L9</f>
        <v>19</v>
      </c>
      <c r="M23" s="69">
        <f t="shared" si="5"/>
        <v>0</v>
      </c>
      <c r="N23" s="69">
        <f t="shared" si="5"/>
        <v>950</v>
      </c>
      <c r="O23" s="69">
        <f t="shared" si="5"/>
        <v>41</v>
      </c>
      <c r="P23" s="69">
        <f t="shared" si="5"/>
        <v>0</v>
      </c>
      <c r="Q23" s="69">
        <f t="shared" si="5"/>
        <v>25</v>
      </c>
      <c r="R23" s="62"/>
      <c r="S23" s="69">
        <f>S6+S9</f>
        <v>1249</v>
      </c>
      <c r="T23" s="62"/>
      <c r="U23" s="69">
        <f t="shared" si="5"/>
        <v>631</v>
      </c>
      <c r="V23" s="69">
        <f t="shared" si="5"/>
        <v>856</v>
      </c>
      <c r="W23" s="62"/>
      <c r="X23" s="200" t="s">
        <v>98</v>
      </c>
    </row>
    <row r="24" spans="1:24" ht="30" customHeight="1" thickBot="1">
      <c r="A24" s="201" t="s">
        <v>99</v>
      </c>
      <c r="B24" s="67"/>
      <c r="C24" s="71">
        <f>'AB Comp'!C$23</f>
        <v>40</v>
      </c>
      <c r="D24" s="71">
        <f>'AB Comp'!H$23</f>
        <v>1</v>
      </c>
      <c r="E24" s="71">
        <f>'AB Comp'!M$23</f>
        <v>0</v>
      </c>
      <c r="F24" s="71">
        <f>'AB Comp'!R$23</f>
        <v>28</v>
      </c>
      <c r="G24" s="71">
        <f>'AB Comp'!W$23</f>
        <v>1</v>
      </c>
      <c r="H24" s="71">
        <f>'AB Comp'!AB$23</f>
        <v>0</v>
      </c>
      <c r="I24" s="71">
        <f>'AB Comp'!AG$23</f>
        <v>0</v>
      </c>
      <c r="J24" s="67"/>
      <c r="K24" s="71">
        <f>'AB Att Gen'!$C$23</f>
        <v>38</v>
      </c>
      <c r="L24" s="71">
        <f>'AB Att Gen'!$H$23</f>
        <v>1</v>
      </c>
      <c r="M24" s="71">
        <f>'AB Att Gen'!$M$23</f>
        <v>0</v>
      </c>
      <c r="N24" s="71">
        <f>'AB Att Gen'!$R$23</f>
        <v>32</v>
      </c>
      <c r="O24" s="71">
        <f>'AB Att Gen'!$W$23</f>
        <v>1</v>
      </c>
      <c r="P24" s="71">
        <f>'AB Att Gen'!$AB$23</f>
        <v>0</v>
      </c>
      <c r="Q24" s="71">
        <f>'AB Att Gen'!$AG$23</f>
        <v>0</v>
      </c>
      <c r="R24" s="67"/>
      <c r="S24" s="71">
        <f>'AB Probate, Reg'!C$23</f>
        <v>45</v>
      </c>
      <c r="T24" s="67"/>
      <c r="U24" s="71">
        <f>'AB Probate, Reg'!I$23</f>
        <v>48</v>
      </c>
      <c r="V24" s="71">
        <f>'AB Probate, Reg'!N$23</f>
        <v>24</v>
      </c>
      <c r="W24" s="67"/>
      <c r="X24" s="201" t="s">
        <v>99</v>
      </c>
    </row>
    <row r="25" spans="1:24" ht="30" customHeight="1" thickTop="1" thickBot="1">
      <c r="A25" s="199" t="s">
        <v>429</v>
      </c>
      <c r="B25" s="67"/>
      <c r="C25" s="71">
        <f>'EDR Comp'!C$23</f>
        <v>7</v>
      </c>
      <c r="D25" s="71">
        <f>'EDR Comp'!H$23</f>
        <v>2</v>
      </c>
      <c r="E25" s="71">
        <f>'EDR Comp'!M$23</f>
        <v>0</v>
      </c>
      <c r="F25" s="71">
        <f>'EDR Comp'!R$23</f>
        <v>3</v>
      </c>
      <c r="G25" s="71">
        <f>'EDR Comp'!W$23</f>
        <v>0</v>
      </c>
      <c r="H25" s="71">
        <f>'EDR Comp'!AB$23</f>
        <v>0</v>
      </c>
      <c r="I25" s="71">
        <f>'EDR Comp'!AG$23</f>
        <v>0</v>
      </c>
      <c r="J25" s="67"/>
      <c r="K25" s="71">
        <f>'EDR Att Gen'!$C$23</f>
        <v>7</v>
      </c>
      <c r="L25" s="71">
        <f>'EDR Att Gen'!$H$23</f>
        <v>1</v>
      </c>
      <c r="M25" s="71">
        <f>'EDR Att Gen'!$M$23</f>
        <v>0</v>
      </c>
      <c r="N25" s="71">
        <f>'EDR Att Gen'!$R$23</f>
        <v>4</v>
      </c>
      <c r="O25" s="71">
        <f>'EDR Att Gen'!$W$23</f>
        <v>0</v>
      </c>
      <c r="P25" s="71">
        <f>'EDR Att Gen'!$AB$23</f>
        <v>0</v>
      </c>
      <c r="Q25" s="71">
        <f>'EDR Att Gen'!$AG$23</f>
        <v>0</v>
      </c>
      <c r="R25" s="67"/>
      <c r="S25" s="71">
        <f>'EDR Probate, Reg'!C$23</f>
        <v>6</v>
      </c>
      <c r="T25" s="67"/>
      <c r="U25" s="268">
        <f>'EDR Probate, Reg'!I$23</f>
        <v>9</v>
      </c>
      <c r="V25" s="268">
        <f>'EDR Probate, Reg'!N$23</f>
        <v>2</v>
      </c>
      <c r="W25" s="67"/>
      <c r="X25" s="199" t="s">
        <v>429</v>
      </c>
    </row>
    <row r="26" spans="1:24" ht="39.75" customHeight="1" thickTop="1" thickBot="1">
      <c r="A26" s="202" t="s">
        <v>100</v>
      </c>
      <c r="B26" s="62"/>
      <c r="C26" s="74">
        <f>SUM(C23:C25)</f>
        <v>636</v>
      </c>
      <c r="D26" s="74">
        <f t="shared" ref="D26:K26" si="6">SUM(D23:D25)</f>
        <v>29</v>
      </c>
      <c r="E26" s="74">
        <f t="shared" si="6"/>
        <v>0</v>
      </c>
      <c r="F26" s="74">
        <f t="shared" si="6"/>
        <v>915</v>
      </c>
      <c r="G26" s="74">
        <f t="shared" si="6"/>
        <v>37</v>
      </c>
      <c r="H26" s="74">
        <f t="shared" si="6"/>
        <v>0</v>
      </c>
      <c r="I26" s="74">
        <f t="shared" si="6"/>
        <v>10</v>
      </c>
      <c r="J26" s="62"/>
      <c r="K26" s="74">
        <f t="shared" si="6"/>
        <v>569</v>
      </c>
      <c r="L26" s="74">
        <f t="shared" ref="L26" si="7">SUM(L23:L25)</f>
        <v>21</v>
      </c>
      <c r="M26" s="74">
        <f t="shared" ref="M26" si="8">SUM(M23:M25)</f>
        <v>0</v>
      </c>
      <c r="N26" s="74">
        <f t="shared" ref="N26" si="9">SUM(N23:N25)</f>
        <v>986</v>
      </c>
      <c r="O26" s="74">
        <f t="shared" ref="O26" si="10">SUM(O23:O25)</f>
        <v>42</v>
      </c>
      <c r="P26" s="74">
        <f t="shared" ref="P26" si="11">SUM(P23:P25)</f>
        <v>0</v>
      </c>
      <c r="Q26" s="74">
        <f t="shared" ref="Q26" si="12">SUM(Q23:Q25)</f>
        <v>25</v>
      </c>
      <c r="R26" s="62"/>
      <c r="S26" s="74">
        <f>SUM(S23:S25)</f>
        <v>1300</v>
      </c>
      <c r="T26" s="62"/>
      <c r="U26" s="74">
        <f t="shared" ref="U26" si="13">SUM(U23:U25)</f>
        <v>688</v>
      </c>
      <c r="V26" s="75">
        <f t="shared" ref="V26" si="14">SUM(V23:V25)</f>
        <v>882</v>
      </c>
      <c r="W26" s="62"/>
      <c r="X26" s="202" t="s">
        <v>100</v>
      </c>
    </row>
    <row r="27" spans="1:24" ht="30" customHeight="1" thickTop="1" thickBot="1">
      <c r="A27" s="870" t="s">
        <v>4</v>
      </c>
      <c r="B27" s="871"/>
      <c r="C27" s="871"/>
      <c r="D27" s="871"/>
      <c r="E27" s="871"/>
      <c r="F27" s="871"/>
      <c r="G27" s="871"/>
      <c r="H27" s="871"/>
      <c r="I27" s="871"/>
      <c r="J27" s="871"/>
      <c r="K27" s="871"/>
      <c r="L27" s="871"/>
      <c r="M27" s="871"/>
      <c r="N27" s="871"/>
      <c r="O27" s="871"/>
      <c r="P27" s="871"/>
      <c r="Q27" s="871"/>
      <c r="R27" s="871"/>
      <c r="S27" s="871"/>
      <c r="T27" s="871"/>
      <c r="U27" s="871"/>
      <c r="V27" s="871"/>
      <c r="W27" s="871"/>
      <c r="X27" s="872"/>
    </row>
    <row r="28" spans="1:24" ht="30" customHeight="1" thickTop="1" thickBot="1">
      <c r="A28" s="200" t="s">
        <v>98</v>
      </c>
      <c r="B28" s="67"/>
      <c r="C28" s="69">
        <f>SUM(C4:C5,C7:C8,C10:C17)</f>
        <v>3449</v>
      </c>
      <c r="D28" s="69">
        <f t="shared" ref="D28:I28" si="15">SUM(D4:D5,D7:D8,D10:D17)</f>
        <v>241</v>
      </c>
      <c r="E28" s="69">
        <f t="shared" si="15"/>
        <v>0</v>
      </c>
      <c r="F28" s="69">
        <f t="shared" si="15"/>
        <v>6232</v>
      </c>
      <c r="G28" s="69">
        <f t="shared" si="15"/>
        <v>540</v>
      </c>
      <c r="H28" s="69">
        <f t="shared" si="15"/>
        <v>0</v>
      </c>
      <c r="I28" s="69">
        <f t="shared" si="15"/>
        <v>218</v>
      </c>
      <c r="J28" s="67"/>
      <c r="K28" s="69">
        <f>SUM(K4:K5,K7:K8,K10:K17)</f>
        <v>3125</v>
      </c>
      <c r="L28" s="69">
        <f t="shared" ref="L28:Q28" si="16">SUM(L4:L5,L7:L8,L10:L17)</f>
        <v>192</v>
      </c>
      <c r="M28" s="69">
        <f t="shared" si="16"/>
        <v>0</v>
      </c>
      <c r="N28" s="69">
        <f t="shared" si="16"/>
        <v>6610</v>
      </c>
      <c r="O28" s="69">
        <f t="shared" si="16"/>
        <v>572</v>
      </c>
      <c r="P28" s="69">
        <f t="shared" si="16"/>
        <v>0</v>
      </c>
      <c r="Q28" s="69">
        <f t="shared" si="16"/>
        <v>259</v>
      </c>
      <c r="R28" s="67"/>
      <c r="S28" s="115">
        <f>SUM(S4:S5,S7:S8,S10:S17)</f>
        <v>8651</v>
      </c>
      <c r="T28" s="67"/>
      <c r="U28" s="69">
        <f>SUM(U4:U5,U7:U8,U10:U17)</f>
        <v>3927</v>
      </c>
      <c r="V28" s="70">
        <f>SUM(V4:V5,V7:V8,V10:V17)</f>
        <v>6361</v>
      </c>
      <c r="W28" s="67"/>
      <c r="X28" s="200" t="s">
        <v>98</v>
      </c>
    </row>
    <row r="29" spans="1:24" ht="39.75" customHeight="1" thickBot="1">
      <c r="A29" s="201" t="s">
        <v>99</v>
      </c>
      <c r="B29" s="68"/>
      <c r="C29" s="71">
        <f>'AB Comp'!C$25</f>
        <v>199</v>
      </c>
      <c r="D29" s="71">
        <f>'AB Comp'!$H$25</f>
        <v>23</v>
      </c>
      <c r="E29" s="71">
        <f>'AB Comp'!$M$25</f>
        <v>0</v>
      </c>
      <c r="F29" s="71">
        <f>'AB Comp'!$R$25</f>
        <v>452</v>
      </c>
      <c r="G29" s="71">
        <f>'AB Comp'!$W$25</f>
        <v>32</v>
      </c>
      <c r="H29" s="71">
        <f>'AB Comp'!$AB$25</f>
        <v>0</v>
      </c>
      <c r="I29" s="71">
        <f>'AB Comp'!$AG$25</f>
        <v>8</v>
      </c>
      <c r="J29" s="68"/>
      <c r="K29" s="71">
        <f>'AB Att Gen'!$C$25</f>
        <v>186</v>
      </c>
      <c r="L29" s="71">
        <f>'AB Att Gen'!$H$25</f>
        <v>8</v>
      </c>
      <c r="M29" s="71">
        <f>'AB Att Gen'!$M$25</f>
        <v>0</v>
      </c>
      <c r="N29" s="71">
        <f>'AB Att Gen'!$R$25</f>
        <v>503</v>
      </c>
      <c r="O29" s="71">
        <f>'AB Att Gen'!$W$25</f>
        <v>36</v>
      </c>
      <c r="P29" s="71">
        <f>'AB Att Gen'!$AB$25</f>
        <v>0</v>
      </c>
      <c r="Q29" s="71">
        <f>'AB Att Gen'!$AG$25</f>
        <v>14</v>
      </c>
      <c r="R29" s="68"/>
      <c r="S29" s="73">
        <f>'AB Probate, Reg'!$C$25</f>
        <v>609</v>
      </c>
      <c r="T29" s="68"/>
      <c r="U29" s="71">
        <f>'AB Probate, Reg'!$I$25</f>
        <v>232</v>
      </c>
      <c r="V29" s="71">
        <f>'AB Probate, Reg'!$N$25</f>
        <v>466</v>
      </c>
      <c r="W29" s="68"/>
      <c r="X29" s="201" t="s">
        <v>99</v>
      </c>
    </row>
    <row r="30" spans="1:24" ht="39.75" customHeight="1" thickTop="1" thickBot="1">
      <c r="A30" s="199" t="s">
        <v>429</v>
      </c>
      <c r="B30" s="68"/>
      <c r="C30" s="71">
        <f>'EDR Comp'!C$25</f>
        <v>73</v>
      </c>
      <c r="D30" s="71">
        <f>'EDR Comp'!H$25</f>
        <v>7</v>
      </c>
      <c r="E30" s="71">
        <f>'EDR Comp'!M$25</f>
        <v>0</v>
      </c>
      <c r="F30" s="71">
        <f>'EDR Comp'!R$25</f>
        <v>248</v>
      </c>
      <c r="G30" s="71">
        <f>'EDR Comp'!W$25</f>
        <v>19</v>
      </c>
      <c r="H30" s="71">
        <f>'EDR Comp'!AB$25</f>
        <v>0</v>
      </c>
      <c r="I30" s="71">
        <f>'EDR Comp'!AG$25</f>
        <v>23</v>
      </c>
      <c r="J30" s="68"/>
      <c r="K30" s="71">
        <f>'EDR Att Gen'!$C$25</f>
        <v>72</v>
      </c>
      <c r="L30" s="71">
        <f>'EDR Att Gen'!$H$25</f>
        <v>6</v>
      </c>
      <c r="M30" s="71">
        <f>'EDR Att Gen'!$M$25</f>
        <v>0</v>
      </c>
      <c r="N30" s="71">
        <f>'EDR Att Gen'!$R$25</f>
        <v>256</v>
      </c>
      <c r="O30" s="71">
        <f>'EDR Att Gen'!$W$25</f>
        <v>20</v>
      </c>
      <c r="P30" s="71">
        <f>'EDR Att Gen'!$AB$25</f>
        <v>0</v>
      </c>
      <c r="Q30" s="71">
        <f>'EDR Att Gen'!$AG$25</f>
        <v>25</v>
      </c>
      <c r="R30" s="68"/>
      <c r="S30" s="73">
        <f>'EDR Probate, Reg'!$C$25</f>
        <v>309</v>
      </c>
      <c r="T30" s="68"/>
      <c r="U30" s="71">
        <f>'EDR Probate, Reg'!$I$25</f>
        <v>79</v>
      </c>
      <c r="V30" s="71">
        <f>'EDR Probate, Reg'!$N$25</f>
        <v>276</v>
      </c>
      <c r="W30" s="68"/>
      <c r="X30" s="199" t="s">
        <v>429</v>
      </c>
    </row>
    <row r="31" spans="1:24" ht="39.75" customHeight="1" thickTop="1" thickBot="1">
      <c r="A31" s="202" t="s">
        <v>100</v>
      </c>
      <c r="B31" s="68"/>
      <c r="C31" s="74">
        <f>SUM(C28:C30)</f>
        <v>3721</v>
      </c>
      <c r="D31" s="74">
        <f t="shared" ref="D31:I31" si="17">SUM(D28:D30)</f>
        <v>271</v>
      </c>
      <c r="E31" s="74">
        <f t="shared" si="17"/>
        <v>0</v>
      </c>
      <c r="F31" s="74">
        <f t="shared" si="17"/>
        <v>6932</v>
      </c>
      <c r="G31" s="74">
        <f t="shared" si="17"/>
        <v>591</v>
      </c>
      <c r="H31" s="74">
        <f t="shared" si="17"/>
        <v>0</v>
      </c>
      <c r="I31" s="74">
        <f t="shared" si="17"/>
        <v>249</v>
      </c>
      <c r="J31" s="68"/>
      <c r="K31" s="74">
        <f>SUM(K28:K30)</f>
        <v>3383</v>
      </c>
      <c r="L31" s="74">
        <f t="shared" ref="L31" si="18">SUM(L28:L30)</f>
        <v>206</v>
      </c>
      <c r="M31" s="74">
        <f t="shared" ref="M31" si="19">SUM(M28:M30)</f>
        <v>0</v>
      </c>
      <c r="N31" s="74">
        <f t="shared" ref="N31" si="20">SUM(N28:N30)</f>
        <v>7369</v>
      </c>
      <c r="O31" s="74">
        <f t="shared" ref="O31" si="21">SUM(O28:O30)</f>
        <v>628</v>
      </c>
      <c r="P31" s="74">
        <f t="shared" ref="P31" si="22">SUM(P28:P30)</f>
        <v>0</v>
      </c>
      <c r="Q31" s="74">
        <f t="shared" ref="Q31" si="23">SUM(Q28:Q30)</f>
        <v>298</v>
      </c>
      <c r="R31" s="68"/>
      <c r="S31" s="75">
        <f t="shared" ref="S31" si="24">SUM(S28:S30)</f>
        <v>9569</v>
      </c>
      <c r="T31" s="68"/>
      <c r="U31" s="74">
        <f t="shared" ref="U31" si="25">SUM(U28:U30)</f>
        <v>4238</v>
      </c>
      <c r="V31" s="75">
        <f t="shared" ref="V31" si="26">SUM(V28:V30)</f>
        <v>7103</v>
      </c>
      <c r="W31" s="68"/>
      <c r="X31" s="202" t="s">
        <v>100</v>
      </c>
    </row>
    <row r="32" spans="1:24" ht="13.5" thickTop="1">
      <c r="A32" s="114"/>
    </row>
    <row r="33" spans="1:29">
      <c r="A33" s="114"/>
    </row>
    <row r="34" spans="1:29" ht="24.95" customHeight="1">
      <c r="A34" s="478" t="s">
        <v>469</v>
      </c>
    </row>
    <row r="35" spans="1:29" ht="24.95" customHeight="1">
      <c r="A35" s="117" t="s">
        <v>434</v>
      </c>
      <c r="B35">
        <f>B26</f>
        <v>0</v>
      </c>
      <c r="C35">
        <f>C26</f>
        <v>636</v>
      </c>
      <c r="D35">
        <f t="shared" ref="D35:I35" si="27">D26</f>
        <v>29</v>
      </c>
      <c r="E35">
        <f t="shared" si="27"/>
        <v>0</v>
      </c>
      <c r="F35">
        <f t="shared" si="27"/>
        <v>915</v>
      </c>
      <c r="G35">
        <f t="shared" si="27"/>
        <v>37</v>
      </c>
      <c r="H35">
        <f t="shared" si="27"/>
        <v>0</v>
      </c>
      <c r="I35">
        <f t="shared" si="27"/>
        <v>10</v>
      </c>
      <c r="K35">
        <f>K26</f>
        <v>569</v>
      </c>
      <c r="L35">
        <f t="shared" ref="L35:Q35" si="28">L26</f>
        <v>21</v>
      </c>
      <c r="M35">
        <f t="shared" si="28"/>
        <v>0</v>
      </c>
      <c r="N35">
        <f t="shared" si="28"/>
        <v>986</v>
      </c>
      <c r="O35">
        <f t="shared" si="28"/>
        <v>42</v>
      </c>
      <c r="P35">
        <f t="shared" si="28"/>
        <v>0</v>
      </c>
      <c r="Q35">
        <f t="shared" si="28"/>
        <v>25</v>
      </c>
      <c r="S35">
        <f t="shared" ref="S35:U35" si="29">S26</f>
        <v>1300</v>
      </c>
      <c r="T35">
        <f t="shared" si="29"/>
        <v>0</v>
      </c>
      <c r="U35">
        <f t="shared" si="29"/>
        <v>688</v>
      </c>
      <c r="V35">
        <f>V26</f>
        <v>882</v>
      </c>
      <c r="W35">
        <f>W26</f>
        <v>0</v>
      </c>
      <c r="X35" s="117" t="s">
        <v>434</v>
      </c>
    </row>
    <row r="36" spans="1:29" ht="24.95" customHeight="1">
      <c r="A36" s="203" t="s">
        <v>145</v>
      </c>
      <c r="B36">
        <f>B31</f>
        <v>0</v>
      </c>
      <c r="C36">
        <f>C31</f>
        <v>3721</v>
      </c>
      <c r="D36">
        <f t="shared" ref="D36:I36" si="30">D31</f>
        <v>271</v>
      </c>
      <c r="E36">
        <f t="shared" si="30"/>
        <v>0</v>
      </c>
      <c r="F36">
        <f t="shared" si="30"/>
        <v>6932</v>
      </c>
      <c r="G36">
        <f t="shared" si="30"/>
        <v>591</v>
      </c>
      <c r="H36">
        <f t="shared" si="30"/>
        <v>0</v>
      </c>
      <c r="I36">
        <f t="shared" si="30"/>
        <v>249</v>
      </c>
      <c r="K36">
        <f>K31</f>
        <v>3383</v>
      </c>
      <c r="L36">
        <f t="shared" ref="L36:Q36" si="31">L31</f>
        <v>206</v>
      </c>
      <c r="M36">
        <f t="shared" si="31"/>
        <v>0</v>
      </c>
      <c r="N36">
        <f t="shared" si="31"/>
        <v>7369</v>
      </c>
      <c r="O36">
        <f t="shared" si="31"/>
        <v>628</v>
      </c>
      <c r="P36">
        <f t="shared" si="31"/>
        <v>0</v>
      </c>
      <c r="Q36">
        <f t="shared" si="31"/>
        <v>298</v>
      </c>
      <c r="S36">
        <f t="shared" ref="S36:U36" si="32">S31</f>
        <v>9569</v>
      </c>
      <c r="T36">
        <f t="shared" si="32"/>
        <v>0</v>
      </c>
      <c r="U36">
        <f t="shared" si="32"/>
        <v>4238</v>
      </c>
      <c r="V36">
        <f>V31</f>
        <v>7103</v>
      </c>
      <c r="W36">
        <f>W31</f>
        <v>0</v>
      </c>
      <c r="X36" s="203" t="s">
        <v>145</v>
      </c>
    </row>
    <row r="37" spans="1:29">
      <c r="A37" s="203" t="s">
        <v>100</v>
      </c>
      <c r="B37">
        <f>B35+B36</f>
        <v>0</v>
      </c>
      <c r="C37">
        <f>C35+C36</f>
        <v>4357</v>
      </c>
      <c r="D37">
        <f t="shared" ref="D37:I37" si="33">D35+D36</f>
        <v>300</v>
      </c>
      <c r="E37">
        <f t="shared" si="33"/>
        <v>0</v>
      </c>
      <c r="F37">
        <f t="shared" si="33"/>
        <v>7847</v>
      </c>
      <c r="G37">
        <f t="shared" si="33"/>
        <v>628</v>
      </c>
      <c r="H37">
        <f t="shared" si="33"/>
        <v>0</v>
      </c>
      <c r="I37">
        <f t="shared" si="33"/>
        <v>259</v>
      </c>
      <c r="K37">
        <f>K35+K36</f>
        <v>3952</v>
      </c>
      <c r="L37">
        <f t="shared" ref="L37:U37" si="34">L35+L36</f>
        <v>227</v>
      </c>
      <c r="M37">
        <f t="shared" si="34"/>
        <v>0</v>
      </c>
      <c r="N37">
        <f t="shared" si="34"/>
        <v>8355</v>
      </c>
      <c r="O37">
        <f t="shared" si="34"/>
        <v>670</v>
      </c>
      <c r="P37">
        <f t="shared" si="34"/>
        <v>0</v>
      </c>
      <c r="Q37">
        <f t="shared" si="34"/>
        <v>323</v>
      </c>
      <c r="S37" s="479">
        <f t="shared" si="34"/>
        <v>10869</v>
      </c>
      <c r="T37">
        <f t="shared" si="34"/>
        <v>0</v>
      </c>
      <c r="U37">
        <f t="shared" si="34"/>
        <v>4926</v>
      </c>
      <c r="V37">
        <f>V35+V36</f>
        <v>7985</v>
      </c>
      <c r="W37">
        <f>W35+W36</f>
        <v>0</v>
      </c>
      <c r="X37" s="203" t="s">
        <v>100</v>
      </c>
    </row>
    <row r="38" spans="1:29">
      <c r="A38" s="203" t="s">
        <v>435</v>
      </c>
      <c r="B38" s="204">
        <f t="shared" ref="B38" si="35">B21</f>
        <v>0</v>
      </c>
      <c r="C38" s="204">
        <f>C21</f>
        <v>4357</v>
      </c>
      <c r="D38" s="204">
        <f t="shared" ref="D38:W38" si="36">D21</f>
        <v>300</v>
      </c>
      <c r="E38" s="204">
        <f t="shared" si="36"/>
        <v>0</v>
      </c>
      <c r="F38" s="204">
        <f t="shared" si="36"/>
        <v>7847</v>
      </c>
      <c r="G38" s="204">
        <f t="shared" si="36"/>
        <v>628</v>
      </c>
      <c r="H38" s="204">
        <f t="shared" si="36"/>
        <v>0</v>
      </c>
      <c r="I38" s="204">
        <f t="shared" si="36"/>
        <v>259</v>
      </c>
      <c r="J38" s="204"/>
      <c r="K38" s="204">
        <f t="shared" si="36"/>
        <v>3952</v>
      </c>
      <c r="L38" s="204">
        <f t="shared" si="36"/>
        <v>227</v>
      </c>
      <c r="M38" s="204">
        <f t="shared" si="36"/>
        <v>0</v>
      </c>
      <c r="N38" s="204">
        <f t="shared" si="36"/>
        <v>8355</v>
      </c>
      <c r="O38" s="204">
        <f t="shared" si="36"/>
        <v>670</v>
      </c>
      <c r="P38" s="204">
        <f t="shared" si="36"/>
        <v>0</v>
      </c>
      <c r="Q38" s="204">
        <f t="shared" si="36"/>
        <v>323</v>
      </c>
      <c r="R38" s="204"/>
      <c r="S38" s="480">
        <f t="shared" si="36"/>
        <v>10869</v>
      </c>
      <c r="T38" s="204">
        <f t="shared" si="36"/>
        <v>0</v>
      </c>
      <c r="U38" s="204">
        <f t="shared" si="36"/>
        <v>4926</v>
      </c>
      <c r="V38" s="204">
        <f t="shared" si="36"/>
        <v>7985</v>
      </c>
      <c r="W38" s="204">
        <f t="shared" si="36"/>
        <v>0</v>
      </c>
      <c r="X38" s="203" t="s">
        <v>435</v>
      </c>
      <c r="Y38" s="204"/>
      <c r="Z38" s="204"/>
      <c r="AA38" s="204"/>
      <c r="AB38" s="204"/>
      <c r="AC38" s="204"/>
    </row>
    <row r="39" spans="1:29">
      <c r="A39"/>
    </row>
    <row r="40" spans="1:29">
      <c r="A40" s="117" t="s">
        <v>436</v>
      </c>
      <c r="B40">
        <f t="shared" ref="B40" si="37">B23+B28</f>
        <v>0</v>
      </c>
      <c r="C40">
        <f>C23+C28</f>
        <v>4038</v>
      </c>
      <c r="D40">
        <f t="shared" ref="D40:I42" si="38">D23+D28</f>
        <v>267</v>
      </c>
      <c r="E40">
        <f t="shared" si="38"/>
        <v>0</v>
      </c>
      <c r="F40">
        <f t="shared" si="38"/>
        <v>7116</v>
      </c>
      <c r="G40">
        <f t="shared" si="38"/>
        <v>576</v>
      </c>
      <c r="H40">
        <f t="shared" si="38"/>
        <v>0</v>
      </c>
      <c r="I40">
        <f t="shared" si="38"/>
        <v>228</v>
      </c>
      <c r="K40">
        <f>K23+K28</f>
        <v>3649</v>
      </c>
      <c r="L40">
        <f t="shared" ref="L40:Q42" si="39">L23+L28</f>
        <v>211</v>
      </c>
      <c r="M40">
        <f t="shared" si="39"/>
        <v>0</v>
      </c>
      <c r="N40">
        <f t="shared" si="39"/>
        <v>7560</v>
      </c>
      <c r="O40">
        <f t="shared" si="39"/>
        <v>613</v>
      </c>
      <c r="P40">
        <f t="shared" si="39"/>
        <v>0</v>
      </c>
      <c r="Q40">
        <f t="shared" si="39"/>
        <v>284</v>
      </c>
      <c r="S40">
        <f t="shared" ref="S40:W42" si="40">S23+S28</f>
        <v>9900</v>
      </c>
      <c r="T40">
        <f t="shared" si="40"/>
        <v>0</v>
      </c>
      <c r="U40">
        <f t="shared" si="40"/>
        <v>4558</v>
      </c>
      <c r="V40">
        <f t="shared" si="40"/>
        <v>7217</v>
      </c>
      <c r="W40">
        <f t="shared" si="40"/>
        <v>0</v>
      </c>
      <c r="X40" s="117" t="s">
        <v>436</v>
      </c>
    </row>
    <row r="41" spans="1:29">
      <c r="A41" s="117" t="s">
        <v>99</v>
      </c>
      <c r="B41">
        <f t="shared" ref="B41" si="41">B24+B29</f>
        <v>0</v>
      </c>
      <c r="C41">
        <f>C24+C29</f>
        <v>239</v>
      </c>
      <c r="D41">
        <f t="shared" si="38"/>
        <v>24</v>
      </c>
      <c r="E41">
        <f t="shared" si="38"/>
        <v>0</v>
      </c>
      <c r="F41">
        <f t="shared" si="38"/>
        <v>480</v>
      </c>
      <c r="G41">
        <f t="shared" si="38"/>
        <v>33</v>
      </c>
      <c r="H41">
        <f t="shared" si="38"/>
        <v>0</v>
      </c>
      <c r="I41">
        <f t="shared" si="38"/>
        <v>8</v>
      </c>
      <c r="K41">
        <f>K24+K29</f>
        <v>224</v>
      </c>
      <c r="L41">
        <f t="shared" si="39"/>
        <v>9</v>
      </c>
      <c r="M41">
        <f t="shared" si="39"/>
        <v>0</v>
      </c>
      <c r="N41">
        <f t="shared" si="39"/>
        <v>535</v>
      </c>
      <c r="O41">
        <f t="shared" si="39"/>
        <v>37</v>
      </c>
      <c r="P41">
        <f t="shared" si="39"/>
        <v>0</v>
      </c>
      <c r="Q41">
        <f t="shared" si="39"/>
        <v>14</v>
      </c>
      <c r="S41">
        <f t="shared" si="40"/>
        <v>654</v>
      </c>
      <c r="T41">
        <f t="shared" si="40"/>
        <v>0</v>
      </c>
      <c r="U41">
        <f t="shared" si="40"/>
        <v>280</v>
      </c>
      <c r="V41">
        <f t="shared" si="40"/>
        <v>490</v>
      </c>
      <c r="W41">
        <f t="shared" si="40"/>
        <v>0</v>
      </c>
      <c r="X41" s="117" t="s">
        <v>99</v>
      </c>
    </row>
    <row r="42" spans="1:29">
      <c r="A42" s="117" t="s">
        <v>429</v>
      </c>
      <c r="B42">
        <f t="shared" ref="B42" si="42">B25+B30</f>
        <v>0</v>
      </c>
      <c r="C42">
        <f>C25+C30</f>
        <v>80</v>
      </c>
      <c r="D42">
        <f t="shared" si="38"/>
        <v>9</v>
      </c>
      <c r="E42">
        <f t="shared" si="38"/>
        <v>0</v>
      </c>
      <c r="F42">
        <f t="shared" si="38"/>
        <v>251</v>
      </c>
      <c r="G42">
        <f t="shared" si="38"/>
        <v>19</v>
      </c>
      <c r="H42">
        <f t="shared" si="38"/>
        <v>0</v>
      </c>
      <c r="I42">
        <f t="shared" si="38"/>
        <v>23</v>
      </c>
      <c r="K42">
        <f>K25+K30</f>
        <v>79</v>
      </c>
      <c r="L42">
        <f t="shared" si="39"/>
        <v>7</v>
      </c>
      <c r="M42">
        <f t="shared" si="39"/>
        <v>0</v>
      </c>
      <c r="N42">
        <f t="shared" si="39"/>
        <v>260</v>
      </c>
      <c r="O42">
        <f t="shared" si="39"/>
        <v>20</v>
      </c>
      <c r="P42">
        <f t="shared" si="39"/>
        <v>0</v>
      </c>
      <c r="Q42">
        <f t="shared" si="39"/>
        <v>25</v>
      </c>
      <c r="S42">
        <f t="shared" si="40"/>
        <v>315</v>
      </c>
      <c r="T42">
        <f t="shared" si="40"/>
        <v>0</v>
      </c>
      <c r="U42">
        <f t="shared" si="40"/>
        <v>88</v>
      </c>
      <c r="V42">
        <f t="shared" si="40"/>
        <v>278</v>
      </c>
      <c r="W42">
        <f t="shared" si="40"/>
        <v>0</v>
      </c>
      <c r="X42" s="117" t="s">
        <v>429</v>
      </c>
    </row>
    <row r="43" spans="1:29">
      <c r="A43" s="117" t="s">
        <v>437</v>
      </c>
      <c r="B43">
        <f>SUM(B40:B42)</f>
        <v>0</v>
      </c>
      <c r="C43">
        <f>SUM(C40:C42)</f>
        <v>4357</v>
      </c>
      <c r="D43">
        <f t="shared" ref="D43:I43" si="43">SUM(D40:D42)</f>
        <v>300</v>
      </c>
      <c r="E43">
        <f t="shared" si="43"/>
        <v>0</v>
      </c>
      <c r="F43">
        <f t="shared" si="43"/>
        <v>7847</v>
      </c>
      <c r="G43">
        <f t="shared" si="43"/>
        <v>628</v>
      </c>
      <c r="H43">
        <f t="shared" si="43"/>
        <v>0</v>
      </c>
      <c r="I43">
        <f t="shared" si="43"/>
        <v>259</v>
      </c>
      <c r="K43">
        <f>SUM(K40:K42)</f>
        <v>3952</v>
      </c>
      <c r="L43">
        <f t="shared" ref="L43:U43" si="44">SUM(L40:L42)</f>
        <v>227</v>
      </c>
      <c r="M43">
        <f t="shared" si="44"/>
        <v>0</v>
      </c>
      <c r="N43">
        <f t="shared" si="44"/>
        <v>8355</v>
      </c>
      <c r="O43">
        <f t="shared" si="44"/>
        <v>670</v>
      </c>
      <c r="P43">
        <f t="shared" si="44"/>
        <v>0</v>
      </c>
      <c r="Q43">
        <f t="shared" si="44"/>
        <v>323</v>
      </c>
      <c r="S43">
        <f t="shared" si="44"/>
        <v>10869</v>
      </c>
      <c r="T43">
        <f t="shared" si="44"/>
        <v>0</v>
      </c>
      <c r="U43">
        <f t="shared" si="44"/>
        <v>4926</v>
      </c>
      <c r="V43">
        <f>SUM(V40:V42)</f>
        <v>7985</v>
      </c>
      <c r="W43">
        <f>SUM(W40:W42)</f>
        <v>0</v>
      </c>
      <c r="X43" s="117" t="s">
        <v>437</v>
      </c>
    </row>
    <row r="44" spans="1:29">
      <c r="A44" s="114"/>
    </row>
    <row r="45" spans="1:29">
      <c r="A45" s="114"/>
    </row>
    <row r="46" spans="1:29">
      <c r="A46" s="114"/>
    </row>
    <row r="47" spans="1:29">
      <c r="A47" s="114"/>
    </row>
    <row r="48" spans="1:29">
      <c r="A48" s="114"/>
    </row>
    <row r="49" spans="1:19">
      <c r="A49" s="114"/>
      <c r="S49" s="204"/>
    </row>
    <row r="50" spans="1:19">
      <c r="A50" s="114"/>
    </row>
    <row r="51" spans="1:19">
      <c r="A51" s="114"/>
    </row>
    <row r="52" spans="1:19">
      <c r="A52" s="114"/>
    </row>
    <row r="53" spans="1:19">
      <c r="A53" s="114"/>
    </row>
    <row r="54" spans="1:19">
      <c r="A54" s="114"/>
    </row>
    <row r="55" spans="1:19">
      <c r="A55" s="114"/>
    </row>
    <row r="56" spans="1:19">
      <c r="A56" s="114"/>
    </row>
    <row r="57" spans="1:19">
      <c r="A57" s="114"/>
    </row>
    <row r="58" spans="1:19">
      <c r="A58" s="114"/>
    </row>
    <row r="59" spans="1:19">
      <c r="A59" s="114"/>
    </row>
    <row r="60" spans="1:19">
      <c r="A60" s="114"/>
    </row>
    <row r="61" spans="1:19">
      <c r="A61" s="114"/>
    </row>
    <row r="62" spans="1:19">
      <c r="A62" s="114"/>
    </row>
    <row r="63" spans="1:19">
      <c r="A63" s="114"/>
    </row>
    <row r="64" spans="1:19">
      <c r="A64" s="114"/>
    </row>
    <row r="65" spans="1:1">
      <c r="A65" s="114"/>
    </row>
    <row r="66" spans="1:1">
      <c r="A66" s="114"/>
    </row>
    <row r="67" spans="1:1">
      <c r="A67" s="114"/>
    </row>
    <row r="68" spans="1:1">
      <c r="A68" s="114"/>
    </row>
    <row r="69" spans="1:1">
      <c r="A69" s="114"/>
    </row>
    <row r="70" spans="1:1">
      <c r="A70" s="114"/>
    </row>
    <row r="71" spans="1:1">
      <c r="A71" s="114"/>
    </row>
    <row r="72" spans="1:1">
      <c r="A72" s="114"/>
    </row>
    <row r="73" spans="1:1">
      <c r="A73" s="114"/>
    </row>
    <row r="74" spans="1:1">
      <c r="A74" s="114"/>
    </row>
    <row r="75" spans="1:1">
      <c r="A75" s="114"/>
    </row>
    <row r="76" spans="1:1">
      <c r="A76" s="114"/>
    </row>
    <row r="77" spans="1:1">
      <c r="A77" s="114"/>
    </row>
    <row r="78" spans="1:1">
      <c r="A78" s="114"/>
    </row>
    <row r="79" spans="1:1">
      <c r="A79" s="114"/>
    </row>
    <row r="80" spans="1:1">
      <c r="A80" s="114"/>
    </row>
    <row r="81" spans="1:1">
      <c r="A81" s="114"/>
    </row>
    <row r="82" spans="1:1">
      <c r="A82" s="114"/>
    </row>
    <row r="83" spans="1:1">
      <c r="A83" s="114"/>
    </row>
    <row r="84" spans="1:1">
      <c r="A84" s="114"/>
    </row>
    <row r="85" spans="1:1">
      <c r="A85" s="114"/>
    </row>
    <row r="86" spans="1:1">
      <c r="A86" s="114"/>
    </row>
    <row r="87" spans="1:1">
      <c r="A87" s="114"/>
    </row>
    <row r="88" spans="1:1">
      <c r="A88" s="114"/>
    </row>
    <row r="89" spans="1:1">
      <c r="A89" s="114"/>
    </row>
    <row r="90" spans="1:1">
      <c r="A90" s="114"/>
    </row>
  </sheetData>
  <mergeCells count="5">
    <mergeCell ref="A27:X27"/>
    <mergeCell ref="C1:I1"/>
    <mergeCell ref="K1:Q1"/>
    <mergeCell ref="U1:V1"/>
    <mergeCell ref="A22:X22"/>
  </mergeCells>
  <phoneticPr fontId="18" type="noConversion"/>
  <printOptions horizontalCentered="1" verticalCentered="1"/>
  <pageMargins left="0.5" right="0.5" top="1" bottom="0.5" header="0.5" footer="0.25"/>
  <pageSetup paperSize="5" scale="55" orientation="landscape" r:id="rId1"/>
  <headerFooter alignWithMargins="0">
    <oddHeader>&amp;C&amp;"Times New Roman,Bold"&amp;24November 4, 2014 State Election
Polls/Absentee/EDR Totals</oddHeader>
    <oddFooter>&amp;R&amp;F</oddFooter>
  </headerFooter>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pageSetUpPr fitToPage="1"/>
  </sheetPr>
  <dimension ref="A1:X46"/>
  <sheetViews>
    <sheetView tabSelected="1" zoomScale="50" zoomScaleNormal="50" workbookViewId="0">
      <selection activeCell="S6" sqref="S6"/>
    </sheetView>
  </sheetViews>
  <sheetFormatPr defaultRowHeight="12.75"/>
  <cols>
    <col min="1" max="1" width="19.7109375" customWidth="1"/>
    <col min="2" max="2" width="1.28515625" customWidth="1"/>
    <col min="3" max="12" width="24.7109375" customWidth="1"/>
    <col min="13" max="13" width="1.42578125" customWidth="1"/>
    <col min="14" max="14" width="19.7109375" customWidth="1"/>
    <col min="15" max="16" width="15.7109375" customWidth="1"/>
  </cols>
  <sheetData>
    <row r="1" spans="1:14" s="193" customFormat="1" ht="55.15" customHeight="1" thickTop="1" thickBot="1">
      <c r="A1" s="442"/>
      <c r="B1" s="439"/>
      <c r="C1" s="881" t="s">
        <v>409</v>
      </c>
      <c r="D1" s="882"/>
      <c r="E1" s="882"/>
      <c r="F1" s="882"/>
      <c r="G1" s="882"/>
      <c r="H1" s="882"/>
      <c r="I1" s="882"/>
      <c r="J1" s="882"/>
      <c r="K1" s="882"/>
      <c r="L1" s="883"/>
      <c r="M1" s="48"/>
      <c r="N1" s="443"/>
    </row>
    <row r="2" spans="1:14" ht="33.6" customHeight="1" thickTop="1">
      <c r="A2" s="749"/>
      <c r="B2" s="48"/>
      <c r="C2" s="886" t="s">
        <v>261</v>
      </c>
      <c r="D2" s="892"/>
      <c r="E2" s="886" t="s">
        <v>253</v>
      </c>
      <c r="F2" s="887"/>
      <c r="G2" s="886" t="s">
        <v>254</v>
      </c>
      <c r="H2" s="887"/>
      <c r="I2" s="892" t="s">
        <v>255</v>
      </c>
      <c r="J2" s="887"/>
      <c r="K2" s="886" t="s">
        <v>593</v>
      </c>
      <c r="L2" s="887"/>
      <c r="M2" s="48"/>
      <c r="N2" s="895"/>
    </row>
    <row r="3" spans="1:14" ht="33.6" customHeight="1">
      <c r="A3" s="750"/>
      <c r="B3" s="55"/>
      <c r="C3" s="888"/>
      <c r="D3" s="893"/>
      <c r="E3" s="888"/>
      <c r="F3" s="889"/>
      <c r="G3" s="888"/>
      <c r="H3" s="889"/>
      <c r="I3" s="893"/>
      <c r="J3" s="889"/>
      <c r="K3" s="888"/>
      <c r="L3" s="889"/>
      <c r="M3" s="48"/>
      <c r="N3" s="896"/>
    </row>
    <row r="4" spans="1:14" ht="135" customHeight="1" thickBot="1">
      <c r="A4" s="750"/>
      <c r="B4" s="48"/>
      <c r="C4" s="890"/>
      <c r="D4" s="894"/>
      <c r="E4" s="890"/>
      <c r="F4" s="891"/>
      <c r="G4" s="890"/>
      <c r="H4" s="891"/>
      <c r="I4" s="894"/>
      <c r="J4" s="891"/>
      <c r="K4" s="890"/>
      <c r="L4" s="891"/>
      <c r="M4" s="48"/>
      <c r="N4" s="896"/>
    </row>
    <row r="5" spans="1:14" ht="35.25" customHeight="1" thickTop="1" thickBot="1">
      <c r="A5" s="751"/>
      <c r="B5" s="48"/>
      <c r="C5" s="654" t="s">
        <v>256</v>
      </c>
      <c r="D5" s="655"/>
      <c r="E5" s="654" t="s">
        <v>257</v>
      </c>
      <c r="F5" s="655"/>
      <c r="G5" s="654" t="s">
        <v>258</v>
      </c>
      <c r="H5" s="655"/>
      <c r="I5" s="672" t="s">
        <v>259</v>
      </c>
      <c r="J5" s="655"/>
      <c r="K5" s="654" t="s">
        <v>260</v>
      </c>
      <c r="L5" s="655"/>
      <c r="M5" s="209"/>
      <c r="N5" s="897"/>
    </row>
    <row r="6" spans="1:14" ht="63.75" customHeight="1" thickTop="1" thickBot="1">
      <c r="A6" s="57" t="s">
        <v>0</v>
      </c>
      <c r="B6" s="48"/>
      <c r="C6" s="279" t="s">
        <v>132</v>
      </c>
      <c r="D6" s="280" t="s">
        <v>133</v>
      </c>
      <c r="E6" s="279" t="s">
        <v>132</v>
      </c>
      <c r="F6" s="280" t="s">
        <v>133</v>
      </c>
      <c r="G6" s="279" t="s">
        <v>132</v>
      </c>
      <c r="H6" s="280" t="s">
        <v>133</v>
      </c>
      <c r="I6" s="279" t="s">
        <v>132</v>
      </c>
      <c r="J6" s="280" t="s">
        <v>133</v>
      </c>
      <c r="K6" s="279" t="s">
        <v>132</v>
      </c>
      <c r="L6" s="280" t="s">
        <v>133</v>
      </c>
      <c r="M6" s="56"/>
      <c r="N6" s="57" t="s">
        <v>0</v>
      </c>
    </row>
    <row r="7" spans="1:14" ht="24.95" customHeight="1" thickTop="1">
      <c r="A7" s="5">
        <v>1</v>
      </c>
      <c r="B7" s="48"/>
      <c r="C7" s="85">
        <f>'District 1'!B$11</f>
        <v>386</v>
      </c>
      <c r="D7" s="91">
        <f>'District 1'!C$11</f>
        <v>286</v>
      </c>
      <c r="E7" s="85">
        <f>'District 1'!D$11</f>
        <v>403</v>
      </c>
      <c r="F7" s="91">
        <f>'District 1'!E$11</f>
        <v>263</v>
      </c>
      <c r="G7" s="85">
        <f>'District 1'!F$11</f>
        <v>222</v>
      </c>
      <c r="H7" s="91">
        <f>'District 1'!G$11</f>
        <v>434</v>
      </c>
      <c r="I7" s="85">
        <f>'District 1'!H$11</f>
        <v>325</v>
      </c>
      <c r="J7" s="91">
        <f>'District 1'!I$11</f>
        <v>300</v>
      </c>
      <c r="K7" s="85">
        <f>'District 1'!J$11</f>
        <v>500</v>
      </c>
      <c r="L7" s="91">
        <f>'District 1'!K$11</f>
        <v>155</v>
      </c>
      <c r="M7" s="48"/>
      <c r="N7" s="5">
        <v>1</v>
      </c>
    </row>
    <row r="8" spans="1:14" ht="24.95" customHeight="1">
      <c r="A8" s="6">
        <v>2</v>
      </c>
      <c r="B8" s="48"/>
      <c r="C8" s="108">
        <f>'District 2'!B$11</f>
        <v>111</v>
      </c>
      <c r="D8" s="112">
        <f>'District 2'!C$11</f>
        <v>96</v>
      </c>
      <c r="E8" s="108">
        <f>'District 2'!D$11</f>
        <v>142</v>
      </c>
      <c r="F8" s="112">
        <f>'District 2'!E$11</f>
        <v>67</v>
      </c>
      <c r="G8" s="108">
        <f>'District 2'!F$11</f>
        <v>58</v>
      </c>
      <c r="H8" s="112">
        <f>'District 2'!G$11</f>
        <v>137</v>
      </c>
      <c r="I8" s="108">
        <f>'District 2'!H$11</f>
        <v>102</v>
      </c>
      <c r="J8" s="112">
        <f>'District 2'!I$11</f>
        <v>84</v>
      </c>
      <c r="K8" s="108">
        <f>'District 2'!J$11</f>
        <v>151</v>
      </c>
      <c r="L8" s="112">
        <f>'District 2'!K$11</f>
        <v>44</v>
      </c>
      <c r="M8" s="48"/>
      <c r="N8" s="6">
        <v>2</v>
      </c>
    </row>
    <row r="9" spans="1:14" ht="24.95" customHeight="1">
      <c r="A9" s="6">
        <v>3</v>
      </c>
      <c r="B9" s="48"/>
      <c r="C9" s="108">
        <f>'District 3'!B$11</f>
        <v>277</v>
      </c>
      <c r="D9" s="113">
        <f>'District 3'!C$11</f>
        <v>240</v>
      </c>
      <c r="E9" s="108">
        <f>'District 3'!D$11</f>
        <v>319</v>
      </c>
      <c r="F9" s="113">
        <f>'District 3'!E$11</f>
        <v>190</v>
      </c>
      <c r="G9" s="108">
        <f>'District 3'!F$11</f>
        <v>167</v>
      </c>
      <c r="H9" s="113">
        <f>'District 3'!G$11</f>
        <v>313</v>
      </c>
      <c r="I9" s="108">
        <f>'District 3'!H$11</f>
        <v>216</v>
      </c>
      <c r="J9" s="113">
        <f>'District 3'!I$11</f>
        <v>232</v>
      </c>
      <c r="K9" s="108">
        <f>'District 3'!J$11</f>
        <v>326</v>
      </c>
      <c r="L9" s="113">
        <f>'District 3'!K$11</f>
        <v>150</v>
      </c>
      <c r="M9" s="48"/>
      <c r="N9" s="6">
        <v>3</v>
      </c>
    </row>
    <row r="10" spans="1:14" ht="24.95" customHeight="1">
      <c r="A10" s="6">
        <v>4</v>
      </c>
      <c r="B10" s="48"/>
      <c r="C10" s="108">
        <f>'District 4'!B$11</f>
        <v>517</v>
      </c>
      <c r="D10" s="110">
        <f>'District 4'!C$11</f>
        <v>604</v>
      </c>
      <c r="E10" s="108">
        <f>'District 4'!D$11</f>
        <v>627</v>
      </c>
      <c r="F10" s="110">
        <f>'District 4'!E$11</f>
        <v>467</v>
      </c>
      <c r="G10" s="108">
        <f>'District 4'!F$11</f>
        <v>293</v>
      </c>
      <c r="H10" s="110">
        <f>'District 4'!G$11</f>
        <v>789</v>
      </c>
      <c r="I10" s="108">
        <f>'District 4'!H$11</f>
        <v>420</v>
      </c>
      <c r="J10" s="110">
        <f>'District 4'!I$11</f>
        <v>588</v>
      </c>
      <c r="K10" s="108">
        <f>'District 4'!J$11</f>
        <v>745</v>
      </c>
      <c r="L10" s="110">
        <f>'District 4'!K$11</f>
        <v>335</v>
      </c>
      <c r="M10" s="48"/>
      <c r="N10" s="6">
        <v>4</v>
      </c>
    </row>
    <row r="11" spans="1:14" ht="24.95" customHeight="1">
      <c r="A11" s="6">
        <v>5</v>
      </c>
      <c r="B11" s="48"/>
      <c r="C11" s="108">
        <f>'District 5'!B$11</f>
        <v>758</v>
      </c>
      <c r="D11" s="110">
        <f>'District 5'!C$11</f>
        <v>719</v>
      </c>
      <c r="E11" s="108">
        <f>'District 5'!D$11</f>
        <v>885</v>
      </c>
      <c r="F11" s="110">
        <f>'District 5'!E$11</f>
        <v>538</v>
      </c>
      <c r="G11" s="108">
        <f>'District 5'!F$11</f>
        <v>428</v>
      </c>
      <c r="H11" s="110">
        <f>'District 5'!G$11</f>
        <v>949</v>
      </c>
      <c r="I11" s="108">
        <f>'District 5'!H$11</f>
        <v>617</v>
      </c>
      <c r="J11" s="110">
        <f>'District 5'!I$11</f>
        <v>673</v>
      </c>
      <c r="K11" s="108">
        <f>'District 5'!J$11</f>
        <v>995</v>
      </c>
      <c r="L11" s="110">
        <f>'District 5'!K$11</f>
        <v>388</v>
      </c>
      <c r="M11" s="48"/>
      <c r="N11" s="6">
        <v>5</v>
      </c>
    </row>
    <row r="12" spans="1:14" ht="24.95" customHeight="1">
      <c r="A12" s="6">
        <v>6</v>
      </c>
      <c r="B12" s="48"/>
      <c r="C12" s="108">
        <f>'District 6'!B$11</f>
        <v>460</v>
      </c>
      <c r="D12" s="110">
        <f>'District 6'!C$11</f>
        <v>527</v>
      </c>
      <c r="E12" s="108">
        <f>'District 6'!D$11</f>
        <v>582</v>
      </c>
      <c r="F12" s="110">
        <f>'District 6'!E$11</f>
        <v>388</v>
      </c>
      <c r="G12" s="108">
        <f>'District 6'!F$11</f>
        <v>285</v>
      </c>
      <c r="H12" s="110">
        <f>'District 6'!G$11</f>
        <v>665</v>
      </c>
      <c r="I12" s="108">
        <f>'District 6'!H$11</f>
        <v>418</v>
      </c>
      <c r="J12" s="110">
        <f>'District 6'!I$11</f>
        <v>466</v>
      </c>
      <c r="K12" s="108">
        <f>'District 6'!J$11</f>
        <v>655</v>
      </c>
      <c r="L12" s="110">
        <f>'District 6'!K$11</f>
        <v>287</v>
      </c>
      <c r="M12" s="48"/>
      <c r="N12" s="6">
        <v>6</v>
      </c>
    </row>
    <row r="13" spans="1:14" ht="24.95" customHeight="1">
      <c r="A13" s="6">
        <v>7</v>
      </c>
      <c r="B13" s="48"/>
      <c r="C13" s="108">
        <f>'District 7'!B$11</f>
        <v>323</v>
      </c>
      <c r="D13" s="110">
        <f>'District 7'!C$11</f>
        <v>367</v>
      </c>
      <c r="E13" s="108">
        <f>'District 7'!D$11</f>
        <v>412</v>
      </c>
      <c r="F13" s="110">
        <f>'District 7'!E$11</f>
        <v>286</v>
      </c>
      <c r="G13" s="108">
        <f>'District 7'!F$11</f>
        <v>177</v>
      </c>
      <c r="H13" s="110">
        <f>'District 7'!G$11</f>
        <v>484</v>
      </c>
      <c r="I13" s="108">
        <f>'District 7'!H$11</f>
        <v>292</v>
      </c>
      <c r="J13" s="110">
        <f>'District 7'!I$11</f>
        <v>334</v>
      </c>
      <c r="K13" s="108">
        <f>'District 7'!J$11</f>
        <v>435</v>
      </c>
      <c r="L13" s="110">
        <f>'District 7'!K$11</f>
        <v>218</v>
      </c>
      <c r="M13" s="48"/>
      <c r="N13" s="6">
        <v>7</v>
      </c>
    </row>
    <row r="14" spans="1:14" ht="24.95" customHeight="1">
      <c r="A14" s="6">
        <v>8</v>
      </c>
      <c r="B14" s="48"/>
      <c r="C14" s="108">
        <f>'District 8'!B$11</f>
        <v>141</v>
      </c>
      <c r="D14" s="110">
        <f>'District 8'!C$11</f>
        <v>81</v>
      </c>
      <c r="E14" s="108">
        <f>'District 8'!D$11</f>
        <v>130</v>
      </c>
      <c r="F14" s="110">
        <f>'District 8'!E$11</f>
        <v>78</v>
      </c>
      <c r="G14" s="108">
        <f>'District 8'!F$11</f>
        <v>93</v>
      </c>
      <c r="H14" s="110">
        <f>'District 8'!G$11</f>
        <v>114</v>
      </c>
      <c r="I14" s="108">
        <f>'District 8'!H$11</f>
        <v>109</v>
      </c>
      <c r="J14" s="110">
        <f>'District 8'!I$11</f>
        <v>78</v>
      </c>
      <c r="K14" s="108">
        <f>'District 8'!J$11</f>
        <v>173</v>
      </c>
      <c r="L14" s="110">
        <f>'District 8'!K$11</f>
        <v>32</v>
      </c>
      <c r="M14" s="48"/>
      <c r="N14" s="6">
        <v>8</v>
      </c>
    </row>
    <row r="15" spans="1:14" ht="24.95" customHeight="1">
      <c r="A15" s="6">
        <v>9</v>
      </c>
      <c r="B15" s="48"/>
      <c r="C15" s="108">
        <f>'District 9'!B$11</f>
        <v>673</v>
      </c>
      <c r="D15" s="110">
        <f>'District 9'!C$11</f>
        <v>691</v>
      </c>
      <c r="E15" s="108">
        <f>'District 9'!D$11</f>
        <v>754</v>
      </c>
      <c r="F15" s="110">
        <f>'District 9'!E$11</f>
        <v>569</v>
      </c>
      <c r="G15" s="108">
        <f>'District 9'!F$11</f>
        <v>388</v>
      </c>
      <c r="H15" s="110">
        <f>'District 9'!G$11</f>
        <v>932</v>
      </c>
      <c r="I15" s="108">
        <f>'District 9'!H$11</f>
        <v>585</v>
      </c>
      <c r="J15" s="110">
        <f>'District 9'!I$11</f>
        <v>668</v>
      </c>
      <c r="K15" s="108">
        <f>'District 9'!J$11</f>
        <v>947</v>
      </c>
      <c r="L15" s="110">
        <f>'District 9'!K$11</f>
        <v>377</v>
      </c>
      <c r="M15" s="48"/>
      <c r="N15" s="6">
        <v>9</v>
      </c>
    </row>
    <row r="16" spans="1:14" ht="24.95" customHeight="1">
      <c r="A16" s="6">
        <v>10</v>
      </c>
      <c r="B16" s="48"/>
      <c r="C16" s="108">
        <f>'District 10'!B$11</f>
        <v>375</v>
      </c>
      <c r="D16" s="110">
        <f>'District 10'!C$11</f>
        <v>497</v>
      </c>
      <c r="E16" s="108">
        <f>'District 10'!D$11</f>
        <v>456</v>
      </c>
      <c r="F16" s="110">
        <f>'District 10'!E$11</f>
        <v>414</v>
      </c>
      <c r="G16" s="108">
        <f>'District 10'!F$11</f>
        <v>202</v>
      </c>
      <c r="H16" s="110">
        <f>'District 10'!G$11</f>
        <v>648</v>
      </c>
      <c r="I16" s="108">
        <f>'District 10'!H$11</f>
        <v>313</v>
      </c>
      <c r="J16" s="110">
        <f>'District 10'!I$11</f>
        <v>488</v>
      </c>
      <c r="K16" s="108">
        <f>'District 10'!J$11</f>
        <v>542</v>
      </c>
      <c r="L16" s="110">
        <f>'District 10'!K$11</f>
        <v>306</v>
      </c>
      <c r="M16" s="48"/>
      <c r="N16" s="6">
        <v>10</v>
      </c>
    </row>
    <row r="17" spans="1:14" ht="24.95" customHeight="1">
      <c r="A17" s="6">
        <v>11</v>
      </c>
      <c r="B17" s="48"/>
      <c r="C17" s="108">
        <f>'District 11'!B$11</f>
        <v>653</v>
      </c>
      <c r="D17" s="110">
        <f>'District 11'!C$11</f>
        <v>764</v>
      </c>
      <c r="E17" s="108">
        <f>'District 11'!D$11</f>
        <v>775</v>
      </c>
      <c r="F17" s="110">
        <f>'District 11'!E$11</f>
        <v>616</v>
      </c>
      <c r="G17" s="108">
        <f>'District 11'!F$11</f>
        <v>422</v>
      </c>
      <c r="H17" s="110">
        <f>'District 11'!G$11</f>
        <v>953</v>
      </c>
      <c r="I17" s="108">
        <f>'District 11'!H$11</f>
        <v>532</v>
      </c>
      <c r="J17" s="110">
        <f>'District 11'!I$11</f>
        <v>765</v>
      </c>
      <c r="K17" s="108">
        <f>'District 11'!J$11</f>
        <v>921</v>
      </c>
      <c r="L17" s="110">
        <f>'District 11'!K$11</f>
        <v>437</v>
      </c>
      <c r="M17" s="48"/>
      <c r="N17" s="6">
        <v>11</v>
      </c>
    </row>
    <row r="18" spans="1:14" ht="24.95" customHeight="1">
      <c r="A18" s="6">
        <v>12</v>
      </c>
      <c r="B18" s="12"/>
      <c r="C18" s="108">
        <f>'District 12'!B$11</f>
        <v>619</v>
      </c>
      <c r="D18" s="110">
        <f>'District 12'!C$11</f>
        <v>719</v>
      </c>
      <c r="E18" s="108">
        <f>'District 12'!D$11</f>
        <v>740</v>
      </c>
      <c r="F18" s="110">
        <f>'District 12'!E$11</f>
        <v>578</v>
      </c>
      <c r="G18" s="108">
        <f>'District 12'!F$11</f>
        <v>374</v>
      </c>
      <c r="H18" s="110">
        <f>'District 12'!G$11</f>
        <v>920</v>
      </c>
      <c r="I18" s="108">
        <f>'District 12'!H$11</f>
        <v>493</v>
      </c>
      <c r="J18" s="110">
        <f>'District 12'!I$11</f>
        <v>744</v>
      </c>
      <c r="K18" s="108">
        <f>'District 12'!J$11</f>
        <v>885</v>
      </c>
      <c r="L18" s="110">
        <f>'District 12'!K$11</f>
        <v>401</v>
      </c>
      <c r="M18" s="48"/>
      <c r="N18" s="6">
        <v>12</v>
      </c>
    </row>
    <row r="19" spans="1:14" ht="24.95" customHeight="1">
      <c r="A19" s="6">
        <v>13</v>
      </c>
      <c r="B19" s="48"/>
      <c r="C19" s="108">
        <f>'District 13'!B$11</f>
        <v>241</v>
      </c>
      <c r="D19" s="110">
        <f>'District 13'!C$11</f>
        <v>330</v>
      </c>
      <c r="E19" s="108">
        <f>'District 13'!D$11</f>
        <v>319</v>
      </c>
      <c r="F19" s="110">
        <f>'District 13'!E$11</f>
        <v>246</v>
      </c>
      <c r="G19" s="108">
        <f>'District 13'!F$11</f>
        <v>173</v>
      </c>
      <c r="H19" s="110">
        <f>'District 13'!G$11</f>
        <v>379</v>
      </c>
      <c r="I19" s="108">
        <f>'District 13'!H$11</f>
        <v>228</v>
      </c>
      <c r="J19" s="110">
        <f>'District 13'!I$11</f>
        <v>299</v>
      </c>
      <c r="K19" s="108">
        <f>'District 13'!J$11</f>
        <v>381</v>
      </c>
      <c r="L19" s="110">
        <f>'District 13'!K$11</f>
        <v>169</v>
      </c>
      <c r="M19" s="48"/>
      <c r="N19" s="6">
        <v>13</v>
      </c>
    </row>
    <row r="20" spans="1:14" ht="24.95" customHeight="1" thickBot="1">
      <c r="A20" s="50">
        <v>14</v>
      </c>
      <c r="B20" s="48"/>
      <c r="C20" s="109">
        <f>'District 14'!B$11</f>
        <v>355</v>
      </c>
      <c r="D20" s="111">
        <f>'District 14'!C$11</f>
        <v>133</v>
      </c>
      <c r="E20" s="109">
        <f>'District 14'!D$11</f>
        <v>289</v>
      </c>
      <c r="F20" s="111">
        <f>'District 14'!E$11</f>
        <v>141</v>
      </c>
      <c r="G20" s="109">
        <f>'District 14'!F$11</f>
        <v>183</v>
      </c>
      <c r="H20" s="111">
        <f>'District 14'!G$11</f>
        <v>236</v>
      </c>
      <c r="I20" s="109">
        <f>'District 14'!H$11</f>
        <v>239</v>
      </c>
      <c r="J20" s="111">
        <f>'District 14'!I$11</f>
        <v>136</v>
      </c>
      <c r="K20" s="109">
        <f>'District 14'!J$11</f>
        <v>380</v>
      </c>
      <c r="L20" s="111">
        <f>'District 14'!K$11</f>
        <v>61</v>
      </c>
      <c r="M20" s="48"/>
      <c r="N20" s="50">
        <v>14</v>
      </c>
    </row>
    <row r="21" spans="1:14" ht="30" customHeight="1" thickTop="1" thickBot="1">
      <c r="A21" s="200" t="s">
        <v>98</v>
      </c>
      <c r="B21" s="51"/>
      <c r="C21" s="481">
        <f t="shared" ref="C21:D21" si="0">SUM(C7:C20)</f>
        <v>5889</v>
      </c>
      <c r="D21" s="488">
        <f t="shared" si="0"/>
        <v>6054</v>
      </c>
      <c r="E21" s="481">
        <f t="shared" ref="E21:L21" si="1">SUM(E7:E20)</f>
        <v>6833</v>
      </c>
      <c r="F21" s="488">
        <f t="shared" si="1"/>
        <v>4841</v>
      </c>
      <c r="G21" s="485">
        <f t="shared" si="1"/>
        <v>3465</v>
      </c>
      <c r="H21" s="488">
        <f t="shared" si="1"/>
        <v>7953</v>
      </c>
      <c r="I21" s="485">
        <f t="shared" si="1"/>
        <v>4889</v>
      </c>
      <c r="J21" s="488">
        <f t="shared" si="1"/>
        <v>5855</v>
      </c>
      <c r="K21" s="485">
        <f t="shared" si="1"/>
        <v>8036</v>
      </c>
      <c r="L21" s="488">
        <f t="shared" si="1"/>
        <v>3360</v>
      </c>
      <c r="M21" s="12"/>
      <c r="N21" s="200" t="s">
        <v>98</v>
      </c>
    </row>
    <row r="22" spans="1:14" ht="30" customHeight="1" thickTop="1" thickBot="1">
      <c r="A22" s="201" t="s">
        <v>99</v>
      </c>
      <c r="B22" s="48"/>
      <c r="C22" s="481">
        <f>'AB Questions'!C24</f>
        <v>398</v>
      </c>
      <c r="D22" s="488">
        <f>'AB Questions'!H24</f>
        <v>362</v>
      </c>
      <c r="E22" s="484">
        <f>'AB Questions'!$M24</f>
        <v>418</v>
      </c>
      <c r="F22" s="488">
        <f>'AB Questions'!$R24</f>
        <v>334</v>
      </c>
      <c r="G22" s="485">
        <f>'AB Questions'!$W24</f>
        <v>307</v>
      </c>
      <c r="H22" s="488">
        <f>'AB Questions'!$AB24</f>
        <v>416</v>
      </c>
      <c r="I22" s="485">
        <f>'AB Questions'!$AG24</f>
        <v>448</v>
      </c>
      <c r="J22" s="488">
        <f>'AB Questions'!$AL24</f>
        <v>255</v>
      </c>
      <c r="K22" s="485">
        <f>'AB Questions'!AQ24</f>
        <v>549</v>
      </c>
      <c r="L22" s="488">
        <f>'AB Questions'!AV24</f>
        <v>163</v>
      </c>
      <c r="M22" s="12"/>
      <c r="N22" s="201" t="s">
        <v>99</v>
      </c>
    </row>
    <row r="23" spans="1:14" ht="30" customHeight="1" thickTop="1" thickBot="1">
      <c r="A23" s="199" t="s">
        <v>429</v>
      </c>
      <c r="B23" s="48"/>
      <c r="C23" s="482">
        <f>'EDR Questions &amp; Write-Ins'!C24</f>
        <v>266</v>
      </c>
      <c r="D23" s="489">
        <f>'EDR Questions &amp; Write-Ins'!H24</f>
        <v>104</v>
      </c>
      <c r="E23" s="482">
        <f>'EDR Questions &amp; Write-Ins'!M24</f>
        <v>212</v>
      </c>
      <c r="F23" s="489">
        <f>'EDR Questions &amp; Write-Ins'!R24</f>
        <v>123</v>
      </c>
      <c r="G23" s="486">
        <f>'EDR Questions &amp; Write-Ins'!W24</f>
        <v>123</v>
      </c>
      <c r="H23" s="489">
        <f>'EDR Questions &amp; Write-Ins'!AB24</f>
        <v>192</v>
      </c>
      <c r="I23" s="486">
        <f>'EDR Questions &amp; Write-Ins'!AG24</f>
        <v>188</v>
      </c>
      <c r="J23" s="489">
        <f>'EDR Questions &amp; Write-Ins'!AL24</f>
        <v>116</v>
      </c>
      <c r="K23" s="486">
        <f>'EDR Questions &amp; Write-Ins'!AQ24</f>
        <v>248</v>
      </c>
      <c r="L23" s="489">
        <f>'EDR Questions &amp; Write-Ins'!AV24</f>
        <v>69</v>
      </c>
      <c r="M23" s="48"/>
      <c r="N23" s="199" t="s">
        <v>429</v>
      </c>
    </row>
    <row r="24" spans="1:14" ht="30" customHeight="1" thickTop="1" thickBot="1">
      <c r="A24" s="202" t="s">
        <v>100</v>
      </c>
      <c r="B24" s="51"/>
      <c r="C24" s="483">
        <f t="shared" ref="C24:D24" si="2">SUM(C21:C23)</f>
        <v>6553</v>
      </c>
      <c r="D24" s="490">
        <f t="shared" si="2"/>
        <v>6520</v>
      </c>
      <c r="E24" s="483">
        <f t="shared" ref="E24:L24" si="3">SUM(E21:E23)</f>
        <v>7463</v>
      </c>
      <c r="F24" s="490">
        <f t="shared" si="3"/>
        <v>5298</v>
      </c>
      <c r="G24" s="487">
        <f t="shared" si="3"/>
        <v>3895</v>
      </c>
      <c r="H24" s="490">
        <f t="shared" si="3"/>
        <v>8561</v>
      </c>
      <c r="I24" s="487">
        <f t="shared" si="3"/>
        <v>5525</v>
      </c>
      <c r="J24" s="490">
        <f t="shared" si="3"/>
        <v>6226</v>
      </c>
      <c r="K24" s="487">
        <f t="shared" si="3"/>
        <v>8833</v>
      </c>
      <c r="L24" s="490">
        <f t="shared" si="3"/>
        <v>3592</v>
      </c>
      <c r="M24" s="51"/>
      <c r="N24" s="202" t="s">
        <v>100</v>
      </c>
    </row>
    <row r="25" spans="1:14" ht="30" customHeight="1" thickTop="1" thickBot="1">
      <c r="A25" s="703" t="s">
        <v>1</v>
      </c>
      <c r="B25" s="704"/>
      <c r="C25" s="704"/>
      <c r="D25" s="704"/>
      <c r="E25" s="704"/>
      <c r="F25" s="704"/>
      <c r="G25" s="704"/>
      <c r="H25" s="704"/>
      <c r="I25" s="704"/>
      <c r="J25" s="704"/>
      <c r="K25" s="704"/>
      <c r="L25" s="704"/>
      <c r="M25" s="704"/>
      <c r="N25" s="705"/>
    </row>
    <row r="26" spans="1:14" ht="30" customHeight="1" thickTop="1" thickBot="1">
      <c r="A26" s="200" t="s">
        <v>98</v>
      </c>
      <c r="B26" s="67"/>
      <c r="C26" s="481">
        <f t="shared" ref="C26:L26" si="4">C9+C12</f>
        <v>737</v>
      </c>
      <c r="D26" s="488">
        <f t="shared" si="4"/>
        <v>767</v>
      </c>
      <c r="E26" s="481">
        <f t="shared" si="4"/>
        <v>901</v>
      </c>
      <c r="F26" s="488">
        <f t="shared" si="4"/>
        <v>578</v>
      </c>
      <c r="G26" s="481">
        <f t="shared" si="4"/>
        <v>452</v>
      </c>
      <c r="H26" s="488">
        <f t="shared" si="4"/>
        <v>978</v>
      </c>
      <c r="I26" s="481">
        <f t="shared" si="4"/>
        <v>634</v>
      </c>
      <c r="J26" s="488">
        <f t="shared" si="4"/>
        <v>698</v>
      </c>
      <c r="K26" s="481">
        <f t="shared" si="4"/>
        <v>981</v>
      </c>
      <c r="L26" s="488">
        <f t="shared" si="4"/>
        <v>437</v>
      </c>
      <c r="M26" s="62"/>
      <c r="N26" s="200" t="s">
        <v>98</v>
      </c>
    </row>
    <row r="27" spans="1:14" ht="30" customHeight="1" thickTop="1" thickBot="1">
      <c r="A27" s="201" t="s">
        <v>99</v>
      </c>
      <c r="B27" s="67"/>
      <c r="C27" s="481">
        <f>'AB Questions'!C$26</f>
        <v>30</v>
      </c>
      <c r="D27" s="488">
        <f>'AB Questions'!H$26</f>
        <v>42</v>
      </c>
      <c r="E27" s="481">
        <f>'AB Questions'!M$26</f>
        <v>48</v>
      </c>
      <c r="F27" s="488">
        <f>'AB Questions'!R$26</f>
        <v>25</v>
      </c>
      <c r="G27" s="481">
        <f>'AB Questions'!W$26</f>
        <v>29</v>
      </c>
      <c r="H27" s="488">
        <f>'AB Questions'!AB$26</f>
        <v>42</v>
      </c>
      <c r="I27" s="481">
        <f>'AB Questions'!AG$26</f>
        <v>43</v>
      </c>
      <c r="J27" s="488">
        <f>'AB Questions'!AL$26</f>
        <v>26</v>
      </c>
      <c r="K27" s="481">
        <f>'AB Questions'!AQ$26</f>
        <v>55</v>
      </c>
      <c r="L27" s="488">
        <f>'AB Questions'!AV$26</f>
        <v>16</v>
      </c>
      <c r="M27" s="269"/>
      <c r="N27" s="201" t="s">
        <v>99</v>
      </c>
    </row>
    <row r="28" spans="1:14" ht="30" customHeight="1" thickTop="1" thickBot="1">
      <c r="A28" s="199" t="s">
        <v>429</v>
      </c>
      <c r="B28" s="67"/>
      <c r="C28" s="482">
        <f>'EDR Questions &amp; Write-Ins'!C$26</f>
        <v>5</v>
      </c>
      <c r="D28" s="489">
        <f>'EDR Questions &amp; Write-Ins'!H$26</f>
        <v>6</v>
      </c>
      <c r="E28" s="482">
        <f>'EDR Questions &amp; Write-Ins'!M$26</f>
        <v>5</v>
      </c>
      <c r="F28" s="489">
        <f>'EDR Questions &amp; Write-Ins'!R$26</f>
        <v>5</v>
      </c>
      <c r="G28" s="482">
        <f>'EDR Questions &amp; Write-Ins'!W$26</f>
        <v>2</v>
      </c>
      <c r="H28" s="489">
        <f>'EDR Questions &amp; Write-Ins'!AB$26</f>
        <v>9</v>
      </c>
      <c r="I28" s="482">
        <f>'EDR Questions &amp; Write-Ins'!AG$26</f>
        <v>2</v>
      </c>
      <c r="J28" s="489">
        <f>'EDR Questions &amp; Write-Ins'!AL$26</f>
        <v>8</v>
      </c>
      <c r="K28" s="482">
        <f>'EDR Questions &amp; Write-Ins'!AQ$26</f>
        <v>4</v>
      </c>
      <c r="L28" s="489">
        <f>'EDR Questions &amp; Write-Ins'!AV$26</f>
        <v>7</v>
      </c>
      <c r="M28" s="67"/>
      <c r="N28" s="199" t="s">
        <v>429</v>
      </c>
    </row>
    <row r="29" spans="1:14" ht="39.75" customHeight="1" thickTop="1" thickBot="1">
      <c r="A29" s="202" t="s">
        <v>100</v>
      </c>
      <c r="B29" s="68"/>
      <c r="C29" s="483">
        <f t="shared" ref="C29:L29" si="5">SUM(C26:C28)</f>
        <v>772</v>
      </c>
      <c r="D29" s="490">
        <f t="shared" si="5"/>
        <v>815</v>
      </c>
      <c r="E29" s="483">
        <f t="shared" si="5"/>
        <v>954</v>
      </c>
      <c r="F29" s="490">
        <f t="shared" si="5"/>
        <v>608</v>
      </c>
      <c r="G29" s="483">
        <f t="shared" si="5"/>
        <v>483</v>
      </c>
      <c r="H29" s="490">
        <f t="shared" si="5"/>
        <v>1029</v>
      </c>
      <c r="I29" s="483">
        <f t="shared" si="5"/>
        <v>679</v>
      </c>
      <c r="J29" s="490">
        <f t="shared" si="5"/>
        <v>732</v>
      </c>
      <c r="K29" s="483">
        <f t="shared" si="5"/>
        <v>1040</v>
      </c>
      <c r="L29" s="490">
        <f t="shared" si="5"/>
        <v>460</v>
      </c>
      <c r="M29" s="68"/>
      <c r="N29" s="202" t="s">
        <v>100</v>
      </c>
    </row>
    <row r="30" spans="1:14" ht="30" customHeight="1" thickTop="1" thickBot="1">
      <c r="A30" s="870" t="s">
        <v>4</v>
      </c>
      <c r="B30" s="884"/>
      <c r="C30" s="884"/>
      <c r="D30" s="884"/>
      <c r="E30" s="884"/>
      <c r="F30" s="884"/>
      <c r="G30" s="884"/>
      <c r="H30" s="884"/>
      <c r="I30" s="884"/>
      <c r="J30" s="884"/>
      <c r="K30" s="884"/>
      <c r="L30" s="884"/>
      <c r="M30" s="884"/>
      <c r="N30" s="885"/>
    </row>
    <row r="31" spans="1:14" ht="30" customHeight="1" thickTop="1" thickBot="1">
      <c r="A31" s="200" t="s">
        <v>98</v>
      </c>
      <c r="B31" s="62"/>
      <c r="C31" s="289">
        <f t="shared" ref="C31:L31" si="6">SUM(C7:C8,C10:C11,C13:C20)</f>
        <v>5152</v>
      </c>
      <c r="D31" s="290">
        <f t="shared" si="6"/>
        <v>5287</v>
      </c>
      <c r="E31" s="289">
        <f t="shared" si="6"/>
        <v>5932</v>
      </c>
      <c r="F31" s="290">
        <f t="shared" si="6"/>
        <v>4263</v>
      </c>
      <c r="G31" s="289">
        <f t="shared" si="6"/>
        <v>3013</v>
      </c>
      <c r="H31" s="290">
        <f t="shared" si="6"/>
        <v>6975</v>
      </c>
      <c r="I31" s="289">
        <f t="shared" si="6"/>
        <v>4255</v>
      </c>
      <c r="J31" s="290">
        <f t="shared" si="6"/>
        <v>5157</v>
      </c>
      <c r="K31" s="289">
        <f t="shared" si="6"/>
        <v>7055</v>
      </c>
      <c r="L31" s="290">
        <f t="shared" si="6"/>
        <v>2923</v>
      </c>
      <c r="M31" s="62"/>
      <c r="N31" s="200" t="s">
        <v>98</v>
      </c>
    </row>
    <row r="32" spans="1:14" ht="30" customHeight="1" thickTop="1" thickBot="1">
      <c r="A32" s="201" t="s">
        <v>99</v>
      </c>
      <c r="B32" s="269"/>
      <c r="C32" s="289">
        <f>'AB Questions'!C$28</f>
        <v>368</v>
      </c>
      <c r="D32" s="290">
        <f>'AB Questions'!H$28</f>
        <v>320</v>
      </c>
      <c r="E32" s="289">
        <f>'AB Questions'!M$28</f>
        <v>370</v>
      </c>
      <c r="F32" s="290">
        <f>'AB Questions'!R$28</f>
        <v>309</v>
      </c>
      <c r="G32" s="289">
        <f>'AB Questions'!W$28</f>
        <v>278</v>
      </c>
      <c r="H32" s="290">
        <f>'AB Questions'!AB$28</f>
        <v>374</v>
      </c>
      <c r="I32" s="289">
        <f>'AB Questions'!AG$28</f>
        <v>405</v>
      </c>
      <c r="J32" s="290">
        <f>'AB Questions'!AL$28</f>
        <v>229</v>
      </c>
      <c r="K32" s="289">
        <f>'AB Questions'!AQ$28</f>
        <v>494</v>
      </c>
      <c r="L32" s="290">
        <f>'AB Questions'!AV$28</f>
        <v>147</v>
      </c>
      <c r="M32" s="269"/>
      <c r="N32" s="201" t="s">
        <v>99</v>
      </c>
    </row>
    <row r="33" spans="1:24" ht="32.450000000000003" customHeight="1" thickTop="1" thickBot="1">
      <c r="A33" s="199" t="s">
        <v>429</v>
      </c>
      <c r="B33" s="67"/>
      <c r="C33" s="291">
        <f>'EDR Questions &amp; Write-Ins'!C$28</f>
        <v>261</v>
      </c>
      <c r="D33" s="292">
        <f>'EDR Questions &amp; Write-Ins'!H$28</f>
        <v>98</v>
      </c>
      <c r="E33" s="291">
        <f>'EDR Questions &amp; Write-Ins'!M$28</f>
        <v>207</v>
      </c>
      <c r="F33" s="292">
        <f>'EDR Questions &amp; Write-Ins'!R$28</f>
        <v>118</v>
      </c>
      <c r="G33" s="291">
        <f>'EDR Questions &amp; Write-Ins'!W$28</f>
        <v>121</v>
      </c>
      <c r="H33" s="292">
        <f>'EDR Questions &amp; Write-Ins'!AB$28</f>
        <v>183</v>
      </c>
      <c r="I33" s="291">
        <f>'EDR Questions &amp; Write-Ins'!AG$28</f>
        <v>186</v>
      </c>
      <c r="J33" s="292">
        <f>'EDR Questions &amp; Write-Ins'!AL$28</f>
        <v>108</v>
      </c>
      <c r="K33" s="291">
        <f>'EDR Questions &amp; Write-Ins'!AQ$28</f>
        <v>244</v>
      </c>
      <c r="L33" s="292">
        <f>'EDR Questions &amp; Write-Ins'!AV$28</f>
        <v>62</v>
      </c>
      <c r="M33" s="67"/>
      <c r="N33" s="199" t="s">
        <v>429</v>
      </c>
    </row>
    <row r="34" spans="1:24" ht="39.75" customHeight="1" thickTop="1" thickBot="1">
      <c r="A34" s="202" t="s">
        <v>100</v>
      </c>
      <c r="B34" s="67"/>
      <c r="C34" s="98">
        <f t="shared" ref="C34:L34" si="7">SUM(C31:C33)</f>
        <v>5781</v>
      </c>
      <c r="D34" s="99">
        <f t="shared" si="7"/>
        <v>5705</v>
      </c>
      <c r="E34" s="98">
        <f t="shared" si="7"/>
        <v>6509</v>
      </c>
      <c r="F34" s="99">
        <f t="shared" si="7"/>
        <v>4690</v>
      </c>
      <c r="G34" s="98">
        <f t="shared" si="7"/>
        <v>3412</v>
      </c>
      <c r="H34" s="99">
        <f t="shared" si="7"/>
        <v>7532</v>
      </c>
      <c r="I34" s="98">
        <f t="shared" si="7"/>
        <v>4846</v>
      </c>
      <c r="J34" s="99">
        <f t="shared" si="7"/>
        <v>5494</v>
      </c>
      <c r="K34" s="98">
        <f t="shared" si="7"/>
        <v>7793</v>
      </c>
      <c r="L34" s="99">
        <f t="shared" si="7"/>
        <v>3132</v>
      </c>
      <c r="M34" s="68"/>
      <c r="N34" s="202" t="s">
        <v>100</v>
      </c>
    </row>
    <row r="35" spans="1:24" ht="24.95" customHeight="1" thickTop="1"/>
    <row r="36" spans="1:24" ht="24.95" customHeight="1"/>
    <row r="37" spans="1:24" ht="24.95" customHeight="1">
      <c r="A37" s="478" t="s">
        <v>469</v>
      </c>
    </row>
    <row r="38" spans="1:24" ht="24.95" customHeight="1">
      <c r="A38" s="117" t="s">
        <v>434</v>
      </c>
      <c r="B38">
        <f>B29</f>
        <v>0</v>
      </c>
      <c r="C38">
        <f>C29</f>
        <v>772</v>
      </c>
      <c r="D38">
        <f t="shared" ref="D38:I38" si="8">D29</f>
        <v>815</v>
      </c>
      <c r="E38">
        <f t="shared" si="8"/>
        <v>954</v>
      </c>
      <c r="F38">
        <f t="shared" si="8"/>
        <v>608</v>
      </c>
      <c r="G38">
        <f t="shared" si="8"/>
        <v>483</v>
      </c>
      <c r="H38">
        <f t="shared" si="8"/>
        <v>1029</v>
      </c>
      <c r="I38">
        <f t="shared" si="8"/>
        <v>679</v>
      </c>
      <c r="J38">
        <f t="shared" ref="J38" si="9">J29</f>
        <v>732</v>
      </c>
      <c r="K38">
        <f t="shared" ref="K38" si="10">K29</f>
        <v>1040</v>
      </c>
      <c r="L38">
        <f t="shared" ref="L38:M38" si="11">L29</f>
        <v>460</v>
      </c>
      <c r="M38">
        <f t="shared" si="11"/>
        <v>0</v>
      </c>
      <c r="N38" s="117" t="s">
        <v>434</v>
      </c>
      <c r="X38" s="117"/>
    </row>
    <row r="39" spans="1:24">
      <c r="A39" s="203" t="s">
        <v>145</v>
      </c>
      <c r="B39">
        <f>B34</f>
        <v>0</v>
      </c>
      <c r="C39">
        <f>C34</f>
        <v>5781</v>
      </c>
      <c r="D39">
        <f t="shared" ref="D39:I39" si="12">D34</f>
        <v>5705</v>
      </c>
      <c r="E39">
        <f t="shared" si="12"/>
        <v>6509</v>
      </c>
      <c r="F39">
        <f t="shared" si="12"/>
        <v>4690</v>
      </c>
      <c r="G39">
        <f t="shared" si="12"/>
        <v>3412</v>
      </c>
      <c r="H39">
        <f t="shared" si="12"/>
        <v>7532</v>
      </c>
      <c r="I39">
        <f t="shared" si="12"/>
        <v>4846</v>
      </c>
      <c r="J39">
        <f t="shared" ref="J39" si="13">J34</f>
        <v>5494</v>
      </c>
      <c r="K39">
        <f t="shared" ref="K39" si="14">K34</f>
        <v>7793</v>
      </c>
      <c r="L39">
        <f t="shared" ref="L39:M39" si="15">L34</f>
        <v>3132</v>
      </c>
      <c r="M39">
        <f t="shared" si="15"/>
        <v>0</v>
      </c>
      <c r="N39" s="203" t="s">
        <v>145</v>
      </c>
      <c r="X39" s="203"/>
    </row>
    <row r="40" spans="1:24">
      <c r="A40" s="203" t="s">
        <v>100</v>
      </c>
      <c r="B40">
        <f>B38+B39</f>
        <v>0</v>
      </c>
      <c r="C40">
        <f>C38+C39</f>
        <v>6553</v>
      </c>
      <c r="D40">
        <f t="shared" ref="D40:I40" si="16">D38+D39</f>
        <v>6520</v>
      </c>
      <c r="E40">
        <f t="shared" si="16"/>
        <v>7463</v>
      </c>
      <c r="F40">
        <f t="shared" si="16"/>
        <v>5298</v>
      </c>
      <c r="G40">
        <f t="shared" si="16"/>
        <v>3895</v>
      </c>
      <c r="H40">
        <f t="shared" si="16"/>
        <v>8561</v>
      </c>
      <c r="I40">
        <f t="shared" si="16"/>
        <v>5525</v>
      </c>
      <c r="J40">
        <f t="shared" ref="J40" si="17">J38+J39</f>
        <v>6226</v>
      </c>
      <c r="K40">
        <f t="shared" ref="K40" si="18">K38+K39</f>
        <v>8833</v>
      </c>
      <c r="L40">
        <f t="shared" ref="L40:M40" si="19">L38+L39</f>
        <v>3592</v>
      </c>
      <c r="M40">
        <f t="shared" si="19"/>
        <v>0</v>
      </c>
      <c r="N40" s="203" t="s">
        <v>100</v>
      </c>
      <c r="S40" s="479"/>
      <c r="X40" s="203"/>
    </row>
    <row r="41" spans="1:24">
      <c r="A41" s="203" t="s">
        <v>435</v>
      </c>
      <c r="B41" s="204">
        <f t="shared" ref="B41" si="20">B24</f>
        <v>0</v>
      </c>
      <c r="C41" s="204">
        <f>C24</f>
        <v>6553</v>
      </c>
      <c r="D41" s="204">
        <f t="shared" ref="D41:M41" si="21">D24</f>
        <v>6520</v>
      </c>
      <c r="E41" s="204">
        <f t="shared" si="21"/>
        <v>7463</v>
      </c>
      <c r="F41" s="204">
        <f t="shared" si="21"/>
        <v>5298</v>
      </c>
      <c r="G41" s="204">
        <f t="shared" si="21"/>
        <v>3895</v>
      </c>
      <c r="H41" s="204">
        <f t="shared" si="21"/>
        <v>8561</v>
      </c>
      <c r="I41" s="204">
        <f t="shared" si="21"/>
        <v>5525</v>
      </c>
      <c r="J41" s="204">
        <f t="shared" ref="J41" si="22">J24</f>
        <v>6226</v>
      </c>
      <c r="K41" s="204">
        <f t="shared" ref="K41" si="23">K24</f>
        <v>8833</v>
      </c>
      <c r="L41" s="204">
        <f t="shared" si="21"/>
        <v>3592</v>
      </c>
      <c r="M41" s="204">
        <f t="shared" si="21"/>
        <v>0</v>
      </c>
      <c r="N41" s="203" t="s">
        <v>435</v>
      </c>
      <c r="O41" s="204"/>
      <c r="P41" s="204"/>
      <c r="Q41" s="204"/>
      <c r="R41" s="204"/>
      <c r="S41" s="480"/>
      <c r="T41" s="204"/>
      <c r="U41" s="204"/>
      <c r="V41" s="204"/>
      <c r="W41" s="204"/>
      <c r="X41" s="203"/>
    </row>
    <row r="43" spans="1:24">
      <c r="A43" s="117" t="s">
        <v>436</v>
      </c>
      <c r="B43">
        <f t="shared" ref="B43:B45" si="24">B26+B31</f>
        <v>0</v>
      </c>
      <c r="C43">
        <f>C26+C31</f>
        <v>5889</v>
      </c>
      <c r="D43">
        <f t="shared" ref="D43:I45" si="25">D26+D31</f>
        <v>6054</v>
      </c>
      <c r="E43">
        <f t="shared" si="25"/>
        <v>6833</v>
      </c>
      <c r="F43">
        <f t="shared" si="25"/>
        <v>4841</v>
      </c>
      <c r="G43">
        <f t="shared" si="25"/>
        <v>3465</v>
      </c>
      <c r="H43">
        <f t="shared" si="25"/>
        <v>7953</v>
      </c>
      <c r="I43">
        <f t="shared" si="25"/>
        <v>4889</v>
      </c>
      <c r="J43">
        <f t="shared" ref="J43" si="26">J26+J31</f>
        <v>5855</v>
      </c>
      <c r="K43">
        <f t="shared" ref="K43" si="27">K26+K31</f>
        <v>8036</v>
      </c>
      <c r="L43">
        <f t="shared" ref="L43:M45" si="28">L26+L31</f>
        <v>3360</v>
      </c>
      <c r="M43">
        <f t="shared" si="28"/>
        <v>0</v>
      </c>
      <c r="N43" s="117" t="s">
        <v>436</v>
      </c>
      <c r="X43" s="117"/>
    </row>
    <row r="44" spans="1:24">
      <c r="A44" s="117" t="s">
        <v>99</v>
      </c>
      <c r="B44">
        <f t="shared" si="24"/>
        <v>0</v>
      </c>
      <c r="C44">
        <f>C27+C32</f>
        <v>398</v>
      </c>
      <c r="D44">
        <f t="shared" si="25"/>
        <v>362</v>
      </c>
      <c r="E44">
        <f t="shared" si="25"/>
        <v>418</v>
      </c>
      <c r="F44">
        <f t="shared" si="25"/>
        <v>334</v>
      </c>
      <c r="G44">
        <f t="shared" si="25"/>
        <v>307</v>
      </c>
      <c r="H44">
        <f t="shared" si="25"/>
        <v>416</v>
      </c>
      <c r="I44">
        <f t="shared" si="25"/>
        <v>448</v>
      </c>
      <c r="J44">
        <f t="shared" ref="J44" si="29">J27+J32</f>
        <v>255</v>
      </c>
      <c r="K44">
        <f t="shared" ref="K44" si="30">K27+K32</f>
        <v>549</v>
      </c>
      <c r="L44">
        <f t="shared" si="28"/>
        <v>163</v>
      </c>
      <c r="M44">
        <f t="shared" si="28"/>
        <v>0</v>
      </c>
      <c r="N44" s="117" t="s">
        <v>99</v>
      </c>
      <c r="X44" s="117"/>
    </row>
    <row r="45" spans="1:24">
      <c r="A45" s="117" t="s">
        <v>429</v>
      </c>
      <c r="B45">
        <f t="shared" si="24"/>
        <v>0</v>
      </c>
      <c r="C45">
        <f>C28+C33</f>
        <v>266</v>
      </c>
      <c r="D45">
        <f t="shared" si="25"/>
        <v>104</v>
      </c>
      <c r="E45">
        <f t="shared" si="25"/>
        <v>212</v>
      </c>
      <c r="F45">
        <f t="shared" si="25"/>
        <v>123</v>
      </c>
      <c r="G45">
        <f t="shared" si="25"/>
        <v>123</v>
      </c>
      <c r="H45">
        <f t="shared" si="25"/>
        <v>192</v>
      </c>
      <c r="I45">
        <f t="shared" si="25"/>
        <v>188</v>
      </c>
      <c r="J45">
        <f t="shared" ref="J45" si="31">J28+J33</f>
        <v>116</v>
      </c>
      <c r="K45">
        <f t="shared" ref="K45" si="32">K28+K33</f>
        <v>248</v>
      </c>
      <c r="L45">
        <f t="shared" si="28"/>
        <v>69</v>
      </c>
      <c r="M45">
        <f t="shared" si="28"/>
        <v>0</v>
      </c>
      <c r="N45" s="117" t="s">
        <v>429</v>
      </c>
      <c r="X45" s="117"/>
    </row>
    <row r="46" spans="1:24">
      <c r="A46" s="117" t="s">
        <v>437</v>
      </c>
      <c r="B46">
        <f>SUM(B43:B45)</f>
        <v>0</v>
      </c>
      <c r="C46">
        <f>SUM(C43:C45)</f>
        <v>6553</v>
      </c>
      <c r="D46">
        <f t="shared" ref="D46:I46" si="33">SUM(D43:D45)</f>
        <v>6520</v>
      </c>
      <c r="E46">
        <f t="shared" si="33"/>
        <v>7463</v>
      </c>
      <c r="F46">
        <f t="shared" si="33"/>
        <v>5298</v>
      </c>
      <c r="G46">
        <f t="shared" si="33"/>
        <v>3895</v>
      </c>
      <c r="H46">
        <f t="shared" si="33"/>
        <v>8561</v>
      </c>
      <c r="I46">
        <f t="shared" si="33"/>
        <v>5525</v>
      </c>
      <c r="J46">
        <f t="shared" ref="J46" si="34">SUM(J43:J45)</f>
        <v>6226</v>
      </c>
      <c r="K46">
        <f t="shared" ref="K46" si="35">SUM(K43:K45)</f>
        <v>8833</v>
      </c>
      <c r="L46">
        <f t="shared" ref="L46:M46" si="36">SUM(L43:L45)</f>
        <v>3592</v>
      </c>
      <c r="M46">
        <f t="shared" si="36"/>
        <v>0</v>
      </c>
      <c r="N46" s="117" t="s">
        <v>437</v>
      </c>
      <c r="X46" s="117"/>
    </row>
  </sheetData>
  <mergeCells count="15">
    <mergeCell ref="C1:L1"/>
    <mergeCell ref="A25:N25"/>
    <mergeCell ref="A30:N30"/>
    <mergeCell ref="E2:F4"/>
    <mergeCell ref="G2:H4"/>
    <mergeCell ref="I2:J4"/>
    <mergeCell ref="C5:D5"/>
    <mergeCell ref="E5:F5"/>
    <mergeCell ref="G5:H5"/>
    <mergeCell ref="I5:J5"/>
    <mergeCell ref="K5:L5"/>
    <mergeCell ref="A2:A5"/>
    <mergeCell ref="N2:N5"/>
    <mergeCell ref="C2:D4"/>
    <mergeCell ref="K2:L4"/>
  </mergeCells>
  <printOptions horizontalCentered="1" verticalCentered="1"/>
  <pageMargins left="0.25" right="0.25" top="1" bottom="0.5" header="0.5" footer="0.25"/>
  <pageSetup paperSize="5" scale="45" orientation="landscape" r:id="rId1"/>
  <headerFooter alignWithMargins="0">
    <oddHeader>&amp;C&amp;"Times New Roman,Bold"&amp;24November 4, 2014 State Election
Polls/Absentee/EDR Totals</oddHeader>
    <oddFooter>&amp;R&amp;F</oddFooter>
  </headerFooter>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Q52"/>
  <sheetViews>
    <sheetView zoomScale="50" zoomScaleNormal="50" zoomScalePageLayoutView="75" workbookViewId="0">
      <selection activeCell="C16" sqref="C16"/>
    </sheetView>
  </sheetViews>
  <sheetFormatPr defaultColWidth="9.140625" defaultRowHeight="12.75"/>
  <cols>
    <col min="1" max="1" width="22.5703125" style="92" customWidth="1"/>
    <col min="2" max="2" width="1.28515625" customWidth="1"/>
    <col min="3" max="11" width="21.7109375" style="92" customWidth="1"/>
    <col min="12" max="12" width="1.28515625" customWidth="1"/>
    <col min="13" max="13" width="22.28515625" style="314" customWidth="1"/>
    <col min="14" max="22" width="15.7109375" style="92" customWidth="1"/>
    <col min="23" max="16384" width="9.140625" style="92"/>
  </cols>
  <sheetData>
    <row r="1" spans="1:13" ht="42.6" customHeight="1" thickBot="1">
      <c r="A1" s="368"/>
      <c r="B1" s="48"/>
      <c r="C1" s="907" t="s">
        <v>510</v>
      </c>
      <c r="D1" s="907"/>
      <c r="E1" s="907"/>
      <c r="F1" s="907"/>
      <c r="G1" s="907"/>
      <c r="H1" s="907"/>
      <c r="I1" s="907"/>
      <c r="J1" s="907"/>
      <c r="K1" s="907"/>
      <c r="L1" s="48"/>
      <c r="M1" s="369"/>
    </row>
    <row r="2" spans="1:13" ht="69.599999999999994" customHeight="1" thickTop="1" thickBot="1">
      <c r="A2" s="371" t="s">
        <v>0</v>
      </c>
      <c r="B2" s="55"/>
      <c r="C2" s="372" t="s">
        <v>482</v>
      </c>
      <c r="D2" s="373" t="s">
        <v>569</v>
      </c>
      <c r="E2" s="373" t="s">
        <v>481</v>
      </c>
      <c r="F2" s="372" t="s">
        <v>484</v>
      </c>
      <c r="G2" s="372" t="s">
        <v>485</v>
      </c>
      <c r="H2" s="372" t="s">
        <v>483</v>
      </c>
      <c r="I2" s="374" t="s">
        <v>508</v>
      </c>
      <c r="J2" s="374" t="s">
        <v>486</v>
      </c>
      <c r="K2" s="372" t="s">
        <v>487</v>
      </c>
      <c r="L2" s="55"/>
      <c r="M2" s="375" t="s">
        <v>0</v>
      </c>
    </row>
    <row r="3" spans="1:13" ht="24.95" customHeight="1" thickTop="1">
      <c r="A3" s="100">
        <v>1</v>
      </c>
      <c r="B3" s="48"/>
      <c r="C3" s="293">
        <f>'District 1'!$N$8</f>
        <v>1422</v>
      </c>
      <c r="D3" s="301">
        <f>'District 1'!O$10</f>
        <v>0</v>
      </c>
      <c r="E3" s="301">
        <f>'EDR Totals'!C5</f>
        <v>31</v>
      </c>
      <c r="F3" s="310">
        <f>SUM(C3:E3)</f>
        <v>1453</v>
      </c>
      <c r="G3" s="450">
        <f>'District 1'!$P$8</f>
        <v>718</v>
      </c>
      <c r="H3" s="305">
        <f>'AB Overall Totals &amp; Rejected'!$U5</f>
        <v>39</v>
      </c>
      <c r="I3" s="297">
        <f>'AB Overall Totals &amp; Rejected'!E5</f>
        <v>0</v>
      </c>
      <c r="J3" s="301">
        <f>'EDR Totals'!D5</f>
        <v>31</v>
      </c>
      <c r="K3" s="310">
        <f>SUM(G3:J3)</f>
        <v>788</v>
      </c>
      <c r="L3" s="48"/>
      <c r="M3" s="315">
        <v>1</v>
      </c>
    </row>
    <row r="4" spans="1:13" ht="24.95" customHeight="1">
      <c r="A4" s="101">
        <v>2</v>
      </c>
      <c r="B4" s="55"/>
      <c r="C4" s="294">
        <f>'District 2'!$N$8</f>
        <v>234</v>
      </c>
      <c r="D4" s="302">
        <f>'District 2'!O$10</f>
        <v>0</v>
      </c>
      <c r="E4" s="302">
        <f>'EDR Totals'!C6</f>
        <v>8</v>
      </c>
      <c r="F4" s="311">
        <f>SUM(C4:E4)</f>
        <v>242</v>
      </c>
      <c r="G4" s="451">
        <f>'District 2'!$P$8</f>
        <v>234</v>
      </c>
      <c r="H4" s="306">
        <f>'AB Overall Totals &amp; Rejected'!$U6</f>
        <v>11</v>
      </c>
      <c r="I4" s="298">
        <f>'AB Overall Totals &amp; Rejected'!E6</f>
        <v>0</v>
      </c>
      <c r="J4" s="302">
        <f>'EDR Totals'!D6</f>
        <v>8</v>
      </c>
      <c r="K4" s="311">
        <f>SUM(G4:J4)</f>
        <v>253</v>
      </c>
      <c r="L4" s="55"/>
      <c r="M4" s="316">
        <v>2</v>
      </c>
    </row>
    <row r="5" spans="1:13" ht="24.95" customHeight="1">
      <c r="A5" s="101">
        <v>3</v>
      </c>
      <c r="B5" s="48"/>
      <c r="C5" s="294">
        <f>'District 3'!$N$8</f>
        <v>846</v>
      </c>
      <c r="D5" s="302">
        <f>'District 3'!O$10</f>
        <v>0</v>
      </c>
      <c r="E5" s="302">
        <f>'EDR Totals'!C7</f>
        <v>9</v>
      </c>
      <c r="F5" s="311">
        <f t="shared" ref="F5:F16" si="0">SUM(C5:E5)</f>
        <v>855</v>
      </c>
      <c r="G5" s="451">
        <f>'District 3'!$P$8</f>
        <v>551</v>
      </c>
      <c r="H5" s="306">
        <f>'AB Overall Totals &amp; Rejected'!$U7</f>
        <v>23</v>
      </c>
      <c r="I5" s="298">
        <f>'AB Overall Totals &amp; Rejected'!E7</f>
        <v>2</v>
      </c>
      <c r="J5" s="302">
        <f>'EDR Totals'!D7</f>
        <v>9</v>
      </c>
      <c r="K5" s="311">
        <f t="shared" ref="K5:K15" si="1">SUM(G5:J5)</f>
        <v>585</v>
      </c>
      <c r="L5" s="48"/>
      <c r="M5" s="316">
        <v>3</v>
      </c>
    </row>
    <row r="6" spans="1:13" ht="24.95" customHeight="1">
      <c r="A6" s="101">
        <v>4</v>
      </c>
      <c r="B6" s="48"/>
      <c r="C6" s="294">
        <f>'District 4'!$N$8</f>
        <v>1749</v>
      </c>
      <c r="D6" s="302">
        <f>'District 4'!O$10</f>
        <v>0</v>
      </c>
      <c r="E6" s="302">
        <f>'EDR Totals'!C8</f>
        <v>17</v>
      </c>
      <c r="F6" s="311">
        <f t="shared" si="0"/>
        <v>1766</v>
      </c>
      <c r="G6" s="451">
        <f>'District 4'!$P$8</f>
        <v>1152</v>
      </c>
      <c r="H6" s="306">
        <f>'AB Overall Totals &amp; Rejected'!$U8</f>
        <v>46</v>
      </c>
      <c r="I6" s="298">
        <f>'AB Overall Totals &amp; Rejected'!E8</f>
        <v>0</v>
      </c>
      <c r="J6" s="302">
        <f>'EDR Totals'!D8</f>
        <v>17</v>
      </c>
      <c r="K6" s="311">
        <f t="shared" si="1"/>
        <v>1215</v>
      </c>
      <c r="L6" s="48"/>
      <c r="M6" s="316">
        <v>4</v>
      </c>
    </row>
    <row r="7" spans="1:13" ht="24.95" customHeight="1">
      <c r="A7" s="101">
        <v>5</v>
      </c>
      <c r="B7" s="48"/>
      <c r="C7" s="294">
        <f>'District 5'!$N$8</f>
        <v>2781</v>
      </c>
      <c r="D7" s="302">
        <f>'District 5'!O$10</f>
        <v>0</v>
      </c>
      <c r="E7" s="302">
        <f>'EDR Totals'!C9</f>
        <v>46</v>
      </c>
      <c r="F7" s="311">
        <f t="shared" si="0"/>
        <v>2827</v>
      </c>
      <c r="G7" s="451">
        <f>'District 5'!$P$8</f>
        <v>1587</v>
      </c>
      <c r="H7" s="306">
        <f>'AB Overall Totals &amp; Rejected'!$U9</f>
        <v>75</v>
      </c>
      <c r="I7" s="298">
        <f>'AB Overall Totals &amp; Rejected'!E9</f>
        <v>1</v>
      </c>
      <c r="J7" s="302">
        <f>'EDR Totals'!D9</f>
        <v>46</v>
      </c>
      <c r="K7" s="311">
        <f t="shared" si="1"/>
        <v>1709</v>
      </c>
      <c r="L7" s="48"/>
      <c r="M7" s="316">
        <v>5</v>
      </c>
    </row>
    <row r="8" spans="1:13" ht="24.95" customHeight="1">
      <c r="A8" s="101">
        <v>6</v>
      </c>
      <c r="B8" s="48"/>
      <c r="C8" s="294">
        <f>'District 6'!$N$8</f>
        <v>1717</v>
      </c>
      <c r="D8" s="302">
        <f>'District 6'!O$10</f>
        <v>0</v>
      </c>
      <c r="E8" s="302">
        <f>'EDR Totals'!C10</f>
        <v>5</v>
      </c>
      <c r="F8" s="311">
        <f t="shared" si="0"/>
        <v>1722</v>
      </c>
      <c r="G8" s="451">
        <f>'District 6'!$P$8</f>
        <v>1091</v>
      </c>
      <c r="H8" s="306">
        <f>'AB Overall Totals &amp; Rejected'!$U10</f>
        <v>51</v>
      </c>
      <c r="I8" s="298">
        <f>'AB Overall Totals &amp; Rejected'!E10</f>
        <v>0</v>
      </c>
      <c r="J8" s="302">
        <f>'EDR Totals'!D10</f>
        <v>5</v>
      </c>
      <c r="K8" s="311">
        <f t="shared" si="1"/>
        <v>1147</v>
      </c>
      <c r="L8" s="48"/>
      <c r="M8" s="316">
        <v>6</v>
      </c>
    </row>
    <row r="9" spans="1:13" ht="24.95" customHeight="1">
      <c r="A9" s="101">
        <v>7</v>
      </c>
      <c r="B9" s="48"/>
      <c r="C9" s="294">
        <f>'District 7'!$N$8</f>
        <v>1269</v>
      </c>
      <c r="D9" s="302">
        <f>'District 7'!O$10</f>
        <v>0</v>
      </c>
      <c r="E9" s="302">
        <f>'EDR Totals'!C11</f>
        <v>4</v>
      </c>
      <c r="F9" s="311">
        <f t="shared" si="0"/>
        <v>1273</v>
      </c>
      <c r="G9" s="451">
        <f>'District 7'!$P$8</f>
        <v>779</v>
      </c>
      <c r="H9" s="306">
        <f>'AB Overall Totals &amp; Rejected'!$U11</f>
        <v>44</v>
      </c>
      <c r="I9" s="298">
        <f>'AB Overall Totals &amp; Rejected'!E11</f>
        <v>0</v>
      </c>
      <c r="J9" s="302">
        <f>'EDR Totals'!D11</f>
        <v>4</v>
      </c>
      <c r="K9" s="311">
        <f t="shared" si="1"/>
        <v>827</v>
      </c>
      <c r="L9" s="48"/>
      <c r="M9" s="316">
        <v>7</v>
      </c>
    </row>
    <row r="10" spans="1:13" ht="24.95" customHeight="1">
      <c r="A10" s="101">
        <v>8</v>
      </c>
      <c r="B10" s="48"/>
      <c r="C10" s="294">
        <f>'District 8'!$N$8</f>
        <v>417</v>
      </c>
      <c r="D10" s="302">
        <f>'District 8'!O$10</f>
        <v>0</v>
      </c>
      <c r="E10" s="302">
        <f>'EDR Totals'!C12</f>
        <v>6</v>
      </c>
      <c r="F10" s="311">
        <f t="shared" si="0"/>
        <v>423</v>
      </c>
      <c r="G10" s="451">
        <f>'District 8'!$P$8</f>
        <v>245</v>
      </c>
      <c r="H10" s="306">
        <f>'AB Overall Totals &amp; Rejected'!$U12</f>
        <v>12</v>
      </c>
      <c r="I10" s="298">
        <f>'AB Overall Totals &amp; Rejected'!E12</f>
        <v>1</v>
      </c>
      <c r="J10" s="302">
        <f>'EDR Totals'!D12</f>
        <v>6</v>
      </c>
      <c r="K10" s="311">
        <f t="shared" si="1"/>
        <v>264</v>
      </c>
      <c r="L10" s="48"/>
      <c r="M10" s="316">
        <v>8</v>
      </c>
    </row>
    <row r="11" spans="1:13" ht="24.95" customHeight="1">
      <c r="A11" s="101">
        <v>9</v>
      </c>
      <c r="B11" s="48"/>
      <c r="C11" s="294">
        <f>'District 9'!$N$8</f>
        <v>2078</v>
      </c>
      <c r="D11" s="302">
        <f>'District 9'!O$10</f>
        <v>0</v>
      </c>
      <c r="E11" s="302">
        <f>'EDR Totals'!C13</f>
        <v>7</v>
      </c>
      <c r="F11" s="311">
        <f t="shared" si="0"/>
        <v>2085</v>
      </c>
      <c r="G11" s="451">
        <f>'District 9'!$P$8</f>
        <v>1449</v>
      </c>
      <c r="H11" s="306">
        <f>'AB Overall Totals &amp; Rejected'!$U13</f>
        <v>70</v>
      </c>
      <c r="I11" s="298">
        <f>'AB Overall Totals &amp; Rejected'!E13</f>
        <v>2</v>
      </c>
      <c r="J11" s="302">
        <f>'EDR Totals'!D13</f>
        <v>7</v>
      </c>
      <c r="K11" s="311">
        <f t="shared" si="1"/>
        <v>1528</v>
      </c>
      <c r="L11" s="48"/>
      <c r="M11" s="316">
        <v>9</v>
      </c>
    </row>
    <row r="12" spans="1:13" ht="24.95" customHeight="1">
      <c r="A12" s="101">
        <v>10</v>
      </c>
      <c r="B12" s="48"/>
      <c r="C12" s="294">
        <f>'District 10'!$N$8</f>
        <v>1511</v>
      </c>
      <c r="D12" s="302">
        <f>'District 10'!O$10</f>
        <v>0</v>
      </c>
      <c r="E12" s="302">
        <f>'EDR Totals'!C14</f>
        <v>15</v>
      </c>
      <c r="F12" s="311">
        <f t="shared" si="0"/>
        <v>1526</v>
      </c>
      <c r="G12" s="451">
        <f>'District 10'!$P$8</f>
        <v>972</v>
      </c>
      <c r="H12" s="306">
        <f>'AB Overall Totals &amp; Rejected'!$U14</f>
        <v>34</v>
      </c>
      <c r="I12" s="298">
        <f>'AB Overall Totals &amp; Rejected'!E14</f>
        <v>0</v>
      </c>
      <c r="J12" s="302">
        <f>'EDR Totals'!D14</f>
        <v>14</v>
      </c>
      <c r="K12" s="311">
        <f t="shared" si="1"/>
        <v>1020</v>
      </c>
      <c r="L12" s="48"/>
      <c r="M12" s="316">
        <v>10</v>
      </c>
    </row>
    <row r="13" spans="1:13" ht="24.95" customHeight="1">
      <c r="A13" s="101">
        <v>11</v>
      </c>
      <c r="B13" s="48"/>
      <c r="C13" s="294">
        <f>'District 11'!$N$8</f>
        <v>2428</v>
      </c>
      <c r="D13" s="302">
        <f>'District 11'!O$10</f>
        <v>0</v>
      </c>
      <c r="E13" s="302">
        <f>'EDR Totals'!C15</f>
        <v>23</v>
      </c>
      <c r="F13" s="311">
        <f t="shared" si="0"/>
        <v>2451</v>
      </c>
      <c r="G13" s="451">
        <f>'District 11'!$P$8</f>
        <v>1548</v>
      </c>
      <c r="H13" s="306">
        <f>'AB Overall Totals &amp; Rejected'!$U15</f>
        <v>136</v>
      </c>
      <c r="I13" s="298">
        <f>'AB Overall Totals &amp; Rejected'!E15</f>
        <v>0</v>
      </c>
      <c r="J13" s="302">
        <f>'EDR Totals'!D15</f>
        <v>23</v>
      </c>
      <c r="K13" s="311">
        <f t="shared" si="1"/>
        <v>1707</v>
      </c>
      <c r="L13" s="48"/>
      <c r="M13" s="316">
        <v>11</v>
      </c>
    </row>
    <row r="14" spans="1:13" ht="24.95" customHeight="1">
      <c r="A14" s="101">
        <v>12</v>
      </c>
      <c r="B14" s="48"/>
      <c r="C14" s="294">
        <f>'District 12'!$N$8</f>
        <v>2777</v>
      </c>
      <c r="D14" s="302">
        <f>'District 12'!O$10</f>
        <v>0</v>
      </c>
      <c r="E14" s="302">
        <f>'EDR Totals'!C16</f>
        <v>28</v>
      </c>
      <c r="F14" s="311">
        <f t="shared" si="0"/>
        <v>2805</v>
      </c>
      <c r="G14" s="451">
        <f>'District 12'!$P$8</f>
        <v>1472</v>
      </c>
      <c r="H14" s="306">
        <f>'AB Overall Totals &amp; Rejected'!$U16</f>
        <v>198</v>
      </c>
      <c r="I14" s="298">
        <f>'AB Overall Totals &amp; Rejected'!E16</f>
        <v>2</v>
      </c>
      <c r="J14" s="302">
        <f>'EDR Totals'!D16</f>
        <v>28</v>
      </c>
      <c r="K14" s="311">
        <f t="shared" si="1"/>
        <v>1700</v>
      </c>
      <c r="L14" s="48"/>
      <c r="M14" s="316">
        <v>12</v>
      </c>
    </row>
    <row r="15" spans="1:13" ht="24.95" customHeight="1">
      <c r="A15" s="101">
        <v>13</v>
      </c>
      <c r="B15" s="48"/>
      <c r="C15" s="294">
        <f>'District 13'!$N$8</f>
        <v>1163</v>
      </c>
      <c r="D15" s="302">
        <f>'District 13'!O$10</f>
        <v>0</v>
      </c>
      <c r="E15" s="302">
        <f>'EDR Totals'!C17</f>
        <v>10</v>
      </c>
      <c r="F15" s="311">
        <f t="shared" si="0"/>
        <v>1173</v>
      </c>
      <c r="G15" s="451">
        <f>'District 13'!$P$8</f>
        <v>635</v>
      </c>
      <c r="H15" s="306">
        <f>'AB Overall Totals &amp; Rejected'!$U17</f>
        <v>88</v>
      </c>
      <c r="I15" s="298">
        <f>'AB Overall Totals &amp; Rejected'!E17</f>
        <v>0</v>
      </c>
      <c r="J15" s="302">
        <f>'EDR Totals'!D17</f>
        <v>10</v>
      </c>
      <c r="K15" s="311">
        <f t="shared" si="1"/>
        <v>733</v>
      </c>
      <c r="L15" s="48"/>
      <c r="M15" s="316">
        <v>13</v>
      </c>
    </row>
    <row r="16" spans="1:13" ht="24.95" customHeight="1" thickBot="1">
      <c r="A16" s="102">
        <v>14</v>
      </c>
      <c r="B16" s="48"/>
      <c r="C16" s="295">
        <f>'District 14'!$N$8</f>
        <v>1343</v>
      </c>
      <c r="D16" s="303">
        <f>'District 14'!O$10</f>
        <v>0</v>
      </c>
      <c r="E16" s="303">
        <f>'EDR Totals'!C18</f>
        <v>198</v>
      </c>
      <c r="F16" s="312">
        <f t="shared" si="0"/>
        <v>1541</v>
      </c>
      <c r="G16" s="452">
        <f>'District 14'!$P$8</f>
        <v>555</v>
      </c>
      <c r="H16" s="307">
        <f>'AB Overall Totals &amp; Rejected'!$U18</f>
        <v>31</v>
      </c>
      <c r="I16" s="299">
        <f>'AB Overall Totals &amp; Rejected'!E18</f>
        <v>0</v>
      </c>
      <c r="J16" s="303">
        <f>'EDR Totals'!D18</f>
        <v>198</v>
      </c>
      <c r="K16" s="312">
        <f>SUM(G16:J16)</f>
        <v>784</v>
      </c>
      <c r="L16" s="48"/>
      <c r="M16" s="317">
        <v>14</v>
      </c>
    </row>
    <row r="17" spans="1:17" ht="36.75" customHeight="1" thickTop="1">
      <c r="A17" s="103" t="s">
        <v>134</v>
      </c>
      <c r="B17" s="48"/>
      <c r="C17" s="470">
        <f>SUM(C3:C16)</f>
        <v>21735</v>
      </c>
      <c r="D17" s="349"/>
      <c r="E17" s="364"/>
      <c r="F17" s="318"/>
      <c r="G17" s="345"/>
      <c r="H17" s="349"/>
      <c r="I17" s="350"/>
      <c r="J17" s="350"/>
      <c r="K17" s="318"/>
      <c r="L17" s="48"/>
      <c r="M17" s="103" t="s">
        <v>134</v>
      </c>
    </row>
    <row r="18" spans="1:17" ht="36.75" customHeight="1">
      <c r="A18" s="313" t="s">
        <v>570</v>
      </c>
      <c r="B18" s="48"/>
      <c r="C18" s="365"/>
      <c r="D18" s="471">
        <f>SUM(D3:D16)</f>
        <v>0</v>
      </c>
      <c r="E18" s="351"/>
      <c r="F18" s="319"/>
      <c r="G18" s="351"/>
      <c r="H18" s="352"/>
      <c r="I18" s="353"/>
      <c r="J18" s="353"/>
      <c r="K18" s="319"/>
      <c r="L18" s="48"/>
      <c r="M18" s="313" t="s">
        <v>570</v>
      </c>
    </row>
    <row r="19" spans="1:17" ht="36.75" customHeight="1">
      <c r="A19" s="313" t="s">
        <v>478</v>
      </c>
      <c r="B19" s="48"/>
      <c r="C19" s="365"/>
      <c r="D19" s="352"/>
      <c r="E19" s="472">
        <f>SUM(E3:E16)</f>
        <v>407</v>
      </c>
      <c r="F19" s="319"/>
      <c r="G19" s="351"/>
      <c r="H19" s="352"/>
      <c r="I19" s="353"/>
      <c r="J19" s="353"/>
      <c r="K19" s="319"/>
      <c r="L19" s="48"/>
      <c r="M19" s="313" t="s">
        <v>478</v>
      </c>
    </row>
    <row r="20" spans="1:17" ht="36.75" customHeight="1" thickBot="1">
      <c r="A20" s="324" t="s">
        <v>479</v>
      </c>
      <c r="B20" s="48"/>
      <c r="C20" s="366"/>
      <c r="D20" s="355"/>
      <c r="E20" s="367"/>
      <c r="F20" s="400">
        <f>SUM(F3:F16)</f>
        <v>22142</v>
      </c>
      <c r="G20" s="354"/>
      <c r="H20" s="355"/>
      <c r="I20" s="356"/>
      <c r="J20" s="356"/>
      <c r="K20" s="323"/>
      <c r="L20" s="48"/>
      <c r="M20" s="313" t="s">
        <v>479</v>
      </c>
      <c r="Q20" s="362"/>
    </row>
    <row r="21" spans="1:17" ht="35.25" customHeight="1" thickTop="1">
      <c r="A21" s="300" t="s">
        <v>472</v>
      </c>
      <c r="B21" s="48"/>
      <c r="C21" s="337"/>
      <c r="D21" s="349"/>
      <c r="E21" s="338"/>
      <c r="F21" s="318"/>
      <c r="G21" s="305">
        <f>SUM(G3:G16)</f>
        <v>12988</v>
      </c>
      <c r="H21" s="349"/>
      <c r="I21" s="350"/>
      <c r="J21" s="350"/>
      <c r="K21" s="318"/>
      <c r="L21" s="48"/>
      <c r="M21" s="300" t="s">
        <v>472</v>
      </c>
    </row>
    <row r="22" spans="1:17" ht="35.25" customHeight="1">
      <c r="A22" s="104" t="s">
        <v>473</v>
      </c>
      <c r="B22" s="12"/>
      <c r="C22" s="339"/>
      <c r="D22" s="352"/>
      <c r="E22" s="340"/>
      <c r="F22" s="320"/>
      <c r="G22" s="346"/>
      <c r="H22" s="298">
        <f>SUM(H3:H16)</f>
        <v>858</v>
      </c>
      <c r="I22" s="357"/>
      <c r="J22" s="357"/>
      <c r="K22" s="320"/>
      <c r="L22" s="12"/>
      <c r="M22" s="104" t="s">
        <v>473</v>
      </c>
    </row>
    <row r="23" spans="1:17" ht="35.25" customHeight="1">
      <c r="A23" s="104" t="s">
        <v>509</v>
      </c>
      <c r="B23" s="12"/>
      <c r="C23" s="341"/>
      <c r="D23" s="352"/>
      <c r="E23" s="342"/>
      <c r="F23" s="321"/>
      <c r="G23" s="347"/>
      <c r="H23" s="359"/>
      <c r="I23" s="304">
        <f>SUM(I3:I16)</f>
        <v>8</v>
      </c>
      <c r="J23" s="358"/>
      <c r="K23" s="321"/>
      <c r="L23" s="12"/>
      <c r="M23" s="104" t="s">
        <v>509</v>
      </c>
    </row>
    <row r="24" spans="1:17" ht="35.25" customHeight="1">
      <c r="A24" s="104" t="s">
        <v>474</v>
      </c>
      <c r="B24" s="12"/>
      <c r="C24" s="341"/>
      <c r="D24" s="352"/>
      <c r="E24" s="342"/>
      <c r="F24" s="321"/>
      <c r="G24" s="347"/>
      <c r="H24" s="359"/>
      <c r="I24" s="358"/>
      <c r="J24" s="304">
        <f>SUM(J3:J16)</f>
        <v>406</v>
      </c>
      <c r="K24" s="321"/>
      <c r="L24" s="12"/>
      <c r="M24" s="104" t="s">
        <v>474</v>
      </c>
    </row>
    <row r="25" spans="1:17" ht="40.15" customHeight="1" thickBot="1">
      <c r="A25" s="105" t="s">
        <v>480</v>
      </c>
      <c r="B25" s="48"/>
      <c r="C25" s="343"/>
      <c r="D25" s="360"/>
      <c r="E25" s="344"/>
      <c r="F25" s="322"/>
      <c r="G25" s="348"/>
      <c r="H25" s="360"/>
      <c r="I25" s="361"/>
      <c r="J25" s="361"/>
      <c r="K25" s="399">
        <f>SUM(K3:K16)</f>
        <v>14260</v>
      </c>
      <c r="L25" s="48"/>
      <c r="M25" s="105" t="s">
        <v>480</v>
      </c>
    </row>
    <row r="26" spans="1:17" ht="14.25" customHeight="1" thickTop="1">
      <c r="A26" s="898" t="s">
        <v>1</v>
      </c>
      <c r="B26" s="899"/>
      <c r="C26" s="899"/>
      <c r="D26" s="899"/>
      <c r="E26" s="899"/>
      <c r="F26" s="899"/>
      <c r="G26" s="899"/>
      <c r="H26" s="899"/>
      <c r="I26" s="899"/>
      <c r="J26" s="899"/>
      <c r="K26" s="899"/>
      <c r="L26" s="899"/>
      <c r="M26" s="900"/>
    </row>
    <row r="27" spans="1:17" ht="15" customHeight="1" thickBot="1">
      <c r="A27" s="901"/>
      <c r="B27" s="902"/>
      <c r="C27" s="902"/>
      <c r="D27" s="902"/>
      <c r="E27" s="902"/>
      <c r="F27" s="902"/>
      <c r="G27" s="902"/>
      <c r="H27" s="902"/>
      <c r="I27" s="902"/>
      <c r="J27" s="902"/>
      <c r="K27" s="902"/>
      <c r="L27" s="902"/>
      <c r="M27" s="903"/>
    </row>
    <row r="28" spans="1:17" ht="35.25" customHeight="1" thickTop="1">
      <c r="A28" s="103" t="s">
        <v>134</v>
      </c>
      <c r="B28" s="48"/>
      <c r="C28" s="470">
        <f>C5+C8</f>
        <v>2563</v>
      </c>
      <c r="D28" s="345"/>
      <c r="E28" s="345"/>
      <c r="F28" s="318"/>
      <c r="G28" s="349"/>
      <c r="H28" s="349"/>
      <c r="I28" s="350"/>
      <c r="J28" s="350"/>
      <c r="K28" s="318"/>
      <c r="L28" s="48"/>
      <c r="M28" s="103" t="s">
        <v>134</v>
      </c>
    </row>
    <row r="29" spans="1:17" ht="35.25" customHeight="1">
      <c r="A29" s="313" t="s">
        <v>570</v>
      </c>
      <c r="B29" s="48"/>
      <c r="C29" s="365"/>
      <c r="D29" s="473">
        <f>D5+D8</f>
        <v>0</v>
      </c>
      <c r="E29" s="351"/>
      <c r="F29" s="319"/>
      <c r="G29" s="352"/>
      <c r="H29" s="352"/>
      <c r="I29" s="353"/>
      <c r="J29" s="353"/>
      <c r="K29" s="319"/>
      <c r="L29" s="48"/>
      <c r="M29" s="313" t="s">
        <v>570</v>
      </c>
    </row>
    <row r="30" spans="1:17" ht="35.25" customHeight="1">
      <c r="A30" s="313" t="s">
        <v>478</v>
      </c>
      <c r="B30" s="48"/>
      <c r="C30" s="365"/>
      <c r="D30" s="352"/>
      <c r="E30" s="473">
        <f>E5+E8</f>
        <v>14</v>
      </c>
      <c r="F30" s="319"/>
      <c r="G30" s="352"/>
      <c r="H30" s="352"/>
      <c r="I30" s="353"/>
      <c r="J30" s="353"/>
      <c r="K30" s="319"/>
      <c r="L30" s="48"/>
      <c r="M30" s="313" t="s">
        <v>478</v>
      </c>
    </row>
    <row r="31" spans="1:17" ht="35.25" customHeight="1" thickBot="1">
      <c r="A31" s="313" t="s">
        <v>479</v>
      </c>
      <c r="B31" s="48"/>
      <c r="C31" s="366"/>
      <c r="D31" s="354"/>
      <c r="E31" s="354"/>
      <c r="F31" s="400">
        <f>F5+F8+F30</f>
        <v>2577</v>
      </c>
      <c r="G31" s="355"/>
      <c r="H31" s="355"/>
      <c r="I31" s="356"/>
      <c r="J31" s="356"/>
      <c r="K31" s="323"/>
      <c r="L31" s="48"/>
      <c r="M31" s="313" t="s">
        <v>479</v>
      </c>
    </row>
    <row r="32" spans="1:17" ht="35.25" customHeight="1" thickTop="1">
      <c r="A32" s="300" t="s">
        <v>472</v>
      </c>
      <c r="B32" s="48"/>
      <c r="C32" s="337"/>
      <c r="D32" s="345"/>
      <c r="E32" s="345"/>
      <c r="F32" s="318"/>
      <c r="G32" s="474">
        <f>G5+G8</f>
        <v>1642</v>
      </c>
      <c r="H32" s="349"/>
      <c r="I32" s="350"/>
      <c r="J32" s="350"/>
      <c r="K32" s="318"/>
      <c r="L32" s="48"/>
      <c r="M32" s="300" t="s">
        <v>472</v>
      </c>
    </row>
    <row r="33" spans="1:13" ht="35.25" customHeight="1">
      <c r="A33" s="104" t="s">
        <v>473</v>
      </c>
      <c r="B33" s="48"/>
      <c r="C33" s="339"/>
      <c r="D33" s="346"/>
      <c r="E33" s="346"/>
      <c r="F33" s="320"/>
      <c r="G33" s="363"/>
      <c r="H33" s="471">
        <f>H5+H8</f>
        <v>74</v>
      </c>
      <c r="I33" s="357"/>
      <c r="J33" s="357"/>
      <c r="K33" s="320"/>
      <c r="L33" s="48"/>
      <c r="M33" s="104" t="s">
        <v>473</v>
      </c>
    </row>
    <row r="34" spans="1:13" ht="35.25" customHeight="1">
      <c r="A34" s="104" t="s">
        <v>509</v>
      </c>
      <c r="B34" s="48"/>
      <c r="C34" s="341"/>
      <c r="D34" s="347"/>
      <c r="E34" s="347"/>
      <c r="F34" s="321"/>
      <c r="G34" s="359"/>
      <c r="H34" s="359"/>
      <c r="I34" s="476">
        <f>I5+I8</f>
        <v>2</v>
      </c>
      <c r="J34" s="358"/>
      <c r="K34" s="321"/>
      <c r="L34" s="48"/>
      <c r="M34" s="104" t="s">
        <v>509</v>
      </c>
    </row>
    <row r="35" spans="1:13" ht="35.25" customHeight="1">
      <c r="A35" s="104" t="s">
        <v>474</v>
      </c>
      <c r="B35" s="48"/>
      <c r="C35" s="341"/>
      <c r="D35" s="347"/>
      <c r="E35" s="347"/>
      <c r="F35" s="321"/>
      <c r="G35" s="359"/>
      <c r="H35" s="359"/>
      <c r="I35" s="358"/>
      <c r="J35" s="476">
        <f>J5+J8</f>
        <v>14</v>
      </c>
      <c r="K35" s="321"/>
      <c r="L35" s="48"/>
      <c r="M35" s="104" t="s">
        <v>474</v>
      </c>
    </row>
    <row r="36" spans="1:13" ht="42" customHeight="1" thickBot="1">
      <c r="A36" s="105" t="s">
        <v>480</v>
      </c>
      <c r="B36" s="67"/>
      <c r="C36" s="343"/>
      <c r="D36" s="348"/>
      <c r="E36" s="348"/>
      <c r="F36" s="322"/>
      <c r="G36" s="360"/>
      <c r="H36" s="360"/>
      <c r="I36" s="361"/>
      <c r="J36" s="361"/>
      <c r="K36" s="399">
        <f>K5+K8</f>
        <v>1732</v>
      </c>
      <c r="L36" s="67"/>
      <c r="M36" s="105" t="s">
        <v>480</v>
      </c>
    </row>
    <row r="37" spans="1:13" ht="29.25" customHeight="1" thickTop="1" thickBot="1">
      <c r="A37" s="904" t="s">
        <v>4</v>
      </c>
      <c r="B37" s="905"/>
      <c r="C37" s="905"/>
      <c r="D37" s="905"/>
      <c r="E37" s="905"/>
      <c r="F37" s="905"/>
      <c r="G37" s="905"/>
      <c r="H37" s="905"/>
      <c r="I37" s="905"/>
      <c r="J37" s="905"/>
      <c r="K37" s="905"/>
      <c r="L37" s="905"/>
      <c r="M37" s="906"/>
    </row>
    <row r="38" spans="1:13" ht="35.25" customHeight="1" thickTop="1">
      <c r="A38" s="103" t="s">
        <v>134</v>
      </c>
      <c r="B38" s="67"/>
      <c r="C38" s="470">
        <f>SUM(C3:C4,C6:C7,C9:C16)</f>
        <v>19172</v>
      </c>
      <c r="D38" s="345"/>
      <c r="E38" s="345"/>
      <c r="F38" s="318"/>
      <c r="G38" s="349"/>
      <c r="H38" s="349"/>
      <c r="I38" s="350"/>
      <c r="J38" s="350"/>
      <c r="K38" s="318"/>
      <c r="L38" s="67"/>
      <c r="M38" s="103" t="s">
        <v>134</v>
      </c>
    </row>
    <row r="39" spans="1:13" ht="35.25" customHeight="1">
      <c r="A39" s="313" t="s">
        <v>570</v>
      </c>
      <c r="B39" s="67"/>
      <c r="C39" s="365"/>
      <c r="D39" s="473">
        <f>SUM(D3:D4,D6:D7,D9:D16)</f>
        <v>0</v>
      </c>
      <c r="E39" s="351"/>
      <c r="F39" s="319"/>
      <c r="G39" s="352"/>
      <c r="H39" s="352"/>
      <c r="I39" s="353"/>
      <c r="J39" s="353"/>
      <c r="K39" s="319"/>
      <c r="L39" s="67"/>
      <c r="M39" s="313" t="s">
        <v>570</v>
      </c>
    </row>
    <row r="40" spans="1:13" ht="35.25" customHeight="1">
      <c r="A40" s="313" t="s">
        <v>478</v>
      </c>
      <c r="B40" s="67"/>
      <c r="C40" s="365"/>
      <c r="D40" s="352"/>
      <c r="E40" s="473">
        <f>SUM(E3:E4,E6:E7,E9:E16)</f>
        <v>393</v>
      </c>
      <c r="F40" s="319"/>
      <c r="G40" s="352"/>
      <c r="H40" s="352"/>
      <c r="I40" s="353"/>
      <c r="J40" s="353"/>
      <c r="K40" s="319"/>
      <c r="L40" s="67"/>
      <c r="M40" s="313" t="s">
        <v>478</v>
      </c>
    </row>
    <row r="41" spans="1:13" ht="35.25" customHeight="1" thickBot="1">
      <c r="A41" s="313" t="s">
        <v>479</v>
      </c>
      <c r="B41" s="67"/>
      <c r="C41" s="366"/>
      <c r="D41" s="354"/>
      <c r="E41" s="354"/>
      <c r="F41" s="400">
        <f>SUM(F3:F4,F6:F7,F9:F16)+F40</f>
        <v>19565</v>
      </c>
      <c r="G41" s="355"/>
      <c r="H41" s="355"/>
      <c r="I41" s="356"/>
      <c r="J41" s="356"/>
      <c r="K41" s="323"/>
      <c r="L41" s="67"/>
      <c r="M41" s="313" t="s">
        <v>479</v>
      </c>
    </row>
    <row r="42" spans="1:13" ht="35.25" customHeight="1" thickTop="1">
      <c r="A42" s="300" t="s">
        <v>472</v>
      </c>
      <c r="B42" s="67"/>
      <c r="C42" s="337"/>
      <c r="D42" s="345"/>
      <c r="E42" s="345"/>
      <c r="F42" s="318"/>
      <c r="G42" s="474">
        <f>SUM(G3:G4,G6:G7,G9:G16)</f>
        <v>11346</v>
      </c>
      <c r="H42" s="349"/>
      <c r="I42" s="350"/>
      <c r="J42" s="350"/>
      <c r="K42" s="318"/>
      <c r="L42" s="67"/>
      <c r="M42" s="300" t="s">
        <v>472</v>
      </c>
    </row>
    <row r="43" spans="1:13" ht="35.25" customHeight="1">
      <c r="A43" s="104" t="s">
        <v>473</v>
      </c>
      <c r="B43" s="67"/>
      <c r="C43" s="339"/>
      <c r="D43" s="346"/>
      <c r="E43" s="346"/>
      <c r="F43" s="320"/>
      <c r="G43" s="363"/>
      <c r="H43" s="471">
        <f>SUM(H3:H4,H6:H7,H9:H16)</f>
        <v>784</v>
      </c>
      <c r="I43" s="357"/>
      <c r="J43" s="357"/>
      <c r="K43" s="320"/>
      <c r="L43" s="67"/>
      <c r="M43" s="104" t="s">
        <v>473</v>
      </c>
    </row>
    <row r="44" spans="1:13" ht="35.25" customHeight="1">
      <c r="A44" s="104" t="s">
        <v>509</v>
      </c>
      <c r="B44" s="67"/>
      <c r="C44" s="339"/>
      <c r="D44" s="346"/>
      <c r="E44" s="346"/>
      <c r="F44" s="321"/>
      <c r="G44" s="363"/>
      <c r="H44" s="363"/>
      <c r="I44" s="475">
        <f>SUM(I3:I4,I6:I7,I9:I16)</f>
        <v>6</v>
      </c>
      <c r="J44" s="357"/>
      <c r="K44" s="321"/>
      <c r="L44" s="67"/>
      <c r="M44" s="104" t="s">
        <v>509</v>
      </c>
    </row>
    <row r="45" spans="1:13" ht="35.25" customHeight="1">
      <c r="A45" s="104" t="s">
        <v>474</v>
      </c>
      <c r="B45" s="67"/>
      <c r="C45" s="339"/>
      <c r="D45" s="346"/>
      <c r="E45" s="346"/>
      <c r="F45" s="321"/>
      <c r="G45" s="363"/>
      <c r="H45" s="363"/>
      <c r="I45" s="357"/>
      <c r="J45" s="475">
        <f>SUM(J3:J4,J6:J7,J9:J16)</f>
        <v>392</v>
      </c>
      <c r="K45" s="321"/>
      <c r="L45" s="67"/>
      <c r="M45" s="104" t="s">
        <v>474</v>
      </c>
    </row>
    <row r="46" spans="1:13" ht="43.15" customHeight="1" thickBot="1">
      <c r="A46" s="105" t="s">
        <v>480</v>
      </c>
      <c r="B46" s="68"/>
      <c r="C46" s="343"/>
      <c r="D46" s="348"/>
      <c r="E46" s="348"/>
      <c r="F46" s="322"/>
      <c r="G46" s="360"/>
      <c r="H46" s="360"/>
      <c r="I46" s="361"/>
      <c r="J46" s="361"/>
      <c r="K46" s="399">
        <f>SUM(K3:K4,K6:K7,K9:K16)</f>
        <v>12528</v>
      </c>
      <c r="L46" s="68"/>
      <c r="M46" s="105" t="s">
        <v>480</v>
      </c>
    </row>
    <row r="47" spans="1:13" ht="13.5" thickTop="1"/>
    <row r="50" spans="6:11">
      <c r="F50" s="92">
        <f>C17+D18+E19</f>
        <v>22142</v>
      </c>
      <c r="K50" s="92">
        <f>G21+H22+I23+J24</f>
        <v>14260</v>
      </c>
    </row>
    <row r="51" spans="6:11">
      <c r="F51" s="92">
        <f>C28+D29+E30</f>
        <v>2577</v>
      </c>
      <c r="K51" s="92">
        <f>G32+H33+I34+J35</f>
        <v>1732</v>
      </c>
    </row>
    <row r="52" spans="6:11">
      <c r="F52" s="92">
        <f>C38+D39+E40</f>
        <v>19565</v>
      </c>
      <c r="K52" s="92">
        <f>G42+H43+I44+J45</f>
        <v>12528</v>
      </c>
    </row>
  </sheetData>
  <mergeCells count="3">
    <mergeCell ref="A26:M27"/>
    <mergeCell ref="A37:M37"/>
    <mergeCell ref="C1:K1"/>
  </mergeCells>
  <printOptions horizontalCentered="1"/>
  <pageMargins left="0.5" right="0.5" top="1.75" bottom="0" header="0.5" footer="0.25"/>
  <pageSetup paperSize="5" scale="40" orientation="portrait" r:id="rId1"/>
  <headerFooter alignWithMargins="0">
    <oddHeader>&amp;C&amp;"Times New Roman,Bold"&amp;28November 4, 2014 State Election
Polls/Absentee/EDR Totals</oddHeader>
    <oddFooter>&amp;R&amp;F</oddFooter>
  </headerFooter>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pageSetUpPr fitToPage="1"/>
  </sheetPr>
  <dimension ref="A1:R72"/>
  <sheetViews>
    <sheetView zoomScale="75" zoomScaleNormal="75" workbookViewId="0">
      <selection activeCell="L21" sqref="L21:N21"/>
    </sheetView>
  </sheetViews>
  <sheetFormatPr defaultRowHeight="12.75"/>
  <cols>
    <col min="1" max="1" width="3.140625" customWidth="1"/>
    <col min="2" max="3" width="8.7109375" customWidth="1"/>
    <col min="4" max="4" width="5.140625" customWidth="1"/>
    <col min="5" max="5" width="8.7109375" customWidth="1"/>
    <col min="6" max="6" width="3.140625" customWidth="1"/>
    <col min="7" max="8" width="8.7109375" customWidth="1"/>
    <col min="9" max="9" width="5.140625" customWidth="1"/>
    <col min="10" max="10" width="8.7109375" customWidth="1"/>
    <col min="11" max="11" width="3.140625" customWidth="1"/>
    <col min="12" max="12" width="9" customWidth="1"/>
    <col min="13" max="13" width="8.7109375" customWidth="1"/>
    <col min="14" max="14" width="5.7109375" customWidth="1"/>
    <col min="15" max="15" width="2.85546875" customWidth="1"/>
    <col min="16" max="16" width="7.7109375" customWidth="1"/>
    <col min="17" max="17" width="9.7109375" customWidth="1"/>
  </cols>
  <sheetData>
    <row r="1" spans="1:18" ht="16.5">
      <c r="A1" s="932" t="s">
        <v>29</v>
      </c>
      <c r="B1" s="932"/>
      <c r="C1" s="932"/>
      <c r="D1" s="122"/>
      <c r="E1" s="933" t="s">
        <v>190</v>
      </c>
      <c r="F1" s="933"/>
      <c r="G1" s="933"/>
      <c r="H1" s="933"/>
      <c r="I1" s="933"/>
      <c r="J1" s="933"/>
      <c r="K1" s="933"/>
      <c r="L1" s="933"/>
      <c r="M1" s="933"/>
      <c r="N1" s="933"/>
      <c r="O1" s="122"/>
      <c r="P1" s="923" t="s">
        <v>27</v>
      </c>
      <c r="Q1" s="923"/>
    </row>
    <row r="2" spans="1:18" ht="15">
      <c r="A2" s="118"/>
      <c r="B2" s="118"/>
      <c r="C2" s="118"/>
      <c r="D2" s="118"/>
      <c r="E2" s="118"/>
      <c r="F2" s="118"/>
      <c r="G2" s="118"/>
      <c r="H2" s="118"/>
      <c r="I2" s="118"/>
      <c r="J2" s="118"/>
      <c r="K2" s="118"/>
      <c r="L2" s="118"/>
      <c r="M2" s="118"/>
      <c r="N2" s="118"/>
      <c r="O2" s="118"/>
      <c r="P2" s="118"/>
      <c r="Q2" s="118"/>
    </row>
    <row r="3" spans="1:18" ht="15">
      <c r="A3" s="936" t="s">
        <v>523</v>
      </c>
      <c r="B3" s="936"/>
      <c r="C3" s="936"/>
      <c r="D3" s="118"/>
      <c r="E3" s="118"/>
      <c r="F3" s="118"/>
      <c r="G3" s="122"/>
      <c r="H3" s="118"/>
      <c r="I3" s="118"/>
      <c r="J3" s="118"/>
      <c r="K3" s="118"/>
      <c r="L3" s="118"/>
      <c r="M3" s="118"/>
      <c r="N3" s="118"/>
      <c r="O3" s="118"/>
      <c r="P3" s="118"/>
      <c r="Q3" s="118"/>
    </row>
    <row r="4" spans="1:18" ht="16.5">
      <c r="A4" s="119"/>
      <c r="B4" s="119"/>
      <c r="C4" s="119"/>
      <c r="D4" s="118"/>
      <c r="E4" s="118"/>
      <c r="F4" s="118"/>
      <c r="G4" s="118"/>
      <c r="H4" s="118"/>
      <c r="I4" s="118"/>
      <c r="J4" s="118"/>
      <c r="K4" s="118"/>
      <c r="L4" s="118"/>
      <c r="M4" s="118"/>
      <c r="N4" s="118"/>
      <c r="O4" s="118"/>
      <c r="P4" s="118"/>
      <c r="Q4" s="118"/>
    </row>
    <row r="5" spans="1:18" ht="23.25" customHeight="1" thickBot="1">
      <c r="A5" s="120" t="s">
        <v>191</v>
      </c>
      <c r="B5" s="118"/>
      <c r="C5" s="118"/>
      <c r="D5" s="118"/>
      <c r="E5" s="118"/>
      <c r="F5" s="118"/>
      <c r="G5" s="118"/>
      <c r="H5" s="118"/>
      <c r="I5" s="118"/>
      <c r="J5" s="118"/>
      <c r="K5" s="118"/>
      <c r="L5" s="118"/>
      <c r="M5" s="118"/>
      <c r="N5" s="118"/>
      <c r="O5" s="118"/>
      <c r="P5" s="118"/>
      <c r="Q5" s="118"/>
    </row>
    <row r="6" spans="1:18" ht="14.25" customHeight="1">
      <c r="A6" s="919" t="s">
        <v>192</v>
      </c>
      <c r="B6" s="920"/>
      <c r="C6" s="920"/>
      <c r="D6" s="920"/>
      <c r="E6" s="920"/>
      <c r="F6" s="920"/>
      <c r="G6" s="920"/>
      <c r="H6" s="920"/>
      <c r="I6" s="920"/>
      <c r="J6" s="920"/>
      <c r="K6" s="920"/>
      <c r="L6" s="920"/>
      <c r="M6" s="920"/>
      <c r="N6" s="920"/>
      <c r="O6" s="920"/>
      <c r="P6" s="920"/>
      <c r="Q6" s="124"/>
      <c r="R6" s="116"/>
    </row>
    <row r="7" spans="1:18">
      <c r="A7" s="921"/>
      <c r="B7" s="922"/>
      <c r="C7" s="922"/>
      <c r="D7" s="922"/>
      <c r="E7" s="922"/>
      <c r="F7" s="922"/>
      <c r="G7" s="922"/>
      <c r="H7" s="922"/>
      <c r="I7" s="922"/>
      <c r="J7" s="922"/>
      <c r="K7" s="922"/>
      <c r="L7" s="922"/>
      <c r="M7" s="922"/>
      <c r="N7" s="922"/>
      <c r="O7" s="922"/>
      <c r="P7" s="922"/>
      <c r="Q7" s="125"/>
      <c r="R7" s="116"/>
    </row>
    <row r="8" spans="1:18" ht="12.75" customHeight="1">
      <c r="A8" s="921" t="s">
        <v>193</v>
      </c>
      <c r="B8" s="922"/>
      <c r="C8" s="922"/>
      <c r="D8" s="922"/>
      <c r="E8" s="922"/>
      <c r="F8" s="922"/>
      <c r="G8" s="922"/>
      <c r="H8" s="922"/>
      <c r="I8" s="922"/>
      <c r="J8" s="922"/>
      <c r="K8" s="922"/>
      <c r="L8" s="922"/>
      <c r="M8" s="922"/>
      <c r="N8" s="922"/>
      <c r="O8" s="922"/>
      <c r="P8" s="922"/>
      <c r="Q8" s="125"/>
      <c r="R8" s="116"/>
    </row>
    <row r="9" spans="1:18" ht="13.5" thickBot="1">
      <c r="A9" s="934" t="s">
        <v>194</v>
      </c>
      <c r="B9" s="935"/>
      <c r="C9" s="935"/>
      <c r="D9" s="935"/>
      <c r="E9" s="935"/>
      <c r="F9" s="935"/>
      <c r="G9" s="935"/>
      <c r="H9" s="935"/>
      <c r="I9" s="935"/>
      <c r="J9" s="935"/>
      <c r="K9" s="935"/>
      <c r="L9" s="935"/>
      <c r="M9" s="935"/>
      <c r="N9" s="935"/>
      <c r="O9" s="140"/>
      <c r="P9" s="141"/>
      <c r="Q9" s="126"/>
      <c r="R9" s="116"/>
    </row>
    <row r="10" spans="1:18" ht="15" customHeight="1">
      <c r="A10" s="924" t="s">
        <v>592</v>
      </c>
      <c r="B10" s="924"/>
      <c r="C10" s="924"/>
      <c r="D10" s="924"/>
      <c r="E10" s="924"/>
      <c r="F10" s="924"/>
      <c r="G10" s="924"/>
      <c r="H10" s="924"/>
      <c r="I10" s="924"/>
      <c r="J10" s="924"/>
      <c r="K10" s="924"/>
      <c r="L10" s="924"/>
      <c r="M10" s="924"/>
      <c r="N10" s="924"/>
      <c r="O10" s="924"/>
      <c r="P10" s="924"/>
      <c r="Q10" s="127"/>
    </row>
    <row r="11" spans="1:18" ht="15.75" thickBot="1">
      <c r="A11" s="925"/>
      <c r="B11" s="925"/>
      <c r="C11" s="925"/>
      <c r="D11" s="925"/>
      <c r="E11" s="925"/>
      <c r="F11" s="925"/>
      <c r="G11" s="925"/>
      <c r="H11" s="925"/>
      <c r="I11" s="925"/>
      <c r="J11" s="925"/>
      <c r="K11" s="925"/>
      <c r="L11" s="925"/>
      <c r="M11" s="925"/>
      <c r="N11" s="925"/>
      <c r="O11" s="925"/>
      <c r="P11" s="925"/>
      <c r="Q11" s="128"/>
    </row>
    <row r="12" spans="1:18" ht="12" customHeight="1">
      <c r="A12" s="118"/>
      <c r="B12" s="118"/>
      <c r="C12" s="118"/>
      <c r="D12" s="118"/>
      <c r="E12" s="118"/>
      <c r="F12" s="118"/>
      <c r="G12" s="118"/>
      <c r="H12" s="118"/>
      <c r="I12" s="118"/>
      <c r="J12" s="118"/>
      <c r="K12" s="118"/>
      <c r="L12" s="118"/>
      <c r="M12" s="118"/>
      <c r="N12" s="118"/>
      <c r="O12" s="118"/>
      <c r="P12" s="118"/>
      <c r="Q12" s="118"/>
    </row>
    <row r="13" spans="1:18" ht="12" customHeight="1" thickBot="1">
      <c r="A13" s="118"/>
      <c r="B13" s="118"/>
      <c r="C13" s="118"/>
      <c r="D13" s="118"/>
      <c r="E13" s="118"/>
      <c r="F13" s="118"/>
      <c r="G13" s="118"/>
      <c r="H13" s="118"/>
      <c r="I13" s="118"/>
      <c r="J13" s="118"/>
      <c r="K13" s="118"/>
      <c r="L13" s="118"/>
      <c r="M13" s="118"/>
      <c r="N13" s="118"/>
      <c r="O13" s="118"/>
      <c r="P13" s="118"/>
      <c r="Q13" s="118"/>
    </row>
    <row r="14" spans="1:18" ht="12" customHeight="1">
      <c r="A14" s="926" t="s">
        <v>37</v>
      </c>
      <c r="B14" s="927"/>
      <c r="C14" s="927"/>
      <c r="D14" s="927"/>
      <c r="E14" s="927"/>
      <c r="F14" s="927"/>
      <c r="G14" s="927"/>
      <c r="H14" s="927"/>
      <c r="I14" s="927"/>
      <c r="J14" s="927"/>
      <c r="K14" s="927"/>
      <c r="L14" s="927"/>
      <c r="M14" s="927"/>
      <c r="N14" s="927"/>
      <c r="O14" s="927"/>
      <c r="P14" s="927"/>
      <c r="Q14" s="928"/>
    </row>
    <row r="15" spans="1:18" ht="12" customHeight="1" thickBot="1">
      <c r="A15" s="929"/>
      <c r="B15" s="930"/>
      <c r="C15" s="930"/>
      <c r="D15" s="930"/>
      <c r="E15" s="930"/>
      <c r="F15" s="930"/>
      <c r="G15" s="930"/>
      <c r="H15" s="930"/>
      <c r="I15" s="930"/>
      <c r="J15" s="930"/>
      <c r="K15" s="930"/>
      <c r="L15" s="930"/>
      <c r="M15" s="930"/>
      <c r="N15" s="930"/>
      <c r="O15" s="930"/>
      <c r="P15" s="930"/>
      <c r="Q15" s="931"/>
    </row>
    <row r="16" spans="1:18" ht="15">
      <c r="A16" s="918" t="s">
        <v>195</v>
      </c>
      <c r="B16" s="918"/>
      <c r="C16" s="918"/>
      <c r="D16" s="918"/>
      <c r="E16" s="916">
        <v>1</v>
      </c>
      <c r="F16" s="916"/>
      <c r="G16" s="916"/>
      <c r="H16" s="916"/>
      <c r="I16" s="916"/>
      <c r="J16" s="916"/>
      <c r="K16" s="136"/>
      <c r="L16" s="129"/>
      <c r="M16" s="129"/>
      <c r="N16" s="129"/>
      <c r="O16" s="129"/>
      <c r="P16" s="129"/>
      <c r="Q16" s="129"/>
    </row>
    <row r="17" spans="1:17" ht="15">
      <c r="A17" s="918"/>
      <c r="B17" s="918"/>
      <c r="C17" s="918"/>
      <c r="D17" s="918"/>
      <c r="E17" s="916"/>
      <c r="F17" s="916"/>
      <c r="G17" s="916"/>
      <c r="H17" s="916"/>
      <c r="I17" s="916"/>
      <c r="J17" s="916"/>
      <c r="K17" s="136"/>
      <c r="L17" s="122"/>
      <c r="M17" s="122"/>
      <c r="N17" s="122"/>
      <c r="O17" s="122"/>
      <c r="P17" s="122"/>
      <c r="Q17" s="122"/>
    </row>
    <row r="18" spans="1:17" ht="18" customHeight="1">
      <c r="A18" s="908" t="s">
        <v>136</v>
      </c>
      <c r="B18" s="908"/>
      <c r="C18" s="908"/>
      <c r="D18" s="142"/>
      <c r="E18" s="142"/>
      <c r="F18" s="908" t="s">
        <v>137</v>
      </c>
      <c r="G18" s="908"/>
      <c r="H18" s="908"/>
      <c r="I18" s="142"/>
      <c r="J18" s="142"/>
      <c r="K18" s="142" t="s">
        <v>135</v>
      </c>
      <c r="L18" s="142"/>
      <c r="M18" s="144"/>
      <c r="N18" s="143"/>
      <c r="O18" s="131"/>
    </row>
    <row r="19" spans="1:17" ht="18" customHeight="1">
      <c r="A19" s="908" t="s">
        <v>511</v>
      </c>
      <c r="B19" s="908"/>
      <c r="C19" s="908"/>
      <c r="D19" s="142"/>
      <c r="E19" s="142"/>
      <c r="F19" s="908" t="s">
        <v>513</v>
      </c>
      <c r="G19" s="908"/>
      <c r="H19" s="908"/>
      <c r="I19" s="142"/>
      <c r="J19" s="142"/>
      <c r="K19" s="908" t="s">
        <v>513</v>
      </c>
      <c r="L19" s="908"/>
      <c r="M19" s="908"/>
      <c r="N19" s="142"/>
      <c r="O19" s="133"/>
    </row>
    <row r="20" spans="1:17" ht="18" customHeight="1" thickBot="1">
      <c r="A20" s="908" t="s">
        <v>512</v>
      </c>
      <c r="B20" s="908"/>
      <c r="C20" s="908"/>
      <c r="D20" s="142"/>
      <c r="E20" s="142"/>
      <c r="F20" s="908" t="s">
        <v>196</v>
      </c>
      <c r="G20" s="908"/>
      <c r="H20" s="908"/>
      <c r="I20" s="142"/>
      <c r="J20" s="142"/>
      <c r="K20" s="908" t="s">
        <v>196</v>
      </c>
      <c r="L20" s="908"/>
      <c r="M20" s="908"/>
      <c r="N20" s="142"/>
      <c r="O20" s="133"/>
    </row>
    <row r="21" spans="1:17" ht="18" customHeight="1" thickBot="1">
      <c r="A21" s="143"/>
      <c r="B21" s="917">
        <f>'Gov, Congress, St Sen'!C27</f>
        <v>740</v>
      </c>
      <c r="C21" s="913"/>
      <c r="D21" s="914"/>
      <c r="E21" s="118"/>
      <c r="F21" s="118"/>
      <c r="G21" s="917">
        <f>'Gov, Congress, St Sen'!F27</f>
        <v>895</v>
      </c>
      <c r="H21" s="913"/>
      <c r="I21" s="914"/>
      <c r="J21" s="134"/>
      <c r="K21" s="118"/>
      <c r="L21" s="912">
        <f>'Gov, Congress, St Sen'!G27</f>
        <v>32</v>
      </c>
      <c r="M21" s="913"/>
      <c r="N21" s="914"/>
      <c r="O21" s="134"/>
    </row>
    <row r="22" spans="1:17" ht="18" customHeight="1">
      <c r="A22" s="143"/>
      <c r="B22" s="146"/>
      <c r="C22" s="146"/>
      <c r="D22" s="146"/>
      <c r="E22" s="143"/>
      <c r="F22" s="143"/>
      <c r="G22" s="143"/>
      <c r="H22" s="143"/>
      <c r="I22" s="143"/>
      <c r="J22" s="143"/>
      <c r="K22" s="143"/>
      <c r="L22" s="143"/>
      <c r="M22" s="143"/>
      <c r="N22" s="143"/>
      <c r="O22" s="118"/>
      <c r="P22" s="118"/>
      <c r="Q22" s="118"/>
    </row>
    <row r="23" spans="1:17" ht="18" customHeight="1">
      <c r="A23" s="908" t="s">
        <v>138</v>
      </c>
      <c r="B23" s="908"/>
      <c r="C23" s="142"/>
      <c r="D23" s="142"/>
      <c r="E23" s="142"/>
      <c r="F23" s="142" t="s">
        <v>377</v>
      </c>
      <c r="G23" s="142"/>
      <c r="H23" s="142"/>
      <c r="I23" s="142"/>
      <c r="J23" s="142"/>
      <c r="K23" s="908" t="s">
        <v>497</v>
      </c>
      <c r="L23" s="908"/>
      <c r="M23" s="908"/>
      <c r="N23" s="143"/>
      <c r="O23" s="118"/>
      <c r="P23" s="118"/>
      <c r="Q23" s="118"/>
    </row>
    <row r="24" spans="1:17" ht="18" customHeight="1">
      <c r="A24" s="908" t="s">
        <v>511</v>
      </c>
      <c r="B24" s="908"/>
      <c r="C24" s="908"/>
      <c r="D24" s="142"/>
      <c r="E24" s="142"/>
      <c r="F24" s="908" t="s">
        <v>514</v>
      </c>
      <c r="G24" s="908"/>
      <c r="H24" s="908"/>
      <c r="I24" s="142"/>
      <c r="J24" s="142"/>
      <c r="K24" s="908" t="s">
        <v>140</v>
      </c>
      <c r="L24" s="908"/>
      <c r="M24" s="908"/>
      <c r="N24" s="142"/>
      <c r="O24" s="118"/>
      <c r="P24" s="118"/>
      <c r="Q24" s="118"/>
    </row>
    <row r="25" spans="1:17" ht="18" customHeight="1" thickBot="1">
      <c r="A25" s="908" t="s">
        <v>512</v>
      </c>
      <c r="B25" s="908"/>
      <c r="C25" s="908"/>
      <c r="D25" s="142"/>
      <c r="E25" s="142"/>
      <c r="F25" s="908" t="s">
        <v>515</v>
      </c>
      <c r="G25" s="908"/>
      <c r="H25" s="908"/>
      <c r="I25" s="142"/>
      <c r="J25" s="142"/>
      <c r="K25" s="908" t="s">
        <v>516</v>
      </c>
      <c r="L25" s="908"/>
      <c r="M25" s="908"/>
      <c r="N25" s="142"/>
      <c r="O25" s="118"/>
      <c r="P25" s="118"/>
      <c r="Q25" s="118"/>
    </row>
    <row r="26" spans="1:17" ht="18" customHeight="1" thickBot="1">
      <c r="A26" s="143"/>
      <c r="B26" s="912">
        <f>'Gov, Congress, St Sen'!D27</f>
        <v>31</v>
      </c>
      <c r="C26" s="913"/>
      <c r="D26" s="914"/>
      <c r="E26" s="118"/>
      <c r="F26" s="118"/>
      <c r="G26" s="915">
        <f>'Gov, Congress, St Sen'!I27</f>
        <v>22</v>
      </c>
      <c r="H26" s="910"/>
      <c r="I26" s="911"/>
      <c r="J26" s="134"/>
      <c r="K26" s="118"/>
      <c r="L26" s="909">
        <f>'Write-ins'!O24</f>
        <v>0</v>
      </c>
      <c r="M26" s="910"/>
      <c r="N26" s="911"/>
      <c r="O26" s="118"/>
      <c r="P26" s="118"/>
      <c r="Q26" s="118"/>
    </row>
    <row r="27" spans="1:17" ht="18" customHeight="1">
      <c r="A27" s="148"/>
      <c r="B27" s="148"/>
      <c r="C27" s="148"/>
      <c r="D27" s="147"/>
      <c r="E27" s="147"/>
      <c r="F27" s="147"/>
      <c r="G27" s="147"/>
      <c r="H27" s="147"/>
      <c r="I27" s="147"/>
      <c r="J27" s="147"/>
      <c r="K27" s="147"/>
      <c r="L27" s="147"/>
      <c r="M27" s="147"/>
      <c r="N27" s="147"/>
      <c r="O27" s="118"/>
      <c r="P27" s="118"/>
      <c r="Q27" s="118"/>
    </row>
    <row r="28" spans="1:17" ht="18" customHeight="1">
      <c r="A28" s="908" t="s">
        <v>497</v>
      </c>
      <c r="B28" s="908"/>
      <c r="C28" s="908"/>
      <c r="D28" s="142"/>
      <c r="E28" s="142"/>
      <c r="F28" s="908" t="s">
        <v>497</v>
      </c>
      <c r="G28" s="908"/>
      <c r="H28" s="908"/>
      <c r="I28" s="142"/>
      <c r="J28" s="142"/>
      <c r="K28" s="908" t="s">
        <v>497</v>
      </c>
      <c r="L28" s="908"/>
      <c r="M28" s="908"/>
      <c r="N28" s="143"/>
      <c r="O28" s="118"/>
      <c r="P28" s="118"/>
      <c r="Q28" s="118"/>
    </row>
    <row r="29" spans="1:17" ht="18" customHeight="1">
      <c r="A29" s="908" t="s">
        <v>590</v>
      </c>
      <c r="B29" s="908"/>
      <c r="C29" s="908"/>
      <c r="D29" s="142"/>
      <c r="E29" s="142"/>
      <c r="F29" s="908" t="s">
        <v>519</v>
      </c>
      <c r="G29" s="908"/>
      <c r="H29" s="908"/>
      <c r="I29" s="142"/>
      <c r="J29" s="142"/>
      <c r="K29" s="908" t="s">
        <v>520</v>
      </c>
      <c r="L29" s="908"/>
      <c r="M29" s="908"/>
      <c r="N29" s="142"/>
      <c r="O29" s="118"/>
      <c r="P29" s="118"/>
      <c r="Q29" s="118"/>
    </row>
    <row r="30" spans="1:17" ht="18" customHeight="1" thickBot="1">
      <c r="A30" s="908" t="s">
        <v>517</v>
      </c>
      <c r="B30" s="908"/>
      <c r="C30" s="908"/>
      <c r="D30" s="142"/>
      <c r="E30" s="142"/>
      <c r="F30" s="908" t="s">
        <v>518</v>
      </c>
      <c r="G30" s="908"/>
      <c r="H30" s="908"/>
      <c r="I30" s="142"/>
      <c r="J30" s="142"/>
      <c r="K30" s="908" t="s">
        <v>521</v>
      </c>
      <c r="L30" s="908"/>
      <c r="M30" s="908"/>
      <c r="N30" s="142"/>
      <c r="O30" s="118"/>
      <c r="P30" s="118"/>
      <c r="Q30" s="118"/>
    </row>
    <row r="31" spans="1:17" ht="18" customHeight="1" thickBot="1">
      <c r="A31" s="143"/>
      <c r="B31" s="909">
        <f>'Write-ins'!G24</f>
        <v>0</v>
      </c>
      <c r="C31" s="910"/>
      <c r="D31" s="911"/>
      <c r="E31" s="118"/>
      <c r="F31" s="118"/>
      <c r="G31" s="909">
        <f>'Write-ins'!K24</f>
        <v>0</v>
      </c>
      <c r="H31" s="910"/>
      <c r="I31" s="911"/>
      <c r="J31" s="134"/>
      <c r="K31" s="118"/>
      <c r="L31" s="909">
        <f>'Write-ins'!C24</f>
        <v>0</v>
      </c>
      <c r="M31" s="910"/>
      <c r="N31" s="911"/>
      <c r="O31" s="118"/>
      <c r="P31" s="118"/>
      <c r="Q31" s="118"/>
    </row>
    <row r="32" spans="1:17" ht="18" customHeight="1">
      <c r="A32" s="148"/>
      <c r="B32" s="148"/>
      <c r="C32" s="148"/>
      <c r="D32" s="147"/>
      <c r="E32" s="147"/>
      <c r="F32" s="147"/>
      <c r="G32" s="147"/>
      <c r="H32" s="147"/>
      <c r="I32" s="147"/>
      <c r="J32" s="147"/>
      <c r="K32" s="147"/>
      <c r="L32" s="147"/>
      <c r="M32" s="147"/>
      <c r="N32" s="147"/>
      <c r="O32" s="118"/>
      <c r="P32" s="118"/>
      <c r="Q32" s="118"/>
    </row>
    <row r="33" spans="1:17" ht="18" customHeight="1">
      <c r="A33" s="918" t="s">
        <v>195</v>
      </c>
      <c r="B33" s="918"/>
      <c r="C33" s="918"/>
      <c r="D33" s="918"/>
      <c r="E33" s="916">
        <v>3</v>
      </c>
      <c r="F33" s="916"/>
      <c r="G33" s="916"/>
      <c r="H33" s="916"/>
      <c r="I33" s="916"/>
      <c r="J33" s="916"/>
      <c r="K33" s="118"/>
      <c r="L33" s="118"/>
      <c r="M33" s="118"/>
      <c r="N33" s="118"/>
      <c r="O33" s="118"/>
      <c r="P33" s="118"/>
      <c r="Q33" s="118"/>
    </row>
    <row r="34" spans="1:17" ht="18" customHeight="1">
      <c r="A34" s="918"/>
      <c r="B34" s="918"/>
      <c r="C34" s="918"/>
      <c r="D34" s="918"/>
      <c r="E34" s="916"/>
      <c r="F34" s="916"/>
      <c r="G34" s="916"/>
      <c r="H34" s="916"/>
      <c r="I34" s="916"/>
      <c r="J34" s="916"/>
      <c r="K34" s="118"/>
      <c r="L34" s="118"/>
      <c r="M34" s="118"/>
      <c r="N34" s="118"/>
      <c r="O34" s="118"/>
      <c r="P34" s="118"/>
      <c r="Q34" s="118"/>
    </row>
    <row r="35" spans="1:17" ht="18" customHeight="1">
      <c r="A35" s="908" t="s">
        <v>136</v>
      </c>
      <c r="B35" s="908"/>
      <c r="C35" s="908"/>
      <c r="D35" s="142"/>
      <c r="E35" s="142"/>
      <c r="F35" s="908" t="s">
        <v>137</v>
      </c>
      <c r="G35" s="908"/>
      <c r="H35" s="908"/>
      <c r="I35" s="142"/>
      <c r="J35" s="142"/>
      <c r="K35" s="142" t="s">
        <v>135</v>
      </c>
      <c r="L35" s="142"/>
      <c r="M35" s="144"/>
      <c r="N35" s="143"/>
      <c r="O35" s="131"/>
    </row>
    <row r="36" spans="1:17" ht="18" customHeight="1">
      <c r="A36" s="908" t="s">
        <v>511</v>
      </c>
      <c r="B36" s="908"/>
      <c r="C36" s="908"/>
      <c r="D36" s="142"/>
      <c r="E36" s="142"/>
      <c r="F36" s="908" t="s">
        <v>513</v>
      </c>
      <c r="G36" s="908"/>
      <c r="H36" s="908"/>
      <c r="I36" s="142"/>
      <c r="J36" s="142"/>
      <c r="K36" s="908" t="s">
        <v>513</v>
      </c>
      <c r="L36" s="908"/>
      <c r="M36" s="908"/>
      <c r="N36" s="142"/>
      <c r="O36" s="133"/>
    </row>
    <row r="37" spans="1:17" ht="18" customHeight="1" thickBot="1">
      <c r="A37" s="908" t="s">
        <v>512</v>
      </c>
      <c r="B37" s="908"/>
      <c r="C37" s="908"/>
      <c r="D37" s="142"/>
      <c r="E37" s="142"/>
      <c r="F37" s="908" t="s">
        <v>196</v>
      </c>
      <c r="G37" s="908"/>
      <c r="H37" s="908"/>
      <c r="I37" s="142"/>
      <c r="J37" s="142"/>
      <c r="K37" s="908" t="s">
        <v>196</v>
      </c>
      <c r="L37" s="908"/>
      <c r="M37" s="908"/>
      <c r="N37" s="142"/>
      <c r="O37" s="133"/>
    </row>
    <row r="38" spans="1:17" ht="18" customHeight="1" thickBot="1">
      <c r="A38" s="143"/>
      <c r="B38" s="917">
        <f>'Gov, Congress, St Sen'!C32</f>
        <v>4322</v>
      </c>
      <c r="C38" s="913"/>
      <c r="D38" s="914"/>
      <c r="E38" s="118"/>
      <c r="F38" s="118"/>
      <c r="G38" s="917">
        <f>'Gov, Congress, St Sen'!F32</f>
        <v>7215</v>
      </c>
      <c r="H38" s="913"/>
      <c r="I38" s="914"/>
      <c r="J38" s="134"/>
      <c r="K38" s="118"/>
      <c r="L38" s="917">
        <f>'Gov, Congress, St Sen'!G32</f>
        <v>533</v>
      </c>
      <c r="M38" s="913"/>
      <c r="N38" s="914"/>
      <c r="O38" s="134"/>
    </row>
    <row r="39" spans="1:17" ht="18" customHeight="1">
      <c r="A39" s="143"/>
      <c r="B39" s="146"/>
      <c r="C39" s="146"/>
      <c r="D39" s="146"/>
      <c r="E39" s="143"/>
      <c r="F39" s="143"/>
      <c r="G39" s="143"/>
      <c r="H39" s="143"/>
      <c r="I39" s="143"/>
      <c r="J39" s="143"/>
      <c r="K39" s="143"/>
      <c r="L39" s="143"/>
      <c r="M39" s="143"/>
      <c r="N39" s="143"/>
      <c r="O39" s="118"/>
      <c r="P39" s="118"/>
      <c r="Q39" s="118"/>
    </row>
    <row r="40" spans="1:17" ht="18" customHeight="1">
      <c r="A40" s="908" t="s">
        <v>138</v>
      </c>
      <c r="B40" s="908"/>
      <c r="C40" s="142"/>
      <c r="D40" s="142"/>
      <c r="E40" s="142"/>
      <c r="F40" s="142" t="s">
        <v>377</v>
      </c>
      <c r="G40" s="142"/>
      <c r="H40" s="142"/>
      <c r="I40" s="142"/>
      <c r="J40" s="142"/>
      <c r="K40" s="908" t="s">
        <v>497</v>
      </c>
      <c r="L40" s="908"/>
      <c r="M40" s="908"/>
      <c r="N40" s="143"/>
      <c r="O40" s="118"/>
      <c r="P40" s="118"/>
      <c r="Q40" s="118"/>
    </row>
    <row r="41" spans="1:17" ht="18" customHeight="1">
      <c r="A41" s="908" t="s">
        <v>511</v>
      </c>
      <c r="B41" s="908"/>
      <c r="C41" s="908"/>
      <c r="D41" s="142"/>
      <c r="E41" s="142"/>
      <c r="F41" s="908" t="s">
        <v>514</v>
      </c>
      <c r="G41" s="908"/>
      <c r="H41" s="908"/>
      <c r="I41" s="142"/>
      <c r="J41" s="142"/>
      <c r="K41" s="908" t="s">
        <v>140</v>
      </c>
      <c r="L41" s="908"/>
      <c r="M41" s="908"/>
      <c r="N41" s="142"/>
      <c r="O41" s="118"/>
      <c r="P41" s="118"/>
      <c r="Q41" s="118"/>
    </row>
    <row r="42" spans="1:17" ht="18" customHeight="1" thickBot="1">
      <c r="A42" s="908" t="s">
        <v>512</v>
      </c>
      <c r="B42" s="908"/>
      <c r="C42" s="908"/>
      <c r="D42" s="142"/>
      <c r="E42" s="142"/>
      <c r="F42" s="908" t="s">
        <v>515</v>
      </c>
      <c r="G42" s="908"/>
      <c r="H42" s="908"/>
      <c r="I42" s="142"/>
      <c r="J42" s="142"/>
      <c r="K42" s="908" t="s">
        <v>516</v>
      </c>
      <c r="L42" s="908"/>
      <c r="M42" s="908"/>
      <c r="N42" s="142"/>
      <c r="O42" s="118"/>
      <c r="P42" s="118"/>
      <c r="Q42" s="118"/>
    </row>
    <row r="43" spans="1:17" ht="18" customHeight="1" thickBot="1">
      <c r="A43" s="143"/>
      <c r="B43" s="912">
        <f>'Gov, Congress, St Sen'!D32</f>
        <v>217</v>
      </c>
      <c r="C43" s="913"/>
      <c r="D43" s="914"/>
      <c r="E43" s="118"/>
      <c r="F43" s="118"/>
      <c r="G43" s="915">
        <f>'Gov, Congress, St Sen'!I32</f>
        <v>136</v>
      </c>
      <c r="H43" s="910"/>
      <c r="I43" s="911"/>
      <c r="J43" s="134"/>
      <c r="K43" s="118"/>
      <c r="L43" s="909">
        <f>'Write-ins'!O26</f>
        <v>0</v>
      </c>
      <c r="M43" s="910"/>
      <c r="N43" s="911"/>
      <c r="O43" s="118"/>
      <c r="P43" s="118"/>
      <c r="Q43" s="118"/>
    </row>
    <row r="44" spans="1:17" ht="18" customHeight="1">
      <c r="A44" s="148"/>
      <c r="B44" s="148"/>
      <c r="C44" s="148"/>
      <c r="D44" s="147"/>
      <c r="E44" s="147"/>
      <c r="F44" s="147"/>
      <c r="G44" s="147"/>
      <c r="H44" s="147"/>
      <c r="I44" s="147"/>
      <c r="J44" s="147"/>
      <c r="K44" s="147"/>
      <c r="L44" s="147"/>
      <c r="M44" s="147"/>
      <c r="N44" s="147"/>
      <c r="O44" s="118"/>
      <c r="P44" s="118"/>
      <c r="Q44" s="118"/>
    </row>
    <row r="45" spans="1:17" ht="18" customHeight="1">
      <c r="A45" s="908" t="s">
        <v>497</v>
      </c>
      <c r="B45" s="908"/>
      <c r="C45" s="908"/>
      <c r="D45" s="142"/>
      <c r="E45" s="142"/>
      <c r="F45" s="908" t="s">
        <v>497</v>
      </c>
      <c r="G45" s="908"/>
      <c r="H45" s="908"/>
      <c r="I45" s="142"/>
      <c r="J45" s="142"/>
      <c r="K45" s="908" t="s">
        <v>497</v>
      </c>
      <c r="L45" s="908"/>
      <c r="M45" s="908"/>
      <c r="N45" s="143"/>
      <c r="O45" s="118"/>
      <c r="P45" s="118"/>
      <c r="Q45" s="118"/>
    </row>
    <row r="46" spans="1:17" ht="18" customHeight="1">
      <c r="A46" s="908" t="s">
        <v>590</v>
      </c>
      <c r="B46" s="908"/>
      <c r="C46" s="908"/>
      <c r="D46" s="142"/>
      <c r="E46" s="142"/>
      <c r="F46" s="908" t="s">
        <v>519</v>
      </c>
      <c r="G46" s="908"/>
      <c r="H46" s="908"/>
      <c r="I46" s="142"/>
      <c r="J46" s="142"/>
      <c r="K46" s="908" t="s">
        <v>520</v>
      </c>
      <c r="L46" s="908"/>
      <c r="M46" s="908"/>
      <c r="N46" s="142"/>
      <c r="O46" s="118"/>
      <c r="P46" s="118"/>
      <c r="Q46" s="118"/>
    </row>
    <row r="47" spans="1:17" ht="18" customHeight="1" thickBot="1">
      <c r="A47" s="908" t="s">
        <v>517</v>
      </c>
      <c r="B47" s="908"/>
      <c r="C47" s="908"/>
      <c r="D47" s="142"/>
      <c r="E47" s="142"/>
      <c r="F47" s="908" t="s">
        <v>518</v>
      </c>
      <c r="G47" s="908"/>
      <c r="H47" s="908"/>
      <c r="I47" s="142"/>
      <c r="J47" s="142"/>
      <c r="K47" s="908" t="s">
        <v>521</v>
      </c>
      <c r="L47" s="908"/>
      <c r="M47" s="908"/>
      <c r="N47" s="142"/>
      <c r="O47" s="118"/>
      <c r="P47" s="118"/>
      <c r="Q47" s="118"/>
    </row>
    <row r="48" spans="1:17" ht="18" customHeight="1" thickBot="1">
      <c r="A48" s="143"/>
      <c r="B48" s="909">
        <f>'Write-ins'!G26</f>
        <v>4</v>
      </c>
      <c r="C48" s="910"/>
      <c r="D48" s="911"/>
      <c r="E48" s="118"/>
      <c r="F48" s="118"/>
      <c r="G48" s="909">
        <f>'Write-ins'!K26</f>
        <v>0</v>
      </c>
      <c r="H48" s="910"/>
      <c r="I48" s="911"/>
      <c r="J48" s="134"/>
      <c r="K48" s="118"/>
      <c r="L48" s="909">
        <f>'Write-ins'!C26</f>
        <v>3</v>
      </c>
      <c r="M48" s="910"/>
      <c r="N48" s="911"/>
      <c r="O48" s="118"/>
      <c r="P48" s="118"/>
      <c r="Q48" s="118"/>
    </row>
    <row r="49" spans="1:17" ht="18" customHeight="1">
      <c r="A49" s="148"/>
      <c r="B49" s="148"/>
      <c r="C49" s="148"/>
      <c r="D49" s="147"/>
      <c r="E49" s="147"/>
      <c r="F49" s="147"/>
      <c r="G49" s="147"/>
      <c r="H49" s="147"/>
      <c r="I49" s="147"/>
      <c r="J49" s="147"/>
      <c r="K49" s="147"/>
      <c r="L49" s="147"/>
      <c r="M49" s="147"/>
      <c r="N49" s="147"/>
      <c r="O49" s="118"/>
      <c r="P49" s="118"/>
      <c r="Q49" s="118"/>
    </row>
    <row r="50" spans="1:17" ht="18" customHeight="1">
      <c r="A50" s="148"/>
      <c r="B50" s="148"/>
      <c r="C50" s="148"/>
      <c r="D50" s="147"/>
      <c r="E50" s="147"/>
      <c r="F50" s="147"/>
      <c r="G50" s="147"/>
      <c r="H50" s="147"/>
      <c r="I50" s="147"/>
      <c r="J50" s="147"/>
      <c r="K50" s="147"/>
      <c r="L50" s="147"/>
      <c r="M50" s="147"/>
      <c r="N50" s="147"/>
      <c r="O50" s="118"/>
      <c r="P50" s="118"/>
      <c r="Q50" s="118"/>
    </row>
    <row r="51" spans="1:17" ht="18" customHeight="1">
      <c r="A51" s="143"/>
      <c r="B51" s="143"/>
      <c r="C51" s="143"/>
      <c r="D51" s="143"/>
      <c r="E51" s="143"/>
      <c r="F51" s="143"/>
      <c r="G51" s="143"/>
      <c r="H51" s="143"/>
      <c r="I51" s="143"/>
      <c r="J51" s="143"/>
      <c r="K51" s="143"/>
      <c r="L51" s="143"/>
      <c r="M51" s="143"/>
      <c r="N51" s="143"/>
      <c r="O51" s="118"/>
      <c r="P51" s="118"/>
      <c r="Q51" s="118"/>
    </row>
    <row r="52" spans="1:17" ht="18" customHeight="1">
      <c r="A52" s="143"/>
      <c r="B52" s="143"/>
      <c r="C52" s="143"/>
      <c r="D52" s="143"/>
      <c r="E52" s="143"/>
      <c r="F52" s="143"/>
      <c r="G52" s="143"/>
      <c r="H52" s="143"/>
      <c r="I52" s="143"/>
      <c r="J52" s="143"/>
      <c r="K52" s="143"/>
      <c r="L52" s="143"/>
      <c r="M52" s="143"/>
      <c r="N52" s="143"/>
      <c r="O52" s="118"/>
      <c r="P52" s="118"/>
      <c r="Q52" s="118"/>
    </row>
    <row r="53" spans="1:17" ht="18" customHeight="1">
      <c r="A53" s="143"/>
      <c r="B53" s="143"/>
      <c r="C53" s="143"/>
      <c r="D53" s="143"/>
      <c r="E53" s="143"/>
      <c r="F53" s="143"/>
      <c r="G53" s="143"/>
      <c r="H53" s="143"/>
      <c r="I53" s="143"/>
      <c r="J53" s="143"/>
      <c r="K53" s="143"/>
      <c r="L53" s="143"/>
      <c r="M53" s="143"/>
      <c r="N53" s="143"/>
      <c r="O53" s="118"/>
      <c r="P53" s="118"/>
      <c r="Q53" s="118"/>
    </row>
    <row r="54" spans="1:17" ht="18" customHeight="1">
      <c r="A54" s="143"/>
      <c r="B54" s="143"/>
      <c r="C54" s="143"/>
      <c r="D54" s="143"/>
      <c r="E54" s="143"/>
      <c r="F54" s="143"/>
      <c r="G54" s="143"/>
      <c r="H54" s="143"/>
      <c r="I54" s="143"/>
      <c r="J54" s="143"/>
      <c r="K54" s="143"/>
      <c r="L54" s="143"/>
      <c r="M54" s="143"/>
      <c r="N54" s="143"/>
      <c r="O54" s="118"/>
      <c r="P54" s="118"/>
      <c r="Q54" s="118"/>
    </row>
    <row r="55" spans="1:17" ht="18" customHeight="1">
      <c r="A55" s="143"/>
      <c r="B55" s="143"/>
      <c r="C55" s="143"/>
      <c r="D55" s="143"/>
      <c r="E55" s="143"/>
      <c r="F55" s="143"/>
      <c r="G55" s="143"/>
      <c r="H55" s="143"/>
      <c r="I55" s="143"/>
      <c r="J55" s="143"/>
      <c r="K55" s="143"/>
      <c r="L55" s="143"/>
      <c r="M55" s="143"/>
      <c r="N55" s="143"/>
      <c r="O55" s="118"/>
      <c r="P55" s="118"/>
      <c r="Q55" s="118"/>
    </row>
    <row r="56" spans="1:17" ht="18" customHeight="1">
      <c r="A56" s="143"/>
      <c r="B56" s="143"/>
      <c r="C56" s="143"/>
      <c r="D56" s="143"/>
      <c r="E56" s="143"/>
      <c r="F56" s="143"/>
      <c r="G56" s="143"/>
      <c r="H56" s="143"/>
      <c r="I56" s="143"/>
      <c r="J56" s="143"/>
      <c r="K56" s="143"/>
      <c r="L56" s="143"/>
      <c r="M56" s="143"/>
      <c r="N56" s="143"/>
      <c r="O56" s="118"/>
      <c r="P56" s="118"/>
      <c r="Q56" s="118"/>
    </row>
    <row r="57" spans="1:17" ht="18" customHeight="1">
      <c r="A57" s="118"/>
      <c r="B57" s="118"/>
      <c r="C57" s="118"/>
      <c r="D57" s="118"/>
      <c r="E57" s="118"/>
      <c r="F57" s="118"/>
      <c r="G57" s="118"/>
      <c r="H57" s="118"/>
      <c r="I57" s="118"/>
      <c r="J57" s="118"/>
      <c r="K57" s="118"/>
      <c r="L57" s="118"/>
      <c r="M57" s="118"/>
      <c r="N57" s="118"/>
      <c r="O57" s="118"/>
      <c r="P57" s="118"/>
      <c r="Q57" s="118"/>
    </row>
    <row r="58" spans="1:17" ht="18" customHeight="1">
      <c r="A58" s="118"/>
      <c r="B58" s="118"/>
      <c r="C58" s="118"/>
      <c r="D58" s="118"/>
      <c r="E58" s="118"/>
      <c r="F58" s="118"/>
      <c r="G58" s="118"/>
      <c r="H58" s="118"/>
      <c r="I58" s="118"/>
      <c r="J58" s="118"/>
      <c r="K58" s="118"/>
      <c r="L58" s="118"/>
      <c r="M58" s="118"/>
      <c r="N58" s="118"/>
      <c r="O58" s="118"/>
      <c r="P58" s="118"/>
      <c r="Q58" s="118"/>
    </row>
    <row r="59" spans="1:17" ht="18" customHeight="1">
      <c r="A59" s="118"/>
      <c r="B59" s="118"/>
      <c r="C59" s="118"/>
      <c r="D59" s="118"/>
      <c r="E59" s="118"/>
      <c r="F59" s="118"/>
      <c r="G59" s="118"/>
      <c r="H59" s="118"/>
      <c r="I59" s="118"/>
      <c r="J59" s="118"/>
      <c r="K59" s="118"/>
      <c r="L59" s="118"/>
      <c r="M59" s="118"/>
      <c r="N59" s="118"/>
      <c r="O59" s="118"/>
      <c r="P59" s="118"/>
      <c r="Q59" s="118"/>
    </row>
    <row r="60" spans="1:17" ht="18" customHeight="1">
      <c r="A60" s="118"/>
      <c r="B60" s="118"/>
      <c r="C60" s="118"/>
      <c r="D60" s="118"/>
      <c r="E60" s="118"/>
      <c r="F60" s="118"/>
      <c r="G60" s="118"/>
      <c r="H60" s="118"/>
      <c r="I60" s="118"/>
      <c r="J60" s="118"/>
      <c r="K60" s="118"/>
      <c r="L60" s="118"/>
      <c r="M60" s="118"/>
      <c r="N60" s="118"/>
      <c r="O60" s="118"/>
      <c r="P60" s="118"/>
      <c r="Q60" s="118"/>
    </row>
    <row r="61" spans="1:17" ht="18" customHeight="1">
      <c r="A61" s="118"/>
      <c r="B61" s="118"/>
      <c r="C61" s="118"/>
      <c r="D61" s="118"/>
      <c r="E61" s="118"/>
      <c r="F61" s="118"/>
      <c r="G61" s="118"/>
      <c r="H61" s="118"/>
      <c r="I61" s="118"/>
      <c r="J61" s="118"/>
      <c r="K61" s="118"/>
      <c r="L61" s="118"/>
      <c r="M61" s="118"/>
      <c r="N61" s="118"/>
      <c r="O61" s="118"/>
      <c r="P61" s="118"/>
      <c r="Q61" s="118"/>
    </row>
    <row r="62" spans="1:17" ht="18" customHeight="1">
      <c r="A62" s="118"/>
      <c r="B62" s="118"/>
      <c r="C62" s="118"/>
      <c r="D62" s="118"/>
      <c r="E62" s="118"/>
      <c r="F62" s="118"/>
      <c r="G62" s="118"/>
      <c r="H62" s="118"/>
      <c r="I62" s="118"/>
      <c r="J62" s="118"/>
      <c r="K62" s="118"/>
      <c r="L62" s="118"/>
      <c r="M62" s="118"/>
      <c r="N62" s="118"/>
      <c r="O62" s="118"/>
      <c r="P62" s="118"/>
      <c r="Q62" s="118"/>
    </row>
    <row r="63" spans="1:17" ht="18" customHeight="1">
      <c r="A63" s="118"/>
      <c r="B63" s="118"/>
      <c r="C63" s="118"/>
      <c r="D63" s="118"/>
      <c r="E63" s="118"/>
      <c r="F63" s="118"/>
      <c r="G63" s="118"/>
      <c r="H63" s="118"/>
      <c r="I63" s="118"/>
      <c r="J63" s="118"/>
      <c r="K63" s="118"/>
      <c r="L63" s="118"/>
      <c r="M63" s="118"/>
      <c r="N63" s="118"/>
      <c r="O63" s="118"/>
      <c r="P63" s="118"/>
      <c r="Q63" s="118"/>
    </row>
    <row r="64" spans="1:17" ht="18" customHeight="1">
      <c r="A64" s="118"/>
      <c r="B64" s="118"/>
      <c r="C64" s="118"/>
      <c r="D64" s="118"/>
      <c r="E64" s="118"/>
      <c r="F64" s="118"/>
      <c r="G64" s="118"/>
      <c r="H64" s="118"/>
      <c r="I64" s="118"/>
      <c r="J64" s="118"/>
      <c r="K64" s="118"/>
      <c r="L64" s="118"/>
      <c r="M64" s="118"/>
      <c r="N64" s="118"/>
      <c r="O64" s="118"/>
      <c r="P64" s="118"/>
      <c r="Q64" s="118"/>
    </row>
    <row r="65" spans="1:17" ht="18" customHeight="1">
      <c r="A65" s="118"/>
      <c r="B65" s="118"/>
      <c r="C65" s="118"/>
      <c r="D65" s="118"/>
      <c r="E65" s="118"/>
      <c r="F65" s="118"/>
      <c r="G65" s="118"/>
      <c r="H65" s="118"/>
      <c r="I65" s="118"/>
      <c r="J65" s="118"/>
      <c r="K65" s="118"/>
      <c r="L65" s="118"/>
      <c r="M65" s="118"/>
      <c r="N65" s="118"/>
      <c r="O65" s="118"/>
      <c r="P65" s="118"/>
      <c r="Q65" s="118"/>
    </row>
    <row r="66" spans="1:17" ht="18" customHeight="1"/>
    <row r="67" spans="1:17" ht="18" customHeight="1"/>
    <row r="68" spans="1:17" ht="18" customHeight="1"/>
    <row r="69" spans="1:17" ht="18" customHeight="1"/>
    <row r="70" spans="1:17" ht="18" customHeight="1"/>
    <row r="71" spans="1:17" ht="18" customHeight="1"/>
    <row r="72" spans="1:17" ht="18" customHeight="1"/>
  </sheetData>
  <mergeCells count="81">
    <mergeCell ref="K23:M23"/>
    <mergeCell ref="L26:N26"/>
    <mergeCell ref="K19:M19"/>
    <mergeCell ref="K20:M20"/>
    <mergeCell ref="K24:M24"/>
    <mergeCell ref="L21:N21"/>
    <mergeCell ref="K25:M25"/>
    <mergeCell ref="B21:D21"/>
    <mergeCell ref="A23:B23"/>
    <mergeCell ref="A24:C24"/>
    <mergeCell ref="F18:H18"/>
    <mergeCell ref="A18:C18"/>
    <mergeCell ref="F19:H19"/>
    <mergeCell ref="F20:H20"/>
    <mergeCell ref="G21:I21"/>
    <mergeCell ref="A19:C19"/>
    <mergeCell ref="G31:I31"/>
    <mergeCell ref="L31:N31"/>
    <mergeCell ref="A8:P8"/>
    <mergeCell ref="B38:D38"/>
    <mergeCell ref="G38:I38"/>
    <mergeCell ref="B26:D26"/>
    <mergeCell ref="G26:I26"/>
    <mergeCell ref="F24:H24"/>
    <mergeCell ref="F25:H25"/>
    <mergeCell ref="A36:C36"/>
    <mergeCell ref="F36:H36"/>
    <mergeCell ref="A37:C37"/>
    <mergeCell ref="F37:H37"/>
    <mergeCell ref="A16:D17"/>
    <mergeCell ref="A25:C25"/>
    <mergeCell ref="A20:C20"/>
    <mergeCell ref="A6:P7"/>
    <mergeCell ref="P1:Q1"/>
    <mergeCell ref="A10:P11"/>
    <mergeCell ref="A14:Q15"/>
    <mergeCell ref="E16:J17"/>
    <mergeCell ref="A1:C1"/>
    <mergeCell ref="E1:N1"/>
    <mergeCell ref="A9:N9"/>
    <mergeCell ref="A3:C3"/>
    <mergeCell ref="E33:J34"/>
    <mergeCell ref="A41:C41"/>
    <mergeCell ref="F41:H41"/>
    <mergeCell ref="K41:M41"/>
    <mergeCell ref="A42:C42"/>
    <mergeCell ref="F42:H42"/>
    <mergeCell ref="K42:M42"/>
    <mergeCell ref="L38:N38"/>
    <mergeCell ref="A40:B40"/>
    <mergeCell ref="A33:D34"/>
    <mergeCell ref="K40:M40"/>
    <mergeCell ref="A35:C35"/>
    <mergeCell ref="F35:H35"/>
    <mergeCell ref="K37:M37"/>
    <mergeCell ref="K36:M36"/>
    <mergeCell ref="B48:D48"/>
    <mergeCell ref="G48:I48"/>
    <mergeCell ref="L48:N48"/>
    <mergeCell ref="K46:M46"/>
    <mergeCell ref="A47:C47"/>
    <mergeCell ref="F47:H47"/>
    <mergeCell ref="K47:M47"/>
    <mergeCell ref="A46:C46"/>
    <mergeCell ref="F46:H46"/>
    <mergeCell ref="A45:C45"/>
    <mergeCell ref="F45:H45"/>
    <mergeCell ref="K45:M45"/>
    <mergeCell ref="K28:M28"/>
    <mergeCell ref="A30:C30"/>
    <mergeCell ref="F30:H30"/>
    <mergeCell ref="K30:M30"/>
    <mergeCell ref="A28:C28"/>
    <mergeCell ref="F28:H28"/>
    <mergeCell ref="A29:C29"/>
    <mergeCell ref="F29:H29"/>
    <mergeCell ref="K29:M29"/>
    <mergeCell ref="B31:D31"/>
    <mergeCell ref="B43:D43"/>
    <mergeCell ref="G43:I43"/>
    <mergeCell ref="L43:N43"/>
  </mergeCells>
  <pageMargins left="0.5" right="0.5" top="0.5" bottom="0.5" header="0.3" footer="0.3"/>
  <pageSetup scale="79" orientation="portrait" r:id="rId1"/>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pageSetUpPr fitToPage="1"/>
  </sheetPr>
  <dimension ref="A1:R63"/>
  <sheetViews>
    <sheetView zoomScale="70" zoomScaleNormal="70" workbookViewId="0">
      <selection activeCell="A10" sqref="A10:P11"/>
    </sheetView>
  </sheetViews>
  <sheetFormatPr defaultRowHeight="12.75"/>
  <cols>
    <col min="1" max="1" width="3.140625" customWidth="1"/>
    <col min="2" max="2" width="9" customWidth="1"/>
    <col min="3" max="3" width="8.7109375" customWidth="1"/>
    <col min="4" max="4" width="5.140625" customWidth="1"/>
    <col min="5" max="5" width="8.7109375" customWidth="1"/>
    <col min="6" max="6" width="3.140625" customWidth="1"/>
    <col min="7" max="8" width="8.7109375" customWidth="1"/>
    <col min="9" max="9" width="5.140625" customWidth="1"/>
    <col min="10" max="10" width="8.7109375" customWidth="1"/>
    <col min="11" max="11" width="3.140625" customWidth="1"/>
    <col min="12" max="12" width="9" customWidth="1"/>
    <col min="13" max="13" width="8.7109375" customWidth="1"/>
    <col min="14" max="14" width="5.7109375" customWidth="1"/>
    <col min="15" max="15" width="2.85546875" customWidth="1"/>
    <col min="16" max="16" width="6.85546875" customWidth="1"/>
    <col min="17" max="17" width="9.7109375" customWidth="1"/>
  </cols>
  <sheetData>
    <row r="1" spans="1:18" ht="16.5">
      <c r="A1" s="932" t="s">
        <v>29</v>
      </c>
      <c r="B1" s="932"/>
      <c r="C1" s="932"/>
      <c r="D1" s="122"/>
      <c r="E1" s="933" t="s">
        <v>190</v>
      </c>
      <c r="F1" s="933"/>
      <c r="G1" s="933"/>
      <c r="H1" s="933"/>
      <c r="I1" s="933"/>
      <c r="J1" s="933"/>
      <c r="K1" s="933"/>
      <c r="L1" s="933"/>
      <c r="M1" s="933"/>
      <c r="N1" s="933"/>
      <c r="O1" s="122"/>
      <c r="P1" s="923" t="s">
        <v>27</v>
      </c>
      <c r="Q1" s="923"/>
    </row>
    <row r="2" spans="1:18" ht="15">
      <c r="A2" s="118"/>
      <c r="B2" s="118"/>
      <c r="C2" s="118"/>
      <c r="D2" s="118"/>
      <c r="E2" s="118"/>
      <c r="F2" s="118"/>
      <c r="G2" s="118"/>
      <c r="H2" s="118"/>
      <c r="I2" s="118"/>
      <c r="J2" s="118"/>
      <c r="K2" s="118"/>
      <c r="L2" s="118"/>
      <c r="M2" s="118"/>
      <c r="N2" s="118"/>
      <c r="O2" s="118"/>
      <c r="P2" s="118"/>
      <c r="Q2" s="118"/>
    </row>
    <row r="3" spans="1:18" ht="15">
      <c r="A3" s="936" t="s">
        <v>523</v>
      </c>
      <c r="B3" s="936"/>
      <c r="C3" s="936"/>
      <c r="D3" s="118"/>
      <c r="E3" s="118"/>
      <c r="F3" s="118"/>
      <c r="G3" s="122"/>
      <c r="H3" s="118"/>
      <c r="I3" s="118"/>
      <c r="J3" s="118"/>
      <c r="K3" s="118"/>
      <c r="L3" s="118"/>
      <c r="M3" s="118"/>
      <c r="N3" s="118"/>
      <c r="O3" s="118"/>
      <c r="P3" s="118"/>
      <c r="Q3" s="118"/>
    </row>
    <row r="4" spans="1:18" ht="16.5">
      <c r="A4" s="119"/>
      <c r="B4" s="119"/>
      <c r="C4" s="119"/>
      <c r="D4" s="118"/>
      <c r="E4" s="118"/>
      <c r="F4" s="118"/>
      <c r="G4" s="118"/>
      <c r="H4" s="118"/>
      <c r="I4" s="118"/>
      <c r="J4" s="118"/>
      <c r="K4" s="118"/>
      <c r="L4" s="118"/>
      <c r="M4" s="118"/>
      <c r="N4" s="118"/>
      <c r="O4" s="118"/>
      <c r="P4" s="118"/>
      <c r="Q4" s="118"/>
    </row>
    <row r="5" spans="1:18" ht="23.25" customHeight="1" thickBot="1">
      <c r="A5" s="120" t="s">
        <v>191</v>
      </c>
      <c r="B5" s="118"/>
      <c r="C5" s="118"/>
      <c r="D5" s="118"/>
      <c r="E5" s="118"/>
      <c r="F5" s="118"/>
      <c r="G5" s="118"/>
      <c r="H5" s="118"/>
      <c r="I5" s="118"/>
      <c r="J5" s="118"/>
      <c r="K5" s="118"/>
      <c r="L5" s="118"/>
      <c r="M5" s="118"/>
      <c r="N5" s="118"/>
      <c r="O5" s="118"/>
      <c r="P5" s="118"/>
      <c r="Q5" s="118"/>
    </row>
    <row r="6" spans="1:18" ht="14.25" customHeight="1">
      <c r="A6" s="919" t="s">
        <v>192</v>
      </c>
      <c r="B6" s="920"/>
      <c r="C6" s="920"/>
      <c r="D6" s="920"/>
      <c r="E6" s="920"/>
      <c r="F6" s="920"/>
      <c r="G6" s="920"/>
      <c r="H6" s="920"/>
      <c r="I6" s="920"/>
      <c r="J6" s="920"/>
      <c r="K6" s="920"/>
      <c r="L6" s="920"/>
      <c r="M6" s="920"/>
      <c r="N6" s="920"/>
      <c r="O6" s="920"/>
      <c r="P6" s="920"/>
      <c r="Q6" s="124"/>
      <c r="R6" s="116"/>
    </row>
    <row r="7" spans="1:18">
      <c r="A7" s="921"/>
      <c r="B7" s="922"/>
      <c r="C7" s="922"/>
      <c r="D7" s="922"/>
      <c r="E7" s="922"/>
      <c r="F7" s="922"/>
      <c r="G7" s="922"/>
      <c r="H7" s="922"/>
      <c r="I7" s="922"/>
      <c r="J7" s="922"/>
      <c r="K7" s="922"/>
      <c r="L7" s="922"/>
      <c r="M7" s="922"/>
      <c r="N7" s="922"/>
      <c r="O7" s="922"/>
      <c r="P7" s="922"/>
      <c r="Q7" s="125"/>
      <c r="R7" s="116"/>
    </row>
    <row r="8" spans="1:18" ht="12.75" customHeight="1">
      <c r="A8" s="921" t="s">
        <v>193</v>
      </c>
      <c r="B8" s="922"/>
      <c r="C8" s="922"/>
      <c r="D8" s="922"/>
      <c r="E8" s="922"/>
      <c r="F8" s="922"/>
      <c r="G8" s="922"/>
      <c r="H8" s="922"/>
      <c r="I8" s="922"/>
      <c r="J8" s="922"/>
      <c r="K8" s="922"/>
      <c r="L8" s="922"/>
      <c r="M8" s="922"/>
      <c r="N8" s="922"/>
      <c r="O8" s="922"/>
      <c r="P8" s="922"/>
      <c r="Q8" s="125"/>
      <c r="R8" s="116"/>
    </row>
    <row r="9" spans="1:18" ht="13.5" thickBot="1">
      <c r="A9" s="934" t="s">
        <v>194</v>
      </c>
      <c r="B9" s="935"/>
      <c r="C9" s="935"/>
      <c r="D9" s="935"/>
      <c r="E9" s="935"/>
      <c r="F9" s="935"/>
      <c r="G9" s="935"/>
      <c r="H9" s="935"/>
      <c r="I9" s="935"/>
      <c r="J9" s="935"/>
      <c r="K9" s="935"/>
      <c r="L9" s="935"/>
      <c r="M9" s="935"/>
      <c r="N9" s="935"/>
      <c r="O9" s="328"/>
      <c r="P9" s="141"/>
      <c r="Q9" s="126"/>
      <c r="R9" s="116"/>
    </row>
    <row r="10" spans="1:18" ht="15" customHeight="1">
      <c r="A10" s="924" t="s">
        <v>592</v>
      </c>
      <c r="B10" s="924"/>
      <c r="C10" s="924"/>
      <c r="D10" s="924"/>
      <c r="E10" s="924"/>
      <c r="F10" s="924"/>
      <c r="G10" s="924"/>
      <c r="H10" s="924"/>
      <c r="I10" s="924"/>
      <c r="J10" s="924"/>
      <c r="K10" s="924"/>
      <c r="L10" s="924"/>
      <c r="M10" s="924"/>
      <c r="N10" s="924"/>
      <c r="O10" s="924"/>
      <c r="P10" s="924"/>
      <c r="Q10" s="127"/>
    </row>
    <row r="11" spans="1:18" ht="15.75" thickBot="1">
      <c r="A11" s="925"/>
      <c r="B11" s="925"/>
      <c r="C11" s="925"/>
      <c r="D11" s="925"/>
      <c r="E11" s="925"/>
      <c r="F11" s="925"/>
      <c r="G11" s="925"/>
      <c r="H11" s="925"/>
      <c r="I11" s="925"/>
      <c r="J11" s="925"/>
      <c r="K11" s="925"/>
      <c r="L11" s="925"/>
      <c r="M11" s="925"/>
      <c r="N11" s="925"/>
      <c r="O11" s="925"/>
      <c r="P11" s="925"/>
      <c r="Q11" s="128"/>
    </row>
    <row r="12" spans="1:18" ht="12" customHeight="1">
      <c r="A12" s="118"/>
      <c r="B12" s="118"/>
      <c r="C12" s="118"/>
      <c r="D12" s="118"/>
      <c r="E12" s="118"/>
      <c r="F12" s="118"/>
      <c r="G12" s="118"/>
      <c r="H12" s="118"/>
      <c r="I12" s="118"/>
      <c r="J12" s="118"/>
      <c r="K12" s="118"/>
      <c r="L12" s="118"/>
      <c r="M12" s="118"/>
      <c r="N12" s="118"/>
      <c r="O12" s="118"/>
      <c r="P12" s="118"/>
      <c r="Q12" s="118"/>
    </row>
    <row r="13" spans="1:18" ht="12" customHeight="1" thickBot="1">
      <c r="A13" s="118"/>
      <c r="B13" s="118"/>
      <c r="C13" s="118"/>
      <c r="D13" s="118"/>
      <c r="E13" s="118"/>
      <c r="F13" s="118"/>
      <c r="G13" s="118"/>
      <c r="H13" s="118"/>
      <c r="I13" s="118"/>
      <c r="J13" s="118"/>
      <c r="K13" s="118"/>
      <c r="L13" s="118"/>
      <c r="M13" s="118"/>
      <c r="N13" s="118"/>
      <c r="O13" s="118"/>
      <c r="P13" s="118"/>
      <c r="Q13" s="118"/>
    </row>
    <row r="14" spans="1:18" ht="12" customHeight="1">
      <c r="A14" s="926" t="s">
        <v>197</v>
      </c>
      <c r="B14" s="927"/>
      <c r="C14" s="927"/>
      <c r="D14" s="927"/>
      <c r="E14" s="927"/>
      <c r="F14" s="927"/>
      <c r="G14" s="927"/>
      <c r="H14" s="927"/>
      <c r="I14" s="927"/>
      <c r="J14" s="927"/>
      <c r="K14" s="927"/>
      <c r="L14" s="927"/>
      <c r="M14" s="927"/>
      <c r="N14" s="927"/>
      <c r="O14" s="927"/>
      <c r="P14" s="927"/>
      <c r="Q14" s="928"/>
    </row>
    <row r="15" spans="1:18" ht="12" customHeight="1" thickBot="1">
      <c r="A15" s="929"/>
      <c r="B15" s="930"/>
      <c r="C15" s="930"/>
      <c r="D15" s="930"/>
      <c r="E15" s="930"/>
      <c r="F15" s="930"/>
      <c r="G15" s="930"/>
      <c r="H15" s="930"/>
      <c r="I15" s="930"/>
      <c r="J15" s="930"/>
      <c r="K15" s="930"/>
      <c r="L15" s="930"/>
      <c r="M15" s="930"/>
      <c r="N15" s="930"/>
      <c r="O15" s="930"/>
      <c r="P15" s="930"/>
      <c r="Q15" s="931"/>
    </row>
    <row r="16" spans="1:18" ht="15">
      <c r="A16" s="918" t="s">
        <v>195</v>
      </c>
      <c r="B16" s="918"/>
      <c r="C16" s="918"/>
      <c r="D16" s="918"/>
      <c r="E16" s="916">
        <v>1</v>
      </c>
      <c r="F16" s="916"/>
      <c r="G16" s="916"/>
      <c r="H16" s="916"/>
      <c r="I16" s="916"/>
      <c r="J16" s="916"/>
      <c r="K16" s="136"/>
      <c r="L16" s="129"/>
      <c r="M16" s="129"/>
      <c r="N16" s="129"/>
      <c r="O16" s="129"/>
      <c r="P16" s="129"/>
      <c r="Q16" s="129"/>
    </row>
    <row r="17" spans="1:17" ht="15">
      <c r="A17" s="918"/>
      <c r="B17" s="918"/>
      <c r="C17" s="918"/>
      <c r="D17" s="918"/>
      <c r="E17" s="916"/>
      <c r="F17" s="916"/>
      <c r="G17" s="916"/>
      <c r="H17" s="916"/>
      <c r="I17" s="916"/>
      <c r="J17" s="916"/>
      <c r="K17" s="136"/>
      <c r="L17" s="122"/>
      <c r="M17" s="122"/>
      <c r="N17" s="122"/>
      <c r="O17" s="122"/>
      <c r="P17" s="122"/>
      <c r="Q17" s="122"/>
    </row>
    <row r="18" spans="1:17" ht="18" customHeight="1">
      <c r="A18" s="908" t="s">
        <v>136</v>
      </c>
      <c r="B18" s="908"/>
      <c r="C18" s="908"/>
      <c r="D18" s="142"/>
      <c r="E18" s="142"/>
      <c r="F18" s="908" t="s">
        <v>137</v>
      </c>
      <c r="G18" s="908"/>
      <c r="H18" s="908"/>
      <c r="I18" s="142"/>
      <c r="J18" s="142"/>
      <c r="K18" s="908" t="s">
        <v>135</v>
      </c>
      <c r="L18" s="908"/>
      <c r="M18" s="908"/>
      <c r="N18" s="143"/>
      <c r="O18" s="131"/>
    </row>
    <row r="19" spans="1:17" ht="18" customHeight="1">
      <c r="A19" s="908" t="s">
        <v>522</v>
      </c>
      <c r="B19" s="908"/>
      <c r="C19" s="908"/>
      <c r="D19" s="142"/>
      <c r="E19" s="142"/>
      <c r="F19" s="908" t="s">
        <v>200</v>
      </c>
      <c r="G19" s="908"/>
      <c r="H19" s="908"/>
      <c r="I19" s="142"/>
      <c r="J19" s="142"/>
      <c r="K19" s="908" t="s">
        <v>200</v>
      </c>
      <c r="L19" s="908"/>
      <c r="M19" s="908"/>
      <c r="N19" s="142"/>
      <c r="O19" s="133"/>
    </row>
    <row r="20" spans="1:17" ht="18" customHeight="1" thickBot="1">
      <c r="A20" s="908"/>
      <c r="B20" s="908"/>
      <c r="C20" s="908"/>
      <c r="D20" s="142"/>
      <c r="E20" s="142"/>
      <c r="F20" s="908"/>
      <c r="G20" s="908"/>
      <c r="H20" s="908"/>
      <c r="I20" s="142"/>
      <c r="J20" s="142"/>
      <c r="K20" s="908"/>
      <c r="L20" s="908"/>
      <c r="M20" s="908"/>
      <c r="N20" s="142"/>
      <c r="O20" s="133"/>
    </row>
    <row r="21" spans="1:17" ht="18" customHeight="1" thickBot="1">
      <c r="A21" s="143"/>
      <c r="B21" s="915">
        <f>'Gov, Congress, St Sen'!K27</f>
        <v>619</v>
      </c>
      <c r="C21" s="910"/>
      <c r="D21" s="911"/>
      <c r="E21" s="118"/>
      <c r="F21" s="118"/>
      <c r="G21" s="912">
        <f>'Gov, Congress, St Sen'!L27</f>
        <v>993</v>
      </c>
      <c r="H21" s="913"/>
      <c r="I21" s="914"/>
      <c r="J21" s="134"/>
      <c r="K21" s="118"/>
      <c r="L21" s="912">
        <f>'Gov, Congress, St Sen'!M27</f>
        <v>52</v>
      </c>
      <c r="M21" s="913"/>
      <c r="N21" s="914"/>
      <c r="O21" s="134"/>
    </row>
    <row r="22" spans="1:17" ht="18" customHeight="1">
      <c r="A22" s="143"/>
      <c r="B22" s="146"/>
      <c r="C22" s="146"/>
      <c r="D22" s="146"/>
      <c r="E22" s="143"/>
      <c r="F22" s="143"/>
      <c r="G22" s="143"/>
      <c r="H22" s="143"/>
      <c r="I22" s="143"/>
      <c r="J22" s="143"/>
      <c r="K22" s="143"/>
      <c r="L22" s="143"/>
      <c r="M22" s="143"/>
      <c r="N22" s="143"/>
      <c r="O22" s="118"/>
      <c r="P22" s="118"/>
      <c r="Q22" s="118"/>
    </row>
    <row r="23" spans="1:17" ht="18" customHeight="1">
      <c r="A23" s="908" t="s">
        <v>181</v>
      </c>
      <c r="B23" s="908"/>
      <c r="C23" s="908"/>
      <c r="D23" s="142"/>
      <c r="E23" s="142"/>
      <c r="F23" s="908"/>
      <c r="G23" s="908"/>
      <c r="H23" s="908"/>
      <c r="I23" s="142"/>
      <c r="J23" s="142"/>
      <c r="K23" s="908"/>
      <c r="L23" s="908"/>
      <c r="M23" s="144"/>
      <c r="N23" s="143"/>
      <c r="O23" s="118"/>
      <c r="P23" s="118"/>
      <c r="Q23" s="118"/>
    </row>
    <row r="24" spans="1:17" ht="18" customHeight="1">
      <c r="A24" s="908" t="s">
        <v>524</v>
      </c>
      <c r="B24" s="908"/>
      <c r="C24" s="908"/>
      <c r="D24" s="142"/>
      <c r="E24" s="142"/>
      <c r="F24" s="908"/>
      <c r="G24" s="908"/>
      <c r="H24" s="908"/>
      <c r="I24" s="142"/>
      <c r="J24" s="142"/>
      <c r="K24" s="908"/>
      <c r="L24" s="908"/>
      <c r="M24" s="908"/>
      <c r="N24" s="142"/>
      <c r="O24" s="118"/>
      <c r="P24" s="118"/>
      <c r="Q24" s="118"/>
    </row>
    <row r="25" spans="1:17" ht="18" customHeight="1" thickBot="1">
      <c r="A25" s="908"/>
      <c r="B25" s="908"/>
      <c r="C25" s="908"/>
      <c r="D25" s="142"/>
      <c r="E25" s="142"/>
      <c r="F25" s="939"/>
      <c r="G25" s="939"/>
      <c r="H25" s="939"/>
      <c r="I25" s="139"/>
      <c r="J25" s="139"/>
      <c r="K25" s="939"/>
      <c r="L25" s="939"/>
      <c r="M25" s="939"/>
      <c r="N25" s="139"/>
      <c r="O25" s="118"/>
      <c r="P25" s="118"/>
      <c r="Q25" s="118"/>
    </row>
    <row r="26" spans="1:17" ht="18" customHeight="1" thickBot="1">
      <c r="A26" s="143"/>
      <c r="B26" s="915">
        <f>'Gov, Congress, St Sen'!O27</f>
        <v>21</v>
      </c>
      <c r="C26" s="910"/>
      <c r="D26" s="911"/>
      <c r="E26" s="118"/>
      <c r="F26" s="123"/>
      <c r="G26" s="938"/>
      <c r="H26" s="938"/>
      <c r="I26" s="938"/>
      <c r="J26" s="134"/>
      <c r="K26" s="123"/>
      <c r="L26" s="938"/>
      <c r="M26" s="938"/>
      <c r="N26" s="938"/>
      <c r="O26" s="118"/>
      <c r="P26" s="118"/>
      <c r="Q26" s="118"/>
    </row>
    <row r="27" spans="1:17" ht="18" customHeight="1">
      <c r="A27" s="114"/>
      <c r="B27" s="114"/>
      <c r="C27" s="114"/>
      <c r="F27" s="114"/>
      <c r="G27" s="114"/>
      <c r="H27" s="114"/>
      <c r="I27" s="114"/>
      <c r="J27" s="114"/>
      <c r="K27" s="114"/>
      <c r="L27" s="114"/>
      <c r="M27" s="114"/>
      <c r="N27" s="114"/>
      <c r="O27" s="118"/>
      <c r="P27" s="118"/>
      <c r="Q27" s="118"/>
    </row>
    <row r="28" spans="1:17" ht="18" customHeight="1">
      <c r="A28" s="918" t="s">
        <v>195</v>
      </c>
      <c r="B28" s="918"/>
      <c r="C28" s="918"/>
      <c r="D28" s="918"/>
      <c r="E28" s="916">
        <v>3</v>
      </c>
      <c r="F28" s="916"/>
      <c r="G28" s="916"/>
      <c r="H28" s="916"/>
      <c r="I28" s="916"/>
      <c r="J28" s="916"/>
      <c r="O28" s="118"/>
      <c r="P28" s="118"/>
      <c r="Q28" s="118"/>
    </row>
    <row r="29" spans="1:17" ht="18" customHeight="1">
      <c r="A29" s="918"/>
      <c r="B29" s="918"/>
      <c r="C29" s="918"/>
      <c r="D29" s="918"/>
      <c r="E29" s="916"/>
      <c r="F29" s="916"/>
      <c r="G29" s="916"/>
      <c r="H29" s="916"/>
      <c r="I29" s="916"/>
      <c r="J29" s="916"/>
      <c r="O29" s="118"/>
      <c r="P29" s="118"/>
      <c r="Q29" s="118"/>
    </row>
    <row r="30" spans="1:17" ht="18" customHeight="1">
      <c r="A30" s="908" t="s">
        <v>136</v>
      </c>
      <c r="B30" s="908"/>
      <c r="C30" s="908"/>
      <c r="D30" s="142"/>
      <c r="E30" s="142"/>
      <c r="F30" s="908" t="s">
        <v>137</v>
      </c>
      <c r="G30" s="908"/>
      <c r="H30" s="908"/>
      <c r="I30" s="142"/>
      <c r="J30" s="142"/>
      <c r="K30" s="908" t="s">
        <v>135</v>
      </c>
      <c r="L30" s="908"/>
      <c r="M30" s="908"/>
      <c r="N30" s="143"/>
      <c r="O30" s="118"/>
      <c r="P30" s="118"/>
      <c r="Q30" s="118"/>
    </row>
    <row r="31" spans="1:17" ht="18" customHeight="1">
      <c r="A31" s="908" t="s">
        <v>525</v>
      </c>
      <c r="B31" s="908"/>
      <c r="C31" s="908"/>
      <c r="D31" s="142"/>
      <c r="E31" s="142"/>
      <c r="F31" s="908" t="s">
        <v>201</v>
      </c>
      <c r="G31" s="908"/>
      <c r="H31" s="908"/>
      <c r="I31" s="142"/>
      <c r="J31" s="142"/>
      <c r="K31" s="908" t="s">
        <v>201</v>
      </c>
      <c r="L31" s="908"/>
      <c r="M31" s="908"/>
      <c r="N31" s="142"/>
      <c r="O31" s="118"/>
      <c r="P31" s="118"/>
      <c r="Q31" s="118"/>
    </row>
    <row r="32" spans="1:17" ht="18" customHeight="1" thickBot="1">
      <c r="A32" s="908"/>
      <c r="B32" s="908"/>
      <c r="C32" s="908"/>
      <c r="D32" s="142"/>
      <c r="E32" s="142"/>
      <c r="F32" s="908"/>
      <c r="G32" s="908"/>
      <c r="H32" s="908"/>
      <c r="I32" s="142"/>
      <c r="J32" s="142"/>
      <c r="K32" s="908"/>
      <c r="L32" s="908"/>
      <c r="M32" s="908"/>
      <c r="N32" s="142"/>
      <c r="O32" s="118"/>
      <c r="P32" s="118"/>
      <c r="Q32" s="118"/>
    </row>
    <row r="33" spans="1:17" ht="18" customHeight="1" thickBot="1">
      <c r="A33" s="143"/>
      <c r="B33" s="915">
        <f>'Gov, Congress, St Sen'!Q32</f>
        <v>3624</v>
      </c>
      <c r="C33" s="910"/>
      <c r="D33" s="911"/>
      <c r="E33" s="118"/>
      <c r="F33" s="118"/>
      <c r="G33" s="912">
        <f>'Gov, Congress, St Sen'!R32</f>
        <v>7674</v>
      </c>
      <c r="H33" s="913"/>
      <c r="I33" s="914"/>
      <c r="J33" s="134"/>
      <c r="K33" s="118"/>
      <c r="L33" s="912">
        <f>'Gov, Congress, St Sen'!S32</f>
        <v>825</v>
      </c>
      <c r="M33" s="913"/>
      <c r="N33" s="914"/>
      <c r="O33" s="118"/>
      <c r="P33" s="118"/>
      <c r="Q33" s="118"/>
    </row>
    <row r="34" spans="1:17" ht="18" customHeight="1">
      <c r="A34" s="143"/>
      <c r="B34" s="143"/>
      <c r="C34" s="143"/>
      <c r="D34" s="143"/>
      <c r="E34" s="143"/>
      <c r="F34" s="143"/>
      <c r="G34" s="143"/>
      <c r="H34" s="143"/>
      <c r="I34" s="143"/>
      <c r="J34" s="143"/>
      <c r="K34" s="143"/>
      <c r="L34" s="143"/>
      <c r="M34" s="143"/>
      <c r="N34" s="143"/>
      <c r="O34" s="118"/>
      <c r="P34" s="118"/>
      <c r="Q34" s="118"/>
    </row>
    <row r="35" spans="1:17" ht="18" customHeight="1" thickBot="1">
      <c r="A35" s="118"/>
      <c r="B35" s="118"/>
      <c r="C35" s="118"/>
      <c r="D35" s="118"/>
      <c r="E35" s="118"/>
      <c r="F35" s="118"/>
      <c r="G35" s="118"/>
      <c r="H35" s="118"/>
      <c r="I35" s="118"/>
      <c r="J35" s="118"/>
      <c r="K35" s="118"/>
      <c r="L35" s="118"/>
      <c r="M35" s="118"/>
      <c r="N35" s="118"/>
      <c r="O35" s="118"/>
      <c r="P35" s="118"/>
      <c r="Q35" s="118"/>
    </row>
    <row r="36" spans="1:17" ht="12" customHeight="1">
      <c r="A36" s="926" t="s">
        <v>198</v>
      </c>
      <c r="B36" s="927"/>
      <c r="C36" s="927"/>
      <c r="D36" s="927"/>
      <c r="E36" s="927"/>
      <c r="F36" s="927"/>
      <c r="G36" s="927"/>
      <c r="H36" s="927"/>
      <c r="I36" s="927"/>
      <c r="J36" s="927"/>
      <c r="K36" s="927"/>
      <c r="L36" s="927"/>
      <c r="M36" s="927"/>
      <c r="N36" s="927"/>
      <c r="O36" s="927"/>
      <c r="P36" s="927"/>
      <c r="Q36" s="928"/>
    </row>
    <row r="37" spans="1:17" ht="12" customHeight="1" thickBot="1">
      <c r="A37" s="929"/>
      <c r="B37" s="930"/>
      <c r="C37" s="930"/>
      <c r="D37" s="930"/>
      <c r="E37" s="930"/>
      <c r="F37" s="930"/>
      <c r="G37" s="930"/>
      <c r="H37" s="930"/>
      <c r="I37" s="930"/>
      <c r="J37" s="930"/>
      <c r="K37" s="930"/>
      <c r="L37" s="930"/>
      <c r="M37" s="930"/>
      <c r="N37" s="930"/>
      <c r="O37" s="930"/>
      <c r="P37" s="930"/>
      <c r="Q37" s="931"/>
    </row>
    <row r="38" spans="1:17" ht="18" customHeight="1">
      <c r="A38" s="918" t="s">
        <v>199</v>
      </c>
      <c r="B38" s="918"/>
      <c r="C38" s="918"/>
      <c r="D38" s="918"/>
      <c r="E38" s="916">
        <v>9</v>
      </c>
      <c r="F38" s="916"/>
      <c r="G38" s="916"/>
      <c r="H38" s="916"/>
      <c r="I38" s="916"/>
      <c r="J38" s="916"/>
      <c r="K38" s="136"/>
      <c r="L38" s="129"/>
      <c r="M38" s="129"/>
      <c r="N38" s="129"/>
      <c r="O38" s="129"/>
      <c r="P38" s="129"/>
      <c r="Q38" s="129"/>
    </row>
    <row r="39" spans="1:17" ht="18" customHeight="1">
      <c r="A39" s="918"/>
      <c r="B39" s="918"/>
      <c r="C39" s="918"/>
      <c r="D39" s="918"/>
      <c r="E39" s="916"/>
      <c r="F39" s="916"/>
      <c r="G39" s="916"/>
      <c r="H39" s="916"/>
      <c r="I39" s="916"/>
      <c r="J39" s="916"/>
      <c r="K39" s="136"/>
      <c r="L39" s="122"/>
      <c r="M39" s="122"/>
      <c r="N39" s="122"/>
      <c r="O39" s="122"/>
      <c r="P39" s="122"/>
      <c r="Q39" s="122"/>
    </row>
    <row r="40" spans="1:17" ht="18" customHeight="1">
      <c r="A40" s="908" t="s">
        <v>136</v>
      </c>
      <c r="B40" s="908"/>
      <c r="C40" s="908"/>
      <c r="D40" s="142"/>
      <c r="E40" s="142"/>
      <c r="F40" s="908" t="s">
        <v>137</v>
      </c>
      <c r="G40" s="908"/>
      <c r="H40" s="908"/>
      <c r="I40" s="908"/>
      <c r="J40" s="143"/>
      <c r="K40" s="143"/>
      <c r="L40" s="143"/>
      <c r="M40" s="143"/>
      <c r="N40" s="143"/>
      <c r="O40" s="143"/>
      <c r="P40" s="143"/>
      <c r="Q40" s="118"/>
    </row>
    <row r="41" spans="1:17" ht="18" customHeight="1">
      <c r="A41" s="908" t="s">
        <v>526</v>
      </c>
      <c r="B41" s="908"/>
      <c r="C41" s="908"/>
      <c r="D41" s="142"/>
      <c r="E41" s="142"/>
      <c r="F41" s="908" t="s">
        <v>202</v>
      </c>
      <c r="G41" s="908"/>
      <c r="H41" s="908"/>
      <c r="I41" s="142"/>
      <c r="J41" s="143"/>
      <c r="K41" s="143"/>
      <c r="L41" s="143"/>
      <c r="M41" s="143"/>
      <c r="N41" s="143"/>
      <c r="O41" s="143"/>
      <c r="P41" s="143"/>
      <c r="Q41" s="118"/>
    </row>
    <row r="42" spans="1:17" ht="18" customHeight="1" thickBot="1">
      <c r="A42" s="908"/>
      <c r="B42" s="908"/>
      <c r="C42" s="908"/>
      <c r="D42" s="142"/>
      <c r="E42" s="142"/>
      <c r="F42" s="908"/>
      <c r="G42" s="908"/>
      <c r="H42" s="908"/>
      <c r="I42" s="142"/>
      <c r="J42" s="143"/>
      <c r="K42" s="143"/>
      <c r="L42" s="143"/>
      <c r="M42" s="143"/>
      <c r="N42" s="143"/>
      <c r="O42" s="143"/>
      <c r="P42" s="143"/>
      <c r="Q42" s="118"/>
    </row>
    <row r="43" spans="1:17" ht="18" customHeight="1" thickBot="1">
      <c r="A43" s="118"/>
      <c r="B43" s="915">
        <f>'Gov, Congress, St Sen'!V21</f>
        <v>2727</v>
      </c>
      <c r="C43" s="910"/>
      <c r="D43" s="911"/>
      <c r="E43" s="118"/>
      <c r="F43" s="118"/>
      <c r="G43" s="915">
        <f>'Gov, Congress, St Sen'!W21</f>
        <v>5668</v>
      </c>
      <c r="H43" s="910"/>
      <c r="I43" s="911"/>
      <c r="J43" s="118"/>
      <c r="K43" s="118"/>
      <c r="L43" s="118"/>
      <c r="M43" s="118"/>
      <c r="N43" s="118"/>
      <c r="O43" s="118"/>
      <c r="P43" s="118"/>
      <c r="Q43" s="118"/>
    </row>
    <row r="44" spans="1:17" ht="18" customHeight="1">
      <c r="A44" s="118"/>
      <c r="B44" s="118"/>
      <c r="C44" s="118"/>
      <c r="D44" s="118"/>
      <c r="E44" s="118"/>
      <c r="F44" s="118"/>
      <c r="G44" s="118"/>
      <c r="H44" s="118"/>
      <c r="I44" s="118"/>
      <c r="J44" s="118"/>
      <c r="K44" s="118"/>
      <c r="L44" s="118"/>
      <c r="M44" s="118"/>
      <c r="N44" s="118"/>
      <c r="O44" s="118"/>
      <c r="P44" s="118"/>
      <c r="Q44" s="118"/>
    </row>
    <row r="45" spans="1:17" ht="18" customHeight="1">
      <c r="A45" s="918" t="s">
        <v>199</v>
      </c>
      <c r="B45" s="918"/>
      <c r="C45" s="918"/>
      <c r="D45" s="918"/>
      <c r="E45" s="916">
        <v>13</v>
      </c>
      <c r="F45" s="916"/>
      <c r="G45" s="916"/>
      <c r="H45" s="916"/>
      <c r="I45" s="916"/>
      <c r="J45" s="916"/>
      <c r="K45" s="118"/>
      <c r="L45" s="118"/>
      <c r="M45" s="118"/>
      <c r="N45" s="118"/>
      <c r="O45" s="118"/>
      <c r="P45" s="118"/>
      <c r="Q45" s="118"/>
    </row>
    <row r="46" spans="1:17" ht="18" customHeight="1">
      <c r="A46" s="918"/>
      <c r="B46" s="918"/>
      <c r="C46" s="918"/>
      <c r="D46" s="918"/>
      <c r="E46" s="916"/>
      <c r="F46" s="916"/>
      <c r="G46" s="916"/>
      <c r="H46" s="916"/>
      <c r="I46" s="916"/>
      <c r="J46" s="916"/>
      <c r="K46" s="118"/>
      <c r="L46" s="118"/>
      <c r="M46" s="118"/>
      <c r="N46" s="118"/>
      <c r="O46" s="118"/>
      <c r="P46" s="118"/>
      <c r="Q46" s="118"/>
    </row>
    <row r="47" spans="1:17" ht="18" customHeight="1">
      <c r="A47" s="908" t="s">
        <v>136</v>
      </c>
      <c r="B47" s="908"/>
      <c r="C47" s="908"/>
      <c r="D47" s="133"/>
      <c r="E47" s="133"/>
      <c r="F47" s="937" t="s">
        <v>137</v>
      </c>
      <c r="G47" s="937"/>
      <c r="H47" s="937"/>
      <c r="I47" s="937"/>
      <c r="J47" s="133"/>
      <c r="K47" s="908" t="s">
        <v>135</v>
      </c>
      <c r="L47" s="908"/>
      <c r="M47" s="908"/>
      <c r="N47" s="131"/>
      <c r="O47" s="118"/>
      <c r="P47" s="118"/>
      <c r="Q47" s="118"/>
    </row>
    <row r="48" spans="1:17" ht="18" customHeight="1">
      <c r="A48" s="937" t="s">
        <v>180</v>
      </c>
      <c r="B48" s="937"/>
      <c r="C48" s="937"/>
      <c r="D48" s="133"/>
      <c r="E48" s="133"/>
      <c r="F48" s="937" t="s">
        <v>417</v>
      </c>
      <c r="G48" s="937"/>
      <c r="H48" s="937"/>
      <c r="I48" s="133"/>
      <c r="J48" s="133"/>
      <c r="K48" s="937" t="s">
        <v>417</v>
      </c>
      <c r="L48" s="937"/>
      <c r="M48" s="937"/>
      <c r="N48" s="133"/>
      <c r="O48" s="118"/>
      <c r="P48" s="118"/>
      <c r="Q48" s="118"/>
    </row>
    <row r="49" spans="1:17" ht="18" customHeight="1" thickBot="1">
      <c r="A49" s="937"/>
      <c r="B49" s="937"/>
      <c r="C49" s="937"/>
      <c r="D49" s="133"/>
      <c r="E49" s="133"/>
      <c r="F49" s="937"/>
      <c r="G49" s="937"/>
      <c r="H49" s="937"/>
      <c r="I49" s="133"/>
      <c r="J49" s="133"/>
      <c r="K49" s="937"/>
      <c r="L49" s="937"/>
      <c r="M49" s="937"/>
      <c r="N49" s="133"/>
      <c r="O49" s="118"/>
      <c r="P49" s="118"/>
      <c r="Q49" s="118"/>
    </row>
    <row r="50" spans="1:17" ht="18" customHeight="1" thickBot="1">
      <c r="A50" s="118"/>
      <c r="B50" s="912">
        <f>'Gov, Congress, St Sen'!Y21</f>
        <v>2053</v>
      </c>
      <c r="C50" s="913"/>
      <c r="D50" s="914"/>
      <c r="E50" s="118"/>
      <c r="F50" s="118"/>
      <c r="G50" s="912">
        <f>'Gov, Congress, St Sen'!AB21</f>
        <v>2685</v>
      </c>
      <c r="H50" s="913"/>
      <c r="I50" s="914"/>
      <c r="J50" s="134"/>
      <c r="K50" s="118"/>
      <c r="L50" s="912">
        <f>'Gov, Congress, St Sen'!AC21</f>
        <v>273</v>
      </c>
      <c r="M50" s="913"/>
      <c r="N50" s="914"/>
      <c r="O50" s="118"/>
      <c r="P50" s="118"/>
      <c r="Q50" s="118"/>
    </row>
    <row r="51" spans="1:17" ht="18" customHeight="1">
      <c r="A51" s="118"/>
      <c r="B51" s="118"/>
      <c r="C51" s="118"/>
      <c r="D51" s="118"/>
      <c r="E51" s="118"/>
      <c r="F51" s="118"/>
      <c r="G51" s="118"/>
      <c r="H51" s="118"/>
      <c r="I51" s="118"/>
      <c r="J51" s="118"/>
      <c r="K51" s="118"/>
      <c r="L51" s="118"/>
      <c r="M51" s="118"/>
      <c r="N51" s="118"/>
      <c r="O51" s="118"/>
      <c r="P51" s="118"/>
      <c r="Q51" s="118"/>
    </row>
    <row r="52" spans="1:17" ht="18" customHeight="1">
      <c r="A52" s="908" t="s">
        <v>138</v>
      </c>
      <c r="B52" s="908"/>
      <c r="C52" s="908"/>
      <c r="D52" s="133"/>
      <c r="E52" s="118"/>
      <c r="F52" s="118"/>
      <c r="G52" s="118"/>
      <c r="H52" s="118"/>
      <c r="I52" s="118"/>
      <c r="J52" s="118"/>
      <c r="K52" s="118"/>
      <c r="L52" s="118"/>
      <c r="M52" s="118"/>
      <c r="N52" s="118"/>
      <c r="O52" s="118"/>
      <c r="P52" s="118"/>
      <c r="Q52" s="118"/>
    </row>
    <row r="53" spans="1:17" ht="18" customHeight="1">
      <c r="A53" s="937" t="s">
        <v>180</v>
      </c>
      <c r="B53" s="937"/>
      <c r="C53" s="937"/>
      <c r="D53" s="133"/>
      <c r="E53" s="118"/>
      <c r="F53" s="118"/>
      <c r="G53" s="118"/>
      <c r="H53" s="118"/>
      <c r="I53" s="118"/>
      <c r="J53" s="118"/>
      <c r="K53" s="118"/>
      <c r="L53" s="118"/>
      <c r="M53" s="118"/>
      <c r="N53" s="118"/>
      <c r="O53" s="118"/>
      <c r="P53" s="118"/>
      <c r="Q53" s="118"/>
    </row>
    <row r="54" spans="1:17" ht="18" customHeight="1" thickBot="1">
      <c r="A54" s="937"/>
      <c r="B54" s="937"/>
      <c r="C54" s="937"/>
      <c r="D54" s="133"/>
      <c r="E54" s="118"/>
      <c r="F54" s="118"/>
      <c r="G54" s="118"/>
      <c r="H54" s="118"/>
      <c r="I54" s="118"/>
      <c r="J54" s="118"/>
      <c r="K54" s="118"/>
      <c r="L54" s="118"/>
      <c r="M54" s="118"/>
      <c r="N54" s="118"/>
      <c r="O54" s="118"/>
      <c r="P54" s="118"/>
      <c r="Q54" s="118"/>
    </row>
    <row r="55" spans="1:17" ht="18" customHeight="1" thickBot="1">
      <c r="A55" s="118"/>
      <c r="B55" s="912">
        <f>'Gov, Congress, St Sen'!Z21</f>
        <v>133</v>
      </c>
      <c r="C55" s="913"/>
      <c r="D55" s="914"/>
      <c r="E55" s="118"/>
      <c r="F55" s="118"/>
      <c r="G55" s="118"/>
      <c r="H55" s="118"/>
      <c r="I55" s="118"/>
      <c r="J55" s="118"/>
      <c r="K55" s="118"/>
      <c r="L55" s="118"/>
      <c r="M55" s="118"/>
      <c r="N55" s="118"/>
      <c r="O55" s="118"/>
      <c r="P55" s="118"/>
      <c r="Q55" s="118"/>
    </row>
    <row r="56" spans="1:17" ht="18" customHeight="1">
      <c r="A56" s="118"/>
      <c r="B56" s="118"/>
      <c r="C56" s="118"/>
      <c r="D56" s="118"/>
      <c r="E56" s="118"/>
      <c r="F56" s="118"/>
      <c r="G56" s="118"/>
      <c r="H56" s="118"/>
      <c r="I56" s="118"/>
      <c r="J56" s="118"/>
      <c r="K56" s="118"/>
      <c r="L56" s="118"/>
      <c r="M56" s="118"/>
      <c r="N56" s="118"/>
      <c r="O56" s="118"/>
      <c r="P56" s="118"/>
      <c r="Q56" s="118"/>
    </row>
    <row r="57" spans="1:17" ht="18" customHeight="1"/>
    <row r="58" spans="1:17" ht="18" customHeight="1"/>
    <row r="59" spans="1:17" ht="18" customHeight="1"/>
    <row r="60" spans="1:17" ht="18" customHeight="1"/>
    <row r="61" spans="1:17" ht="18" customHeight="1"/>
    <row r="62" spans="1:17" ht="18" customHeight="1"/>
    <row r="63" spans="1:17" ht="18" customHeight="1"/>
  </sheetData>
  <mergeCells count="78">
    <mergeCell ref="A8:P8"/>
    <mergeCell ref="A1:C1"/>
    <mergeCell ref="E1:N1"/>
    <mergeCell ref="P1:Q1"/>
    <mergeCell ref="A3:C3"/>
    <mergeCell ref="A6:P7"/>
    <mergeCell ref="G21:I21"/>
    <mergeCell ref="L21:N21"/>
    <mergeCell ref="K23:L23"/>
    <mergeCell ref="K20:M20"/>
    <mergeCell ref="A9:N9"/>
    <mergeCell ref="A10:P11"/>
    <mergeCell ref="A14:Q15"/>
    <mergeCell ref="A16:D17"/>
    <mergeCell ref="E16:J17"/>
    <mergeCell ref="A19:C19"/>
    <mergeCell ref="F19:H19"/>
    <mergeCell ref="K19:M19"/>
    <mergeCell ref="A20:C20"/>
    <mergeCell ref="F20:H20"/>
    <mergeCell ref="F18:H18"/>
    <mergeCell ref="K18:M18"/>
    <mergeCell ref="B26:D26"/>
    <mergeCell ref="G26:I26"/>
    <mergeCell ref="L26:N26"/>
    <mergeCell ref="F24:H24"/>
    <mergeCell ref="K24:M24"/>
    <mergeCell ref="A25:C25"/>
    <mergeCell ref="F25:H25"/>
    <mergeCell ref="K25:M25"/>
    <mergeCell ref="A28:D29"/>
    <mergeCell ref="E28:J29"/>
    <mergeCell ref="A30:C30"/>
    <mergeCell ref="F30:H30"/>
    <mergeCell ref="K30:M30"/>
    <mergeCell ref="B33:D33"/>
    <mergeCell ref="G33:I33"/>
    <mergeCell ref="L33:N33"/>
    <mergeCell ref="A31:C31"/>
    <mergeCell ref="F31:H31"/>
    <mergeCell ref="K31:M31"/>
    <mergeCell ref="E38:J39"/>
    <mergeCell ref="F40:I40"/>
    <mergeCell ref="A41:C41"/>
    <mergeCell ref="G50:I50"/>
    <mergeCell ref="L50:N50"/>
    <mergeCell ref="F47:I47"/>
    <mergeCell ref="A48:C48"/>
    <mergeCell ref="F48:H48"/>
    <mergeCell ref="K48:M48"/>
    <mergeCell ref="A47:C47"/>
    <mergeCell ref="K47:M47"/>
    <mergeCell ref="F41:H41"/>
    <mergeCell ref="A40:C40"/>
    <mergeCell ref="F49:H49"/>
    <mergeCell ref="K49:M49"/>
    <mergeCell ref="A42:C42"/>
    <mergeCell ref="F42:H42"/>
    <mergeCell ref="B43:D43"/>
    <mergeCell ref="G43:I43"/>
    <mergeCell ref="A45:D46"/>
    <mergeCell ref="E45:J46"/>
    <mergeCell ref="A52:C52"/>
    <mergeCell ref="A53:C53"/>
    <mergeCell ref="A54:C54"/>
    <mergeCell ref="B55:D55"/>
    <mergeCell ref="A18:C18"/>
    <mergeCell ref="B50:D50"/>
    <mergeCell ref="A24:C24"/>
    <mergeCell ref="B21:D21"/>
    <mergeCell ref="A23:C23"/>
    <mergeCell ref="A49:C49"/>
    <mergeCell ref="A38:D39"/>
    <mergeCell ref="A36:Q37"/>
    <mergeCell ref="F23:H23"/>
    <mergeCell ref="A32:C32"/>
    <mergeCell ref="F32:H32"/>
    <mergeCell ref="K32:M32"/>
  </mergeCells>
  <pageMargins left="0.5" right="0.5" top="0.5" bottom="0.5" header="0.3" footer="0.3"/>
  <pageSetup scale="80" orientation="portrait"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pageSetUpPr fitToPage="1"/>
  </sheetPr>
  <dimension ref="A1:R55"/>
  <sheetViews>
    <sheetView zoomScale="75" zoomScaleNormal="75" workbookViewId="0">
      <selection activeCell="A10" sqref="A10:P11"/>
    </sheetView>
  </sheetViews>
  <sheetFormatPr defaultRowHeight="12.75"/>
  <cols>
    <col min="1" max="1" width="3.140625" customWidth="1"/>
    <col min="2" max="2" width="9" customWidth="1"/>
    <col min="3" max="3" width="8.7109375" customWidth="1"/>
    <col min="4" max="4" width="5.140625" customWidth="1"/>
    <col min="5" max="5" width="8.7109375" customWidth="1"/>
    <col min="6" max="6" width="3.140625" customWidth="1"/>
    <col min="7" max="8" width="8.7109375" customWidth="1"/>
    <col min="9" max="9" width="5.140625" customWidth="1"/>
    <col min="10" max="10" width="8.7109375" customWidth="1"/>
    <col min="11" max="11" width="3.140625" customWidth="1"/>
    <col min="12" max="12" width="9" customWidth="1"/>
    <col min="13" max="13" width="8.7109375" customWidth="1"/>
    <col min="14" max="14" width="5.7109375" customWidth="1"/>
    <col min="15" max="15" width="2.85546875" customWidth="1"/>
    <col min="16" max="16" width="7.7109375" customWidth="1"/>
    <col min="17" max="17" width="9.7109375" customWidth="1"/>
  </cols>
  <sheetData>
    <row r="1" spans="1:18" ht="16.5">
      <c r="A1" s="932" t="s">
        <v>29</v>
      </c>
      <c r="B1" s="932"/>
      <c r="C1" s="932"/>
      <c r="D1" s="122"/>
      <c r="E1" s="933" t="s">
        <v>190</v>
      </c>
      <c r="F1" s="933"/>
      <c r="G1" s="933"/>
      <c r="H1" s="933"/>
      <c r="I1" s="933"/>
      <c r="J1" s="933"/>
      <c r="K1" s="933"/>
      <c r="L1" s="933"/>
      <c r="M1" s="933"/>
      <c r="N1" s="933"/>
      <c r="O1" s="122"/>
      <c r="P1" s="923" t="s">
        <v>27</v>
      </c>
      <c r="Q1" s="923"/>
    </row>
    <row r="2" spans="1:18" ht="15">
      <c r="A2" s="118"/>
      <c r="B2" s="118"/>
      <c r="C2" s="118"/>
      <c r="D2" s="118"/>
      <c r="E2" s="118"/>
      <c r="F2" s="118"/>
      <c r="G2" s="118"/>
      <c r="H2" s="118"/>
      <c r="I2" s="118"/>
      <c r="J2" s="118"/>
      <c r="K2" s="118"/>
      <c r="L2" s="118"/>
      <c r="M2" s="118"/>
      <c r="N2" s="118"/>
      <c r="O2" s="118"/>
      <c r="P2" s="118"/>
      <c r="Q2" s="118"/>
    </row>
    <row r="3" spans="1:18" ht="15">
      <c r="A3" s="936" t="s">
        <v>523</v>
      </c>
      <c r="B3" s="936"/>
      <c r="C3" s="936"/>
      <c r="D3" s="118"/>
      <c r="E3" s="118"/>
      <c r="F3" s="118"/>
      <c r="G3" s="122"/>
      <c r="H3" s="118"/>
      <c r="I3" s="118"/>
      <c r="J3" s="118"/>
      <c r="K3" s="118"/>
      <c r="L3" s="118"/>
      <c r="M3" s="118"/>
      <c r="N3" s="118"/>
      <c r="O3" s="118"/>
      <c r="P3" s="118"/>
      <c r="Q3" s="118"/>
    </row>
    <row r="4" spans="1:18" ht="16.5">
      <c r="A4" s="119"/>
      <c r="B4" s="119"/>
      <c r="C4" s="119"/>
      <c r="D4" s="118"/>
      <c r="E4" s="118"/>
      <c r="F4" s="118"/>
      <c r="G4" s="118"/>
      <c r="H4" s="118"/>
      <c r="I4" s="118"/>
      <c r="J4" s="118"/>
      <c r="K4" s="118"/>
      <c r="L4" s="118"/>
      <c r="M4" s="118"/>
      <c r="N4" s="118"/>
      <c r="O4" s="118"/>
      <c r="P4" s="118"/>
      <c r="Q4" s="118"/>
    </row>
    <row r="5" spans="1:18" ht="23.25" customHeight="1" thickBot="1">
      <c r="A5" s="120" t="s">
        <v>191</v>
      </c>
      <c r="B5" s="118"/>
      <c r="C5" s="118"/>
      <c r="D5" s="118"/>
      <c r="E5" s="118"/>
      <c r="F5" s="118"/>
      <c r="G5" s="118"/>
      <c r="H5" s="118"/>
      <c r="I5" s="118"/>
      <c r="J5" s="118"/>
      <c r="K5" s="118"/>
      <c r="L5" s="118"/>
      <c r="M5" s="118"/>
      <c r="N5" s="118"/>
      <c r="O5" s="118"/>
      <c r="P5" s="118"/>
      <c r="Q5" s="118"/>
    </row>
    <row r="6" spans="1:18" ht="14.25" customHeight="1">
      <c r="A6" s="919" t="s">
        <v>192</v>
      </c>
      <c r="B6" s="920"/>
      <c r="C6" s="920"/>
      <c r="D6" s="920"/>
      <c r="E6" s="920"/>
      <c r="F6" s="920"/>
      <c r="G6" s="920"/>
      <c r="H6" s="920"/>
      <c r="I6" s="920"/>
      <c r="J6" s="920"/>
      <c r="K6" s="920"/>
      <c r="L6" s="920"/>
      <c r="M6" s="920"/>
      <c r="N6" s="920"/>
      <c r="O6" s="920"/>
      <c r="P6" s="920"/>
      <c r="Q6" s="124"/>
      <c r="R6" s="116"/>
    </row>
    <row r="7" spans="1:18">
      <c r="A7" s="921"/>
      <c r="B7" s="922"/>
      <c r="C7" s="922"/>
      <c r="D7" s="922"/>
      <c r="E7" s="922"/>
      <c r="F7" s="922"/>
      <c r="G7" s="922"/>
      <c r="H7" s="922"/>
      <c r="I7" s="922"/>
      <c r="J7" s="922"/>
      <c r="K7" s="922"/>
      <c r="L7" s="922"/>
      <c r="M7" s="922"/>
      <c r="N7" s="922"/>
      <c r="O7" s="922"/>
      <c r="P7" s="922"/>
      <c r="Q7" s="125"/>
      <c r="R7" s="116"/>
    </row>
    <row r="8" spans="1:18" ht="12.75" customHeight="1">
      <c r="A8" s="921" t="s">
        <v>193</v>
      </c>
      <c r="B8" s="922"/>
      <c r="C8" s="922"/>
      <c r="D8" s="922"/>
      <c r="E8" s="922"/>
      <c r="F8" s="922"/>
      <c r="G8" s="922"/>
      <c r="H8" s="922"/>
      <c r="I8" s="922"/>
      <c r="J8" s="922"/>
      <c r="K8" s="922"/>
      <c r="L8" s="922"/>
      <c r="M8" s="922"/>
      <c r="N8" s="922"/>
      <c r="O8" s="922"/>
      <c r="P8" s="922"/>
      <c r="Q8" s="125"/>
      <c r="R8" s="116"/>
    </row>
    <row r="9" spans="1:18" ht="13.5" thickBot="1">
      <c r="A9" s="934" t="s">
        <v>194</v>
      </c>
      <c r="B9" s="935"/>
      <c r="C9" s="935"/>
      <c r="D9" s="935"/>
      <c r="E9" s="935"/>
      <c r="F9" s="935"/>
      <c r="G9" s="935"/>
      <c r="H9" s="935"/>
      <c r="I9" s="935"/>
      <c r="J9" s="935"/>
      <c r="K9" s="935"/>
      <c r="L9" s="935"/>
      <c r="M9" s="935"/>
      <c r="N9" s="935"/>
      <c r="O9" s="328"/>
      <c r="P9" s="141"/>
      <c r="Q9" s="126"/>
      <c r="R9" s="116"/>
    </row>
    <row r="10" spans="1:18" ht="15" customHeight="1">
      <c r="A10" s="924" t="s">
        <v>592</v>
      </c>
      <c r="B10" s="924"/>
      <c r="C10" s="924"/>
      <c r="D10" s="924"/>
      <c r="E10" s="924"/>
      <c r="F10" s="924"/>
      <c r="G10" s="924"/>
      <c r="H10" s="924"/>
      <c r="I10" s="924"/>
      <c r="J10" s="924"/>
      <c r="K10" s="924"/>
      <c r="L10" s="924"/>
      <c r="M10" s="924"/>
      <c r="N10" s="924"/>
      <c r="O10" s="924"/>
      <c r="P10" s="924"/>
      <c r="Q10" s="127"/>
    </row>
    <row r="11" spans="1:18" ht="15.75" thickBot="1">
      <c r="A11" s="925"/>
      <c r="B11" s="925"/>
      <c r="C11" s="925"/>
      <c r="D11" s="925"/>
      <c r="E11" s="925"/>
      <c r="F11" s="925"/>
      <c r="G11" s="925"/>
      <c r="H11" s="925"/>
      <c r="I11" s="925"/>
      <c r="J11" s="925"/>
      <c r="K11" s="925"/>
      <c r="L11" s="925"/>
      <c r="M11" s="925"/>
      <c r="N11" s="925"/>
      <c r="O11" s="925"/>
      <c r="P11" s="925"/>
      <c r="Q11" s="128"/>
    </row>
    <row r="12" spans="1:18" ht="12" customHeight="1">
      <c r="A12" s="118"/>
      <c r="B12" s="118"/>
      <c r="C12" s="118"/>
      <c r="D12" s="118"/>
      <c r="E12" s="118"/>
      <c r="F12" s="118"/>
      <c r="G12" s="118"/>
      <c r="H12" s="118"/>
      <c r="I12" s="118"/>
      <c r="J12" s="118"/>
      <c r="K12" s="118"/>
      <c r="L12" s="118"/>
      <c r="M12" s="118"/>
      <c r="N12" s="118"/>
      <c r="O12" s="118"/>
      <c r="P12" s="118"/>
      <c r="Q12" s="118"/>
    </row>
    <row r="13" spans="1:18" ht="12" customHeight="1" thickBot="1">
      <c r="A13" s="118"/>
      <c r="B13" s="118"/>
      <c r="C13" s="118"/>
      <c r="D13" s="118"/>
      <c r="E13" s="118"/>
      <c r="F13" s="118"/>
      <c r="G13" s="118"/>
      <c r="H13" s="118"/>
      <c r="I13" s="118"/>
      <c r="J13" s="118"/>
      <c r="K13" s="118"/>
      <c r="L13" s="118"/>
      <c r="M13" s="118"/>
      <c r="N13" s="118"/>
      <c r="O13" s="118"/>
      <c r="P13" s="118"/>
      <c r="Q13" s="118"/>
    </row>
    <row r="14" spans="1:18" ht="12" customHeight="1">
      <c r="A14" s="926" t="s">
        <v>203</v>
      </c>
      <c r="B14" s="927"/>
      <c r="C14" s="927"/>
      <c r="D14" s="927"/>
      <c r="E14" s="927"/>
      <c r="F14" s="927"/>
      <c r="G14" s="927"/>
      <c r="H14" s="927"/>
      <c r="I14" s="927"/>
      <c r="J14" s="927"/>
      <c r="K14" s="927"/>
      <c r="L14" s="927"/>
      <c r="M14" s="927"/>
      <c r="N14" s="927"/>
      <c r="O14" s="927"/>
      <c r="P14" s="927"/>
      <c r="Q14" s="928"/>
    </row>
    <row r="15" spans="1:18" ht="12" customHeight="1" thickBot="1">
      <c r="A15" s="929"/>
      <c r="B15" s="930"/>
      <c r="C15" s="930"/>
      <c r="D15" s="930"/>
      <c r="E15" s="930"/>
      <c r="F15" s="930"/>
      <c r="G15" s="930"/>
      <c r="H15" s="930"/>
      <c r="I15" s="930"/>
      <c r="J15" s="930"/>
      <c r="K15" s="930"/>
      <c r="L15" s="930"/>
      <c r="M15" s="930"/>
      <c r="N15" s="930"/>
      <c r="O15" s="930"/>
      <c r="P15" s="930"/>
      <c r="Q15" s="931"/>
    </row>
    <row r="16" spans="1:18" ht="18" customHeight="1">
      <c r="A16" s="118"/>
      <c r="B16" s="132"/>
      <c r="C16" s="132"/>
      <c r="D16" s="132"/>
      <c r="E16" s="118"/>
      <c r="F16" s="118"/>
      <c r="G16" s="118"/>
      <c r="H16" s="118"/>
      <c r="I16" s="118"/>
      <c r="J16" s="118"/>
      <c r="K16" s="118"/>
      <c r="L16" s="118"/>
      <c r="M16" s="118"/>
      <c r="N16" s="118"/>
      <c r="O16" s="118"/>
      <c r="P16" s="118"/>
      <c r="Q16" s="118"/>
    </row>
    <row r="17" spans="1:17" ht="15" customHeight="1">
      <c r="A17" s="918" t="s">
        <v>204</v>
      </c>
      <c r="B17" s="918"/>
      <c r="C17" s="918"/>
      <c r="D17" s="918"/>
      <c r="E17" s="916">
        <v>33</v>
      </c>
      <c r="F17" s="916"/>
      <c r="G17" s="916"/>
      <c r="H17" s="916"/>
      <c r="I17" s="916"/>
      <c r="J17" s="916"/>
      <c r="K17" s="118"/>
      <c r="L17" s="118"/>
      <c r="M17" s="118"/>
      <c r="N17" s="118"/>
      <c r="O17" s="118"/>
      <c r="P17" s="118"/>
      <c r="Q17" s="118"/>
    </row>
    <row r="18" spans="1:17" ht="15" customHeight="1">
      <c r="A18" s="918"/>
      <c r="B18" s="918"/>
      <c r="C18" s="918"/>
      <c r="D18" s="918"/>
      <c r="E18" s="916"/>
      <c r="F18" s="916"/>
      <c r="G18" s="916"/>
      <c r="H18" s="916"/>
      <c r="I18" s="916"/>
      <c r="J18" s="916"/>
      <c r="K18" s="118"/>
      <c r="L18" s="118"/>
      <c r="M18" s="118"/>
      <c r="N18" s="118"/>
      <c r="O18" s="118"/>
      <c r="P18" s="118"/>
      <c r="Q18" s="118"/>
    </row>
    <row r="19" spans="1:17" ht="18" customHeight="1">
      <c r="A19" s="908" t="s">
        <v>136</v>
      </c>
      <c r="B19" s="908"/>
      <c r="C19" s="908"/>
      <c r="D19" s="142"/>
      <c r="E19" s="142"/>
      <c r="F19" s="908" t="s">
        <v>137</v>
      </c>
      <c r="G19" s="908"/>
      <c r="H19" s="908"/>
      <c r="I19" s="908"/>
      <c r="J19" s="133"/>
      <c r="O19" s="118"/>
      <c r="P19" s="118"/>
      <c r="Q19" s="118"/>
    </row>
    <row r="20" spans="1:17" ht="18" customHeight="1">
      <c r="A20" s="908" t="s">
        <v>454</v>
      </c>
      <c r="B20" s="908"/>
      <c r="C20" s="908"/>
      <c r="D20" s="142"/>
      <c r="E20" s="142"/>
      <c r="F20" s="908" t="s">
        <v>205</v>
      </c>
      <c r="G20" s="908"/>
      <c r="H20" s="908"/>
      <c r="I20" s="142"/>
      <c r="J20" s="133"/>
      <c r="O20" s="118"/>
      <c r="P20" s="118"/>
      <c r="Q20" s="118"/>
    </row>
    <row r="21" spans="1:17" ht="18" customHeight="1" thickBot="1">
      <c r="A21" s="937"/>
      <c r="B21" s="937"/>
      <c r="C21" s="937"/>
      <c r="D21" s="133"/>
      <c r="E21" s="133"/>
      <c r="F21" s="937"/>
      <c r="G21" s="937"/>
      <c r="H21" s="937"/>
      <c r="I21" s="133"/>
      <c r="J21" s="133"/>
      <c r="O21" s="118"/>
      <c r="P21" s="118"/>
      <c r="Q21" s="118"/>
    </row>
    <row r="22" spans="1:17" ht="18" customHeight="1" thickBot="1">
      <c r="A22" s="118"/>
      <c r="B22" s="915">
        <f>'St. Reps, Sec of St, Tres.'!C21</f>
        <v>2418</v>
      </c>
      <c r="C22" s="910"/>
      <c r="D22" s="911"/>
      <c r="E22" s="118"/>
      <c r="F22" s="118"/>
      <c r="G22" s="915">
        <f>'St. Reps, Sec of St, Tres.'!D21</f>
        <v>3966</v>
      </c>
      <c r="H22" s="910"/>
      <c r="I22" s="911"/>
      <c r="J22" s="134"/>
      <c r="O22" s="118"/>
      <c r="P22" s="118"/>
      <c r="Q22" s="118"/>
    </row>
    <row r="23" spans="1:17" ht="18" customHeight="1">
      <c r="A23" s="114"/>
      <c r="B23" s="114"/>
      <c r="C23" s="114"/>
      <c r="O23" s="118"/>
      <c r="P23" s="118"/>
      <c r="Q23" s="118"/>
    </row>
    <row r="24" spans="1:17" ht="15" customHeight="1">
      <c r="A24" s="918" t="s">
        <v>204</v>
      </c>
      <c r="B24" s="918"/>
      <c r="C24" s="918"/>
      <c r="D24" s="918"/>
      <c r="E24" s="916">
        <v>100</v>
      </c>
      <c r="F24" s="916"/>
      <c r="G24" s="916"/>
      <c r="H24" s="916"/>
      <c r="I24" s="916"/>
      <c r="J24" s="916"/>
      <c r="K24" s="136"/>
      <c r="L24" s="129"/>
      <c r="M24" s="129"/>
      <c r="N24" s="129"/>
      <c r="O24" s="129"/>
      <c r="P24" s="129"/>
      <c r="Q24" s="129"/>
    </row>
    <row r="25" spans="1:17" ht="15" customHeight="1">
      <c r="A25" s="918"/>
      <c r="B25" s="918"/>
      <c r="C25" s="918"/>
      <c r="D25" s="918"/>
      <c r="E25" s="916"/>
      <c r="F25" s="916"/>
      <c r="G25" s="916"/>
      <c r="H25" s="916"/>
      <c r="I25" s="916"/>
      <c r="J25" s="916"/>
      <c r="K25" s="136"/>
      <c r="L25" s="122"/>
      <c r="M25" s="122"/>
      <c r="N25" s="122"/>
      <c r="O25" s="122"/>
      <c r="P25" s="122"/>
      <c r="Q25" s="122"/>
    </row>
    <row r="26" spans="1:17" ht="18" customHeight="1">
      <c r="A26" s="908" t="s">
        <v>136</v>
      </c>
      <c r="B26" s="908"/>
      <c r="C26" s="908"/>
      <c r="D26" s="142"/>
      <c r="E26" s="142"/>
      <c r="F26" s="908" t="s">
        <v>137</v>
      </c>
      <c r="G26" s="908"/>
      <c r="H26" s="908"/>
      <c r="I26" s="908"/>
      <c r="J26" s="133"/>
      <c r="K26" s="908" t="s">
        <v>135</v>
      </c>
      <c r="L26" s="908"/>
      <c r="M26" s="908"/>
      <c r="N26" s="908"/>
      <c r="O26" s="118"/>
      <c r="P26" s="118"/>
      <c r="Q26" s="118"/>
    </row>
    <row r="27" spans="1:17" ht="18" customHeight="1">
      <c r="A27" s="908" t="s">
        <v>527</v>
      </c>
      <c r="B27" s="908"/>
      <c r="C27" s="908"/>
      <c r="D27" s="142"/>
      <c r="E27" s="142"/>
      <c r="F27" s="908" t="s">
        <v>106</v>
      </c>
      <c r="G27" s="908"/>
      <c r="H27" s="908"/>
      <c r="I27" s="142"/>
      <c r="J27" s="143"/>
      <c r="K27" s="908" t="s">
        <v>106</v>
      </c>
      <c r="L27" s="908"/>
      <c r="M27" s="908"/>
      <c r="N27" s="142"/>
      <c r="O27" s="118"/>
      <c r="P27" s="118"/>
      <c r="Q27" s="118"/>
    </row>
    <row r="28" spans="1:17" ht="18" customHeight="1" thickBot="1">
      <c r="A28" s="937"/>
      <c r="B28" s="937"/>
      <c r="C28" s="937"/>
      <c r="D28" s="133"/>
      <c r="E28" s="133"/>
      <c r="F28" s="937"/>
      <c r="G28" s="937"/>
      <c r="H28" s="937"/>
      <c r="I28" s="133"/>
      <c r="J28" s="118"/>
      <c r="K28" s="937"/>
      <c r="L28" s="937"/>
      <c r="M28" s="937"/>
      <c r="N28" s="133"/>
      <c r="O28" s="118"/>
      <c r="P28" s="118"/>
      <c r="Q28" s="118"/>
    </row>
    <row r="29" spans="1:17" ht="18" customHeight="1" thickBot="1">
      <c r="A29" s="118"/>
      <c r="B29" s="915">
        <f>'St. Reps, Sec of St, Tres.'!F21</f>
        <v>2138</v>
      </c>
      <c r="C29" s="910"/>
      <c r="D29" s="911"/>
      <c r="E29" s="118"/>
      <c r="F29" s="118"/>
      <c r="G29" s="912">
        <f>'St. Reps, Sec of St, Tres.'!G21</f>
        <v>4558</v>
      </c>
      <c r="H29" s="913"/>
      <c r="I29" s="914"/>
      <c r="J29" s="118"/>
      <c r="K29" s="118"/>
      <c r="L29" s="912">
        <f>'St. Reps, Sec of St, Tres.'!H21</f>
        <v>537</v>
      </c>
      <c r="M29" s="913"/>
      <c r="N29" s="914"/>
      <c r="O29" s="118"/>
      <c r="P29" s="118"/>
      <c r="Q29" s="118"/>
    </row>
    <row r="30" spans="1:17" ht="18" customHeight="1" thickBot="1">
      <c r="A30" s="118"/>
      <c r="B30" s="118"/>
      <c r="C30" s="118"/>
      <c r="D30" s="118"/>
      <c r="E30" s="118"/>
      <c r="F30" s="118"/>
      <c r="G30" s="118"/>
      <c r="H30" s="118"/>
      <c r="I30" s="118"/>
      <c r="J30" s="118"/>
      <c r="K30" s="118"/>
      <c r="L30" s="118"/>
      <c r="M30" s="118"/>
      <c r="N30" s="118"/>
      <c r="O30" s="118"/>
      <c r="P30" s="118"/>
      <c r="Q30" s="118"/>
    </row>
    <row r="31" spans="1:17" ht="18" customHeight="1">
      <c r="A31" s="926" t="s">
        <v>38</v>
      </c>
      <c r="B31" s="927"/>
      <c r="C31" s="927"/>
      <c r="D31" s="927"/>
      <c r="E31" s="927"/>
      <c r="F31" s="927"/>
      <c r="G31" s="927"/>
      <c r="H31" s="927"/>
      <c r="I31" s="927"/>
      <c r="J31" s="927"/>
      <c r="K31" s="927"/>
      <c r="L31" s="927"/>
      <c r="M31" s="927"/>
      <c r="N31" s="927"/>
      <c r="O31" s="927"/>
      <c r="P31" s="927"/>
      <c r="Q31" s="928"/>
    </row>
    <row r="32" spans="1:17" ht="18" customHeight="1" thickBot="1">
      <c r="A32" s="929"/>
      <c r="B32" s="930"/>
      <c r="C32" s="930"/>
      <c r="D32" s="930"/>
      <c r="E32" s="930"/>
      <c r="F32" s="930"/>
      <c r="G32" s="930"/>
      <c r="H32" s="930"/>
      <c r="I32" s="930"/>
      <c r="J32" s="930"/>
      <c r="K32" s="930"/>
      <c r="L32" s="930"/>
      <c r="M32" s="930"/>
      <c r="N32" s="930"/>
      <c r="O32" s="930"/>
      <c r="P32" s="930"/>
      <c r="Q32" s="931"/>
    </row>
    <row r="33" spans="1:17" ht="18" customHeight="1">
      <c r="A33" s="918" t="s">
        <v>195</v>
      </c>
      <c r="B33" s="918"/>
      <c r="C33" s="918"/>
      <c r="D33" s="918"/>
      <c r="E33" s="916">
        <v>1</v>
      </c>
      <c r="F33" s="916"/>
      <c r="G33" s="916"/>
      <c r="H33" s="916"/>
      <c r="I33" s="916"/>
      <c r="J33" s="916"/>
      <c r="K33" s="136"/>
      <c r="L33" s="129"/>
      <c r="M33" s="129"/>
      <c r="N33" s="129"/>
      <c r="O33" s="129"/>
      <c r="P33" s="129"/>
      <c r="Q33" s="129"/>
    </row>
    <row r="34" spans="1:17" ht="18" customHeight="1">
      <c r="A34" s="918"/>
      <c r="B34" s="918"/>
      <c r="C34" s="918"/>
      <c r="D34" s="918"/>
      <c r="E34" s="916"/>
      <c r="F34" s="916"/>
      <c r="G34" s="916"/>
      <c r="H34" s="916"/>
      <c r="I34" s="916"/>
      <c r="J34" s="916"/>
      <c r="K34" s="136"/>
      <c r="L34" s="122"/>
      <c r="M34" s="122"/>
      <c r="N34" s="122"/>
      <c r="O34" s="122"/>
      <c r="P34" s="122"/>
      <c r="Q34" s="122"/>
    </row>
    <row r="35" spans="1:17" ht="18" customHeight="1">
      <c r="A35" s="908" t="s">
        <v>136</v>
      </c>
      <c r="B35" s="908"/>
      <c r="C35" s="908"/>
      <c r="D35" s="142"/>
      <c r="E35" s="142"/>
      <c r="F35" s="908" t="s">
        <v>137</v>
      </c>
      <c r="G35" s="908"/>
      <c r="H35" s="908"/>
      <c r="I35" s="908"/>
      <c r="J35" s="133"/>
      <c r="K35" s="908" t="s">
        <v>135</v>
      </c>
      <c r="L35" s="908"/>
      <c r="M35" s="908"/>
      <c r="N35" s="908"/>
      <c r="O35" s="118"/>
      <c r="P35" s="118"/>
      <c r="Q35" s="118"/>
    </row>
    <row r="36" spans="1:17" ht="18" customHeight="1">
      <c r="A36" s="908" t="s">
        <v>384</v>
      </c>
      <c r="B36" s="908"/>
      <c r="C36" s="908"/>
      <c r="D36" s="142"/>
      <c r="E36" s="142"/>
      <c r="F36" s="908" t="s">
        <v>528</v>
      </c>
      <c r="G36" s="908"/>
      <c r="H36" s="908"/>
      <c r="I36" s="142"/>
      <c r="J36" s="142"/>
      <c r="K36" s="908" t="s">
        <v>528</v>
      </c>
      <c r="L36" s="908"/>
      <c r="M36" s="908"/>
      <c r="N36" s="142"/>
      <c r="O36" s="133"/>
    </row>
    <row r="37" spans="1:17" ht="18" customHeight="1" thickBot="1">
      <c r="A37" s="908"/>
      <c r="B37" s="908"/>
      <c r="C37" s="908"/>
      <c r="D37" s="142"/>
      <c r="E37" s="142"/>
      <c r="F37" s="908"/>
      <c r="G37" s="908"/>
      <c r="H37" s="908"/>
      <c r="I37" s="142"/>
      <c r="J37" s="142"/>
      <c r="K37" s="908"/>
      <c r="L37" s="908"/>
      <c r="M37" s="908"/>
      <c r="N37" s="142"/>
      <c r="O37" s="133"/>
    </row>
    <row r="38" spans="1:17" ht="18" customHeight="1" thickBot="1">
      <c r="A38" s="143"/>
      <c r="B38" s="917">
        <f>'St. Reps, Sec of St, Tres.'!K27</f>
        <v>652</v>
      </c>
      <c r="C38" s="913"/>
      <c r="D38" s="914"/>
      <c r="E38" s="118"/>
      <c r="F38" s="118"/>
      <c r="G38" s="917">
        <f>'St. Reps, Sec of St, Tres.'!N27</f>
        <v>920</v>
      </c>
      <c r="H38" s="913"/>
      <c r="I38" s="914"/>
      <c r="J38" s="134"/>
      <c r="K38" s="118"/>
      <c r="L38" s="917">
        <f>'St. Reps, Sec of St, Tres.'!O27</f>
        <v>39</v>
      </c>
      <c r="M38" s="913"/>
      <c r="N38" s="914"/>
      <c r="O38" s="134"/>
    </row>
    <row r="39" spans="1:17" ht="18" customHeight="1">
      <c r="A39" s="143"/>
      <c r="B39" s="146"/>
      <c r="C39" s="146"/>
      <c r="D39" s="146"/>
      <c r="E39" s="143"/>
      <c r="F39" s="143"/>
      <c r="G39" s="143"/>
      <c r="H39" s="143"/>
      <c r="I39" s="143"/>
      <c r="J39" s="143"/>
      <c r="K39" s="143"/>
      <c r="L39" s="143"/>
      <c r="M39" s="143"/>
      <c r="N39" s="143"/>
      <c r="O39" s="118"/>
      <c r="P39" s="118"/>
      <c r="Q39" s="118"/>
    </row>
    <row r="40" spans="1:17" ht="18" customHeight="1">
      <c r="A40" s="908" t="s">
        <v>138</v>
      </c>
      <c r="B40" s="908"/>
      <c r="C40" s="142"/>
      <c r="D40" s="142"/>
      <c r="E40" s="142"/>
      <c r="F40" s="908" t="s">
        <v>181</v>
      </c>
      <c r="G40" s="908"/>
      <c r="H40" s="908"/>
      <c r="I40" s="142"/>
      <c r="J40" s="142"/>
      <c r="K40" s="908"/>
      <c r="L40" s="908"/>
      <c r="M40" s="908"/>
      <c r="N40" s="143"/>
      <c r="O40" s="118"/>
      <c r="P40" s="118"/>
      <c r="Q40" s="118"/>
    </row>
    <row r="41" spans="1:17" ht="18" customHeight="1">
      <c r="A41" s="908" t="s">
        <v>384</v>
      </c>
      <c r="B41" s="908"/>
      <c r="C41" s="908"/>
      <c r="D41" s="142"/>
      <c r="E41" s="142"/>
      <c r="F41" s="908" t="s">
        <v>529</v>
      </c>
      <c r="G41" s="908"/>
      <c r="H41" s="908"/>
      <c r="I41" s="142"/>
      <c r="J41" s="142"/>
      <c r="K41" s="908"/>
      <c r="L41" s="908"/>
      <c r="M41" s="908"/>
      <c r="N41" s="142"/>
      <c r="O41" s="118"/>
      <c r="P41" s="118"/>
      <c r="Q41" s="118"/>
    </row>
    <row r="42" spans="1:17" ht="18" customHeight="1" thickBot="1">
      <c r="A42" s="908"/>
      <c r="B42" s="908"/>
      <c r="C42" s="908"/>
      <c r="D42" s="142"/>
      <c r="E42" s="142"/>
      <c r="F42" s="908"/>
      <c r="G42" s="908"/>
      <c r="H42" s="908"/>
      <c r="I42" s="142"/>
      <c r="J42" s="142"/>
      <c r="K42" s="908"/>
      <c r="L42" s="908"/>
      <c r="M42" s="908"/>
      <c r="N42" s="142"/>
      <c r="O42" s="118"/>
      <c r="P42" s="118"/>
      <c r="Q42" s="118"/>
    </row>
    <row r="43" spans="1:17" ht="18" customHeight="1" thickBot="1">
      <c r="A43" s="118"/>
      <c r="B43" s="917">
        <f>'St. Reps, Sec of St, Tres.'!L27</f>
        <v>33</v>
      </c>
      <c r="C43" s="913"/>
      <c r="D43" s="914"/>
      <c r="E43" s="118"/>
      <c r="F43" s="118"/>
      <c r="G43" s="909">
        <f>'St. Reps, Sec of St, Tres.'!Q27</f>
        <v>24</v>
      </c>
      <c r="H43" s="910"/>
      <c r="I43" s="911"/>
      <c r="J43" s="134"/>
      <c r="K43" s="118"/>
      <c r="L43" s="938"/>
      <c r="M43" s="938"/>
      <c r="N43" s="938"/>
      <c r="O43" s="118"/>
      <c r="P43" s="118"/>
      <c r="Q43" s="118"/>
    </row>
    <row r="45" spans="1:17" ht="18" customHeight="1">
      <c r="A45" s="918" t="s">
        <v>195</v>
      </c>
      <c r="B45" s="918"/>
      <c r="C45" s="918"/>
      <c r="D45" s="918"/>
      <c r="E45" s="916">
        <v>3</v>
      </c>
      <c r="F45" s="916"/>
      <c r="G45" s="916"/>
      <c r="H45" s="916"/>
      <c r="I45" s="916"/>
      <c r="J45" s="916"/>
      <c r="K45" s="136"/>
      <c r="L45" s="129"/>
      <c r="M45" s="129"/>
      <c r="N45" s="129"/>
      <c r="O45" s="129"/>
      <c r="P45" s="129"/>
      <c r="Q45" s="129"/>
    </row>
    <row r="46" spans="1:17" ht="18" customHeight="1">
      <c r="A46" s="918"/>
      <c r="B46" s="918"/>
      <c r="C46" s="918"/>
      <c r="D46" s="918"/>
      <c r="E46" s="916"/>
      <c r="F46" s="916"/>
      <c r="G46" s="916"/>
      <c r="H46" s="916"/>
      <c r="I46" s="916"/>
      <c r="J46" s="916"/>
      <c r="K46" s="136"/>
      <c r="L46" s="122"/>
      <c r="M46" s="122"/>
      <c r="N46" s="122"/>
      <c r="O46" s="122"/>
      <c r="P46" s="122"/>
      <c r="Q46" s="122"/>
    </row>
    <row r="47" spans="1:17" ht="18" customHeight="1">
      <c r="A47" s="908" t="s">
        <v>136</v>
      </c>
      <c r="B47" s="908"/>
      <c r="C47" s="908"/>
      <c r="D47" s="142"/>
      <c r="E47" s="142"/>
      <c r="F47" s="908" t="s">
        <v>137</v>
      </c>
      <c r="G47" s="908"/>
      <c r="H47" s="908"/>
      <c r="I47" s="908"/>
      <c r="J47" s="133"/>
      <c r="K47" s="908" t="s">
        <v>135</v>
      </c>
      <c r="L47" s="908"/>
      <c r="M47" s="908"/>
      <c r="N47" s="908"/>
      <c r="O47" s="118"/>
      <c r="P47" s="118"/>
      <c r="Q47" s="118"/>
    </row>
    <row r="48" spans="1:17" ht="18" customHeight="1">
      <c r="A48" s="908" t="s">
        <v>384</v>
      </c>
      <c r="B48" s="908"/>
      <c r="C48" s="908"/>
      <c r="D48" s="142"/>
      <c r="E48" s="142"/>
      <c r="F48" s="908" t="s">
        <v>528</v>
      </c>
      <c r="G48" s="908"/>
      <c r="H48" s="908"/>
      <c r="I48" s="142"/>
      <c r="J48" s="142"/>
      <c r="K48" s="908" t="s">
        <v>528</v>
      </c>
      <c r="L48" s="908"/>
      <c r="M48" s="908"/>
      <c r="N48" s="142"/>
      <c r="O48" s="133"/>
    </row>
    <row r="49" spans="1:17" ht="18" customHeight="1" thickBot="1">
      <c r="A49" s="908"/>
      <c r="B49" s="908"/>
      <c r="C49" s="908"/>
      <c r="D49" s="142"/>
      <c r="E49" s="142"/>
      <c r="F49" s="908"/>
      <c r="G49" s="908"/>
      <c r="H49" s="908"/>
      <c r="I49" s="142"/>
      <c r="J49" s="142"/>
      <c r="K49" s="908"/>
      <c r="L49" s="908"/>
      <c r="M49" s="908"/>
      <c r="N49" s="142"/>
      <c r="O49" s="133"/>
    </row>
    <row r="50" spans="1:17" ht="18" customHeight="1" thickBot="1">
      <c r="A50" s="143"/>
      <c r="B50" s="917">
        <f>'St. Reps, Sec of St, Tres.'!K32</f>
        <v>3988</v>
      </c>
      <c r="C50" s="913"/>
      <c r="D50" s="914"/>
      <c r="E50" s="118"/>
      <c r="F50" s="118"/>
      <c r="G50" s="917">
        <f>'St. Reps, Sec of St, Tres.'!N32</f>
        <v>6747</v>
      </c>
      <c r="H50" s="913"/>
      <c r="I50" s="914"/>
      <c r="J50" s="134"/>
      <c r="K50" s="118"/>
      <c r="L50" s="917">
        <f>'St. Reps, Sec of St, Tres.'!O32</f>
        <v>581</v>
      </c>
      <c r="M50" s="913"/>
      <c r="N50" s="914"/>
      <c r="O50" s="134"/>
    </row>
    <row r="51" spans="1:17" ht="18" customHeight="1">
      <c r="A51" s="143"/>
      <c r="B51" s="146"/>
      <c r="C51" s="146"/>
      <c r="D51" s="146"/>
      <c r="E51" s="143"/>
      <c r="F51" s="143"/>
      <c r="G51" s="143"/>
      <c r="H51" s="143"/>
      <c r="I51" s="143"/>
      <c r="J51" s="143"/>
      <c r="K51" s="143"/>
      <c r="L51" s="143"/>
      <c r="M51" s="143"/>
      <c r="N51" s="143"/>
      <c r="O51" s="118"/>
      <c r="P51" s="118"/>
      <c r="Q51" s="118"/>
    </row>
    <row r="52" spans="1:17" ht="18" customHeight="1">
      <c r="A52" s="908" t="s">
        <v>138</v>
      </c>
      <c r="B52" s="908"/>
      <c r="C52" s="142"/>
      <c r="D52" s="142"/>
      <c r="E52" s="142"/>
      <c r="F52" s="908" t="s">
        <v>181</v>
      </c>
      <c r="G52" s="908"/>
      <c r="H52" s="908"/>
      <c r="I52" s="142"/>
      <c r="J52" s="142"/>
      <c r="K52" s="908"/>
      <c r="L52" s="908"/>
      <c r="M52" s="908"/>
      <c r="N52" s="143"/>
      <c r="O52" s="118"/>
      <c r="P52" s="118"/>
      <c r="Q52" s="118"/>
    </row>
    <row r="53" spans="1:17" ht="18" customHeight="1">
      <c r="A53" s="908" t="s">
        <v>384</v>
      </c>
      <c r="B53" s="908"/>
      <c r="C53" s="908"/>
      <c r="D53" s="142"/>
      <c r="E53" s="142"/>
      <c r="F53" s="908" t="s">
        <v>529</v>
      </c>
      <c r="G53" s="908"/>
      <c r="H53" s="908"/>
      <c r="I53" s="142"/>
      <c r="J53" s="142"/>
      <c r="K53" s="908"/>
      <c r="L53" s="908"/>
      <c r="M53" s="908"/>
      <c r="N53" s="142"/>
      <c r="O53" s="118"/>
      <c r="P53" s="118"/>
      <c r="Q53" s="118"/>
    </row>
    <row r="54" spans="1:17" ht="18" customHeight="1" thickBot="1">
      <c r="A54" s="908"/>
      <c r="B54" s="908"/>
      <c r="C54" s="908"/>
      <c r="D54" s="142"/>
      <c r="E54" s="142"/>
      <c r="F54" s="908"/>
      <c r="G54" s="908"/>
      <c r="H54" s="908"/>
      <c r="I54" s="142"/>
      <c r="J54" s="142"/>
      <c r="K54" s="908"/>
      <c r="L54" s="908"/>
      <c r="M54" s="908"/>
      <c r="N54" s="142"/>
      <c r="O54" s="118"/>
      <c r="P54" s="118"/>
      <c r="Q54" s="118"/>
    </row>
    <row r="55" spans="1:17" ht="18" customHeight="1" thickBot="1">
      <c r="A55" s="118"/>
      <c r="B55" s="917">
        <f>'St. Reps, Sec of St, Tres.'!L32</f>
        <v>268</v>
      </c>
      <c r="C55" s="913"/>
      <c r="D55" s="914"/>
      <c r="E55" s="118"/>
      <c r="F55" s="118"/>
      <c r="G55" s="909">
        <f>'St. Reps, Sec of St, Tres.'!Q32</f>
        <v>374</v>
      </c>
      <c r="H55" s="910"/>
      <c r="I55" s="911"/>
      <c r="J55" s="134"/>
      <c r="K55" s="118"/>
      <c r="L55" s="938"/>
      <c r="M55" s="938"/>
      <c r="N55" s="938"/>
      <c r="O55" s="118"/>
      <c r="P55" s="118"/>
      <c r="Q55" s="118"/>
    </row>
  </sheetData>
  <mergeCells count="86">
    <mergeCell ref="A9:N9"/>
    <mergeCell ref="A10:P11"/>
    <mergeCell ref="A14:Q15"/>
    <mergeCell ref="A8:P8"/>
    <mergeCell ref="A1:C1"/>
    <mergeCell ref="E1:N1"/>
    <mergeCell ref="P1:Q1"/>
    <mergeCell ref="A3:C3"/>
    <mergeCell ref="A6:P7"/>
    <mergeCell ref="A20:C20"/>
    <mergeCell ref="F20:H20"/>
    <mergeCell ref="A21:C21"/>
    <mergeCell ref="F21:H21"/>
    <mergeCell ref="A19:C19"/>
    <mergeCell ref="F19:I19"/>
    <mergeCell ref="F27:H27"/>
    <mergeCell ref="A28:C28"/>
    <mergeCell ref="F28:H28"/>
    <mergeCell ref="B22:D22"/>
    <mergeCell ref="G22:I22"/>
    <mergeCell ref="A33:D34"/>
    <mergeCell ref="E33:J34"/>
    <mergeCell ref="A17:D18"/>
    <mergeCell ref="E17:J18"/>
    <mergeCell ref="K27:M27"/>
    <mergeCell ref="K28:M28"/>
    <mergeCell ref="L29:N29"/>
    <mergeCell ref="K26:N26"/>
    <mergeCell ref="B29:D29"/>
    <mergeCell ref="G29:I29"/>
    <mergeCell ref="A26:C26"/>
    <mergeCell ref="A31:Q32"/>
    <mergeCell ref="E24:J25"/>
    <mergeCell ref="A24:D25"/>
    <mergeCell ref="F26:I26"/>
    <mergeCell ref="A27:C27"/>
    <mergeCell ref="A40:B40"/>
    <mergeCell ref="K40:M40"/>
    <mergeCell ref="A36:C36"/>
    <mergeCell ref="F36:H36"/>
    <mergeCell ref="K36:M36"/>
    <mergeCell ref="A37:C37"/>
    <mergeCell ref="F37:H37"/>
    <mergeCell ref="K37:M37"/>
    <mergeCell ref="B43:D43"/>
    <mergeCell ref="G43:I43"/>
    <mergeCell ref="L43:N43"/>
    <mergeCell ref="A35:C35"/>
    <mergeCell ref="F35:I35"/>
    <mergeCell ref="K35:N35"/>
    <mergeCell ref="F40:H40"/>
    <mergeCell ref="A41:C41"/>
    <mergeCell ref="F41:H41"/>
    <mergeCell ref="K41:M41"/>
    <mergeCell ref="A42:C42"/>
    <mergeCell ref="F42:H42"/>
    <mergeCell ref="K42:M42"/>
    <mergeCell ref="B38:D38"/>
    <mergeCell ref="G38:I38"/>
    <mergeCell ref="L38:N38"/>
    <mergeCell ref="A45:D46"/>
    <mergeCell ref="E45:J46"/>
    <mergeCell ref="A47:C47"/>
    <mergeCell ref="F47:I47"/>
    <mergeCell ref="K47:N47"/>
    <mergeCell ref="A48:C48"/>
    <mergeCell ref="F48:H48"/>
    <mergeCell ref="K48:M48"/>
    <mergeCell ref="A49:C49"/>
    <mergeCell ref="F49:H49"/>
    <mergeCell ref="K49:M49"/>
    <mergeCell ref="B50:D50"/>
    <mergeCell ref="G50:I50"/>
    <mergeCell ref="L50:N50"/>
    <mergeCell ref="A52:B52"/>
    <mergeCell ref="F52:H52"/>
    <mergeCell ref="K52:M52"/>
    <mergeCell ref="B55:D55"/>
    <mergeCell ref="G55:I55"/>
    <mergeCell ref="L55:N55"/>
    <mergeCell ref="A53:C53"/>
    <mergeCell ref="F53:H53"/>
    <mergeCell ref="K53:M53"/>
    <mergeCell ref="A54:C54"/>
    <mergeCell ref="F54:H54"/>
    <mergeCell ref="K54:M54"/>
  </mergeCells>
  <pageMargins left="0.5" right="0.5" top="0.5" bottom="0.5" header="0.3" footer="0.3"/>
  <pageSetup scale="80" orientation="portrait" r:id="rId1"/>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pageSetUpPr fitToPage="1"/>
  </sheetPr>
  <dimension ref="A1:R67"/>
  <sheetViews>
    <sheetView zoomScale="75" zoomScaleNormal="75" workbookViewId="0">
      <selection activeCell="A10" sqref="A10:P11"/>
    </sheetView>
  </sheetViews>
  <sheetFormatPr defaultRowHeight="12.75"/>
  <cols>
    <col min="1" max="1" width="3.140625" customWidth="1"/>
    <col min="2" max="3" width="8.7109375" customWidth="1"/>
    <col min="4" max="4" width="5.140625" customWidth="1"/>
    <col min="5" max="5" width="8.7109375" customWidth="1"/>
    <col min="6" max="6" width="3.140625" customWidth="1"/>
    <col min="7" max="8" width="8.7109375" customWidth="1"/>
    <col min="9" max="9" width="5.140625" customWidth="1"/>
    <col min="10" max="10" width="8.7109375" customWidth="1"/>
    <col min="11" max="11" width="3.140625" customWidth="1"/>
    <col min="12" max="12" width="9" customWidth="1"/>
    <col min="13" max="13" width="8.7109375" customWidth="1"/>
    <col min="14" max="14" width="5.7109375" customWidth="1"/>
    <col min="15" max="15" width="2.85546875" customWidth="1"/>
    <col min="16" max="16" width="7.7109375" customWidth="1"/>
    <col min="17" max="17" width="9.5703125" customWidth="1"/>
  </cols>
  <sheetData>
    <row r="1" spans="1:18" ht="16.5">
      <c r="A1" s="932" t="s">
        <v>29</v>
      </c>
      <c r="B1" s="932"/>
      <c r="C1" s="932"/>
      <c r="D1" s="122"/>
      <c r="E1" s="933" t="s">
        <v>190</v>
      </c>
      <c r="F1" s="933"/>
      <c r="G1" s="933"/>
      <c r="H1" s="933"/>
      <c r="I1" s="933"/>
      <c r="J1" s="933"/>
      <c r="K1" s="933"/>
      <c r="L1" s="933"/>
      <c r="M1" s="933"/>
      <c r="N1" s="933"/>
      <c r="O1" s="122"/>
      <c r="P1" s="923" t="s">
        <v>27</v>
      </c>
      <c r="Q1" s="923"/>
    </row>
    <row r="2" spans="1:18" ht="15">
      <c r="A2" s="118"/>
      <c r="B2" s="118"/>
      <c r="C2" s="118"/>
      <c r="D2" s="118"/>
      <c r="E2" s="118"/>
      <c r="F2" s="118"/>
      <c r="G2" s="118"/>
      <c r="H2" s="118"/>
      <c r="I2" s="118"/>
      <c r="J2" s="118"/>
      <c r="K2" s="118"/>
      <c r="L2" s="118"/>
      <c r="M2" s="118"/>
      <c r="N2" s="118"/>
      <c r="O2" s="118"/>
      <c r="P2" s="118"/>
      <c r="Q2" s="118"/>
    </row>
    <row r="3" spans="1:18" ht="15">
      <c r="A3" s="936" t="s">
        <v>523</v>
      </c>
      <c r="B3" s="936"/>
      <c r="C3" s="936"/>
      <c r="D3" s="118"/>
      <c r="E3" s="118"/>
      <c r="F3" s="118"/>
      <c r="G3" s="122"/>
      <c r="H3" s="118"/>
      <c r="I3" s="118"/>
      <c r="J3" s="118"/>
      <c r="K3" s="118"/>
      <c r="L3" s="118"/>
      <c r="M3" s="118"/>
      <c r="N3" s="118"/>
      <c r="O3" s="118"/>
      <c r="P3" s="118"/>
      <c r="Q3" s="118"/>
    </row>
    <row r="4" spans="1:18" ht="16.5">
      <c r="A4" s="119"/>
      <c r="B4" s="119"/>
      <c r="C4" s="119"/>
      <c r="D4" s="118"/>
      <c r="E4" s="118"/>
      <c r="F4" s="118"/>
      <c r="G4" s="118"/>
      <c r="H4" s="118"/>
      <c r="I4" s="118"/>
      <c r="J4" s="118"/>
      <c r="K4" s="118"/>
      <c r="L4" s="118"/>
      <c r="M4" s="118"/>
      <c r="N4" s="118"/>
      <c r="O4" s="118"/>
      <c r="P4" s="118"/>
      <c r="Q4" s="118"/>
    </row>
    <row r="5" spans="1:18" ht="23.25" customHeight="1" thickBot="1">
      <c r="A5" s="120" t="s">
        <v>191</v>
      </c>
      <c r="B5" s="118"/>
      <c r="C5" s="118"/>
      <c r="D5" s="118"/>
      <c r="E5" s="118"/>
      <c r="F5" s="118"/>
      <c r="G5" s="118"/>
      <c r="H5" s="118"/>
      <c r="I5" s="118"/>
      <c r="J5" s="118"/>
      <c r="K5" s="118"/>
      <c r="L5" s="118"/>
      <c r="M5" s="118"/>
      <c r="N5" s="118"/>
      <c r="O5" s="118"/>
      <c r="P5" s="118"/>
      <c r="Q5" s="118"/>
    </row>
    <row r="6" spans="1:18" ht="14.25" customHeight="1">
      <c r="A6" s="919" t="s">
        <v>192</v>
      </c>
      <c r="B6" s="920"/>
      <c r="C6" s="920"/>
      <c r="D6" s="920"/>
      <c r="E6" s="920"/>
      <c r="F6" s="920"/>
      <c r="G6" s="920"/>
      <c r="H6" s="920"/>
      <c r="I6" s="920"/>
      <c r="J6" s="920"/>
      <c r="K6" s="920"/>
      <c r="L6" s="920"/>
      <c r="M6" s="920"/>
      <c r="N6" s="920"/>
      <c r="O6" s="920"/>
      <c r="P6" s="920"/>
      <c r="Q6" s="124"/>
      <c r="R6" s="116"/>
    </row>
    <row r="7" spans="1:18">
      <c r="A7" s="921"/>
      <c r="B7" s="922"/>
      <c r="C7" s="922"/>
      <c r="D7" s="922"/>
      <c r="E7" s="922"/>
      <c r="F7" s="922"/>
      <c r="G7" s="922"/>
      <c r="H7" s="922"/>
      <c r="I7" s="922"/>
      <c r="J7" s="922"/>
      <c r="K7" s="922"/>
      <c r="L7" s="922"/>
      <c r="M7" s="922"/>
      <c r="N7" s="922"/>
      <c r="O7" s="922"/>
      <c r="P7" s="922"/>
      <c r="Q7" s="125"/>
      <c r="R7" s="116"/>
    </row>
    <row r="8" spans="1:18" ht="12.75" customHeight="1">
      <c r="A8" s="921" t="s">
        <v>193</v>
      </c>
      <c r="B8" s="922"/>
      <c r="C8" s="922"/>
      <c r="D8" s="922"/>
      <c r="E8" s="922"/>
      <c r="F8" s="922"/>
      <c r="G8" s="922"/>
      <c r="H8" s="922"/>
      <c r="I8" s="922"/>
      <c r="J8" s="922"/>
      <c r="K8" s="922"/>
      <c r="L8" s="922"/>
      <c r="M8" s="922"/>
      <c r="N8" s="922"/>
      <c r="O8" s="922"/>
      <c r="P8" s="922"/>
      <c r="Q8" s="125"/>
      <c r="R8" s="116"/>
    </row>
    <row r="9" spans="1:18" ht="13.5" thickBot="1">
      <c r="A9" s="934" t="s">
        <v>194</v>
      </c>
      <c r="B9" s="935"/>
      <c r="C9" s="935"/>
      <c r="D9" s="935"/>
      <c r="E9" s="935"/>
      <c r="F9" s="935"/>
      <c r="G9" s="935"/>
      <c r="H9" s="935"/>
      <c r="I9" s="935"/>
      <c r="J9" s="935"/>
      <c r="K9" s="935"/>
      <c r="L9" s="935"/>
      <c r="M9" s="935"/>
      <c r="N9" s="935"/>
      <c r="O9" s="328"/>
      <c r="P9" s="141"/>
      <c r="Q9" s="126"/>
      <c r="R9" s="116"/>
    </row>
    <row r="10" spans="1:18" ht="15" customHeight="1">
      <c r="A10" s="924" t="s">
        <v>592</v>
      </c>
      <c r="B10" s="924"/>
      <c r="C10" s="924"/>
      <c r="D10" s="924"/>
      <c r="E10" s="924"/>
      <c r="F10" s="924"/>
      <c r="G10" s="924"/>
      <c r="H10" s="924"/>
      <c r="I10" s="924"/>
      <c r="J10" s="924"/>
      <c r="K10" s="924"/>
      <c r="L10" s="924"/>
      <c r="M10" s="924"/>
      <c r="N10" s="924"/>
      <c r="O10" s="924"/>
      <c r="P10" s="924"/>
      <c r="Q10" s="127"/>
    </row>
    <row r="11" spans="1:18" ht="15.75" thickBot="1">
      <c r="A11" s="925"/>
      <c r="B11" s="925"/>
      <c r="C11" s="925"/>
      <c r="D11" s="925"/>
      <c r="E11" s="925"/>
      <c r="F11" s="925"/>
      <c r="G11" s="925"/>
      <c r="H11" s="925"/>
      <c r="I11" s="925"/>
      <c r="J11" s="925"/>
      <c r="K11" s="925"/>
      <c r="L11" s="925"/>
      <c r="M11" s="925"/>
      <c r="N11" s="925"/>
      <c r="O11" s="925"/>
      <c r="P11" s="925"/>
      <c r="Q11" s="128"/>
    </row>
    <row r="12" spans="1:18" ht="12" customHeight="1">
      <c r="A12" s="118"/>
      <c r="B12" s="118"/>
      <c r="C12" s="118"/>
      <c r="D12" s="118"/>
      <c r="E12" s="118"/>
      <c r="F12" s="118"/>
      <c r="G12" s="118"/>
      <c r="H12" s="118"/>
      <c r="I12" s="118"/>
      <c r="J12" s="118"/>
      <c r="K12" s="118"/>
      <c r="L12" s="118"/>
      <c r="M12" s="118"/>
      <c r="N12" s="118"/>
      <c r="O12" s="118"/>
      <c r="P12" s="118"/>
      <c r="Q12" s="118"/>
    </row>
    <row r="13" spans="1:18" ht="12" customHeight="1" thickBot="1">
      <c r="A13" s="118"/>
      <c r="B13" s="118"/>
      <c r="C13" s="118"/>
      <c r="D13" s="118"/>
      <c r="E13" s="118"/>
      <c r="F13" s="118"/>
      <c r="G13" s="118"/>
      <c r="H13" s="118"/>
      <c r="I13" s="118"/>
      <c r="J13" s="118"/>
      <c r="K13" s="118"/>
      <c r="L13" s="118"/>
      <c r="M13" s="118"/>
      <c r="N13" s="118"/>
      <c r="O13" s="118"/>
      <c r="P13" s="118"/>
      <c r="Q13" s="118"/>
    </row>
    <row r="14" spans="1:18" ht="12" customHeight="1">
      <c r="A14" s="926" t="s">
        <v>39</v>
      </c>
      <c r="B14" s="927"/>
      <c r="C14" s="927"/>
      <c r="D14" s="927"/>
      <c r="E14" s="927"/>
      <c r="F14" s="927"/>
      <c r="G14" s="927"/>
      <c r="H14" s="927"/>
      <c r="I14" s="927"/>
      <c r="J14" s="927"/>
      <c r="K14" s="927"/>
      <c r="L14" s="927"/>
      <c r="M14" s="927"/>
      <c r="N14" s="927"/>
      <c r="O14" s="927"/>
      <c r="P14" s="927"/>
      <c r="Q14" s="928"/>
    </row>
    <row r="15" spans="1:18" ht="12" customHeight="1" thickBot="1">
      <c r="A15" s="929"/>
      <c r="B15" s="930"/>
      <c r="C15" s="930"/>
      <c r="D15" s="930"/>
      <c r="E15" s="930"/>
      <c r="F15" s="930"/>
      <c r="G15" s="930"/>
      <c r="H15" s="930"/>
      <c r="I15" s="930"/>
      <c r="J15" s="930"/>
      <c r="K15" s="930"/>
      <c r="L15" s="930"/>
      <c r="M15" s="930"/>
      <c r="N15" s="930"/>
      <c r="O15" s="930"/>
      <c r="P15" s="930"/>
      <c r="Q15" s="931"/>
    </row>
    <row r="16" spans="1:18" ht="15">
      <c r="A16" s="918" t="s">
        <v>195</v>
      </c>
      <c r="B16" s="918"/>
      <c r="C16" s="918"/>
      <c r="D16" s="918"/>
      <c r="E16" s="916">
        <v>1</v>
      </c>
      <c r="F16" s="916"/>
      <c r="G16" s="916"/>
      <c r="H16" s="916"/>
      <c r="I16" s="916"/>
      <c r="J16" s="916"/>
      <c r="K16" s="136"/>
      <c r="L16" s="129"/>
      <c r="M16" s="129"/>
      <c r="N16" s="129"/>
      <c r="O16" s="129"/>
      <c r="P16" s="129"/>
      <c r="Q16" s="129"/>
    </row>
    <row r="17" spans="1:17" ht="15">
      <c r="A17" s="918"/>
      <c r="B17" s="918"/>
      <c r="C17" s="918"/>
      <c r="D17" s="918"/>
      <c r="E17" s="916"/>
      <c r="F17" s="916"/>
      <c r="G17" s="916"/>
      <c r="H17" s="916"/>
      <c r="I17" s="916"/>
      <c r="J17" s="916"/>
      <c r="K17" s="136"/>
      <c r="L17" s="122"/>
      <c r="M17" s="122"/>
      <c r="N17" s="122"/>
      <c r="O17" s="122"/>
      <c r="P17" s="122"/>
      <c r="Q17" s="122"/>
    </row>
    <row r="18" spans="1:17" ht="18" customHeight="1">
      <c r="A18" s="908" t="s">
        <v>136</v>
      </c>
      <c r="B18" s="908"/>
      <c r="C18" s="908"/>
      <c r="D18" s="142"/>
      <c r="E18" s="142"/>
      <c r="F18" s="908" t="s">
        <v>137</v>
      </c>
      <c r="G18" s="908"/>
      <c r="H18" s="908"/>
      <c r="I18" s="142"/>
      <c r="J18" s="142"/>
      <c r="K18" s="908" t="s">
        <v>135</v>
      </c>
      <c r="L18" s="908"/>
      <c r="M18" s="908"/>
      <c r="N18" s="143"/>
      <c r="O18" s="131"/>
    </row>
    <row r="19" spans="1:17" ht="18" customHeight="1">
      <c r="A19" s="908" t="s">
        <v>530</v>
      </c>
      <c r="B19" s="908"/>
      <c r="C19" s="908"/>
      <c r="D19" s="142"/>
      <c r="E19" s="142"/>
      <c r="F19" s="908" t="s">
        <v>207</v>
      </c>
      <c r="G19" s="908"/>
      <c r="H19" s="908"/>
      <c r="I19" s="142"/>
      <c r="J19" s="142"/>
      <c r="K19" s="908" t="s">
        <v>207</v>
      </c>
      <c r="L19" s="908"/>
      <c r="M19" s="908"/>
      <c r="N19" s="142"/>
      <c r="O19" s="133"/>
    </row>
    <row r="20" spans="1:17" ht="18" customHeight="1" thickBot="1">
      <c r="A20" s="908"/>
      <c r="B20" s="908"/>
      <c r="C20" s="908"/>
      <c r="D20" s="142"/>
      <c r="E20" s="142"/>
      <c r="F20" s="908"/>
      <c r="G20" s="908"/>
      <c r="H20" s="908"/>
      <c r="I20" s="142"/>
      <c r="J20" s="142"/>
      <c r="K20" s="908"/>
      <c r="L20" s="908"/>
      <c r="M20" s="908"/>
      <c r="N20" s="142"/>
      <c r="O20" s="133"/>
    </row>
    <row r="21" spans="1:17" ht="18" customHeight="1" thickBot="1">
      <c r="A21" s="143"/>
      <c r="B21" s="917">
        <f>'St. Reps, Sec of St, Tres.'!S27</f>
        <v>706</v>
      </c>
      <c r="C21" s="913"/>
      <c r="D21" s="914"/>
      <c r="E21" s="118"/>
      <c r="F21" s="118"/>
      <c r="G21" s="917">
        <f>'St. Reps, Sec of St, Tres.'!V27</f>
        <v>864</v>
      </c>
      <c r="H21" s="913"/>
      <c r="I21" s="914"/>
      <c r="J21" s="134"/>
      <c r="K21" s="118"/>
      <c r="L21" s="917">
        <f>'St. Reps, Sec of St, Tres.'!W27</f>
        <v>33</v>
      </c>
      <c r="M21" s="913"/>
      <c r="N21" s="914"/>
      <c r="O21" s="134"/>
    </row>
    <row r="22" spans="1:17" ht="18" customHeight="1">
      <c r="A22" s="143"/>
      <c r="B22" s="146"/>
      <c r="C22" s="146"/>
      <c r="D22" s="146"/>
      <c r="E22" s="143"/>
      <c r="F22" s="143"/>
      <c r="G22" s="143"/>
      <c r="H22" s="143"/>
      <c r="I22" s="143"/>
      <c r="J22" s="143"/>
      <c r="K22" s="143"/>
      <c r="L22" s="143"/>
      <c r="M22" s="143"/>
      <c r="N22" s="143"/>
      <c r="O22" s="118"/>
      <c r="P22" s="118"/>
      <c r="Q22" s="118"/>
    </row>
    <row r="23" spans="1:17" ht="18" customHeight="1">
      <c r="A23" s="908" t="s">
        <v>138</v>
      </c>
      <c r="B23" s="908"/>
      <c r="C23" s="908"/>
      <c r="D23" s="142"/>
      <c r="E23" s="142"/>
      <c r="F23" s="908" t="s">
        <v>497</v>
      </c>
      <c r="G23" s="908"/>
      <c r="H23" s="908"/>
      <c r="I23" s="142"/>
      <c r="J23" s="142"/>
      <c r="K23" s="147"/>
      <c r="L23" s="147"/>
      <c r="M23" s="147"/>
      <c r="N23" s="147"/>
      <c r="O23" s="118"/>
      <c r="P23" s="118"/>
      <c r="Q23" s="118"/>
    </row>
    <row r="24" spans="1:17" ht="18" customHeight="1">
      <c r="A24" s="908" t="s">
        <v>530</v>
      </c>
      <c r="B24" s="908"/>
      <c r="C24" s="908"/>
      <c r="D24" s="142"/>
      <c r="E24" s="142"/>
      <c r="F24" s="908" t="s">
        <v>502</v>
      </c>
      <c r="G24" s="908"/>
      <c r="H24" s="908"/>
      <c r="I24" s="142"/>
      <c r="J24" s="142"/>
      <c r="K24" s="147"/>
      <c r="L24" s="147"/>
      <c r="M24" s="147"/>
      <c r="N24" s="147"/>
      <c r="O24" s="118"/>
      <c r="P24" s="118"/>
      <c r="Q24" s="118"/>
    </row>
    <row r="25" spans="1:17" ht="18" customHeight="1" thickBot="1">
      <c r="A25" s="908"/>
      <c r="B25" s="908"/>
      <c r="C25" s="908"/>
      <c r="D25" s="142"/>
      <c r="E25" s="142"/>
      <c r="F25" s="908"/>
      <c r="G25" s="908"/>
      <c r="H25" s="908"/>
      <c r="I25" s="142"/>
      <c r="J25" s="142"/>
      <c r="K25" s="147"/>
      <c r="L25" s="147"/>
      <c r="M25" s="147"/>
      <c r="N25" s="147"/>
      <c r="O25" s="118"/>
      <c r="P25" s="118"/>
      <c r="Q25" s="118"/>
    </row>
    <row r="26" spans="1:17" ht="18" customHeight="1" thickBot="1">
      <c r="A26" s="143"/>
      <c r="B26" s="917">
        <f>'St. Reps, Sec of St, Tres.'!T27</f>
        <v>48</v>
      </c>
      <c r="C26" s="913"/>
      <c r="D26" s="914"/>
      <c r="E26" s="118"/>
      <c r="F26" s="118"/>
      <c r="G26" s="909">
        <f>'Write-ins'!S24</f>
        <v>1</v>
      </c>
      <c r="H26" s="910"/>
      <c r="I26" s="911"/>
      <c r="J26" s="145"/>
      <c r="K26" s="147"/>
      <c r="L26" s="147"/>
      <c r="M26" s="147"/>
      <c r="N26" s="147"/>
      <c r="O26" s="118"/>
      <c r="P26" s="118"/>
      <c r="Q26" s="118"/>
    </row>
    <row r="27" spans="1:17" ht="18" customHeight="1">
      <c r="A27" s="148"/>
      <c r="B27" s="148"/>
      <c r="C27" s="148"/>
      <c r="D27" s="147"/>
      <c r="E27" s="147"/>
      <c r="F27" s="147"/>
      <c r="G27" s="147"/>
      <c r="H27" s="147"/>
      <c r="I27" s="147"/>
      <c r="J27" s="147"/>
      <c r="K27" s="147"/>
      <c r="L27" s="147"/>
      <c r="M27" s="147"/>
      <c r="N27" s="147"/>
      <c r="O27" s="118"/>
      <c r="P27" s="118"/>
      <c r="Q27" s="118"/>
    </row>
    <row r="28" spans="1:17" ht="18" customHeight="1">
      <c r="A28" s="918" t="s">
        <v>195</v>
      </c>
      <c r="B28" s="918"/>
      <c r="C28" s="918"/>
      <c r="D28" s="918"/>
      <c r="E28" s="916">
        <v>3</v>
      </c>
      <c r="F28" s="916"/>
      <c r="G28" s="916"/>
      <c r="H28" s="916"/>
      <c r="I28" s="916"/>
      <c r="J28" s="916"/>
      <c r="K28" s="118"/>
      <c r="L28" s="118"/>
      <c r="M28" s="118"/>
      <c r="N28" s="118"/>
      <c r="O28" s="118"/>
      <c r="P28" s="118"/>
      <c r="Q28" s="118"/>
    </row>
    <row r="29" spans="1:17" ht="18" customHeight="1">
      <c r="A29" s="918"/>
      <c r="B29" s="918"/>
      <c r="C29" s="918"/>
      <c r="D29" s="918"/>
      <c r="E29" s="916"/>
      <c r="F29" s="916"/>
      <c r="G29" s="916"/>
      <c r="H29" s="916"/>
      <c r="I29" s="916"/>
      <c r="J29" s="916"/>
      <c r="K29" s="118"/>
      <c r="L29" s="118"/>
      <c r="M29" s="118"/>
      <c r="N29" s="118"/>
      <c r="O29" s="118"/>
      <c r="P29" s="118"/>
      <c r="Q29" s="118"/>
    </row>
    <row r="30" spans="1:17" ht="18" customHeight="1">
      <c r="A30" s="908" t="s">
        <v>136</v>
      </c>
      <c r="B30" s="908"/>
      <c r="C30" s="908"/>
      <c r="D30" s="142"/>
      <c r="E30" s="142"/>
      <c r="F30" s="908" t="s">
        <v>137</v>
      </c>
      <c r="G30" s="908"/>
      <c r="H30" s="908"/>
      <c r="I30" s="142"/>
      <c r="J30" s="142"/>
      <c r="K30" s="908" t="s">
        <v>135</v>
      </c>
      <c r="L30" s="908"/>
      <c r="M30" s="908"/>
      <c r="N30" s="143"/>
      <c r="O30" s="131"/>
    </row>
    <row r="31" spans="1:17" ht="18" customHeight="1">
      <c r="A31" s="908" t="s">
        <v>530</v>
      </c>
      <c r="B31" s="908"/>
      <c r="C31" s="908"/>
      <c r="D31" s="142"/>
      <c r="E31" s="142"/>
      <c r="F31" s="908" t="s">
        <v>207</v>
      </c>
      <c r="G31" s="908"/>
      <c r="H31" s="908"/>
      <c r="I31" s="142"/>
      <c r="J31" s="142"/>
      <c r="K31" s="908" t="s">
        <v>207</v>
      </c>
      <c r="L31" s="908"/>
      <c r="M31" s="908"/>
      <c r="N31" s="142"/>
      <c r="O31" s="133"/>
    </row>
    <row r="32" spans="1:17" ht="18" customHeight="1" thickBot="1">
      <c r="A32" s="908"/>
      <c r="B32" s="908"/>
      <c r="C32" s="908"/>
      <c r="D32" s="142"/>
      <c r="E32" s="142"/>
      <c r="F32" s="908"/>
      <c r="G32" s="908"/>
      <c r="H32" s="908"/>
      <c r="I32" s="142"/>
      <c r="J32" s="142"/>
      <c r="K32" s="908"/>
      <c r="L32" s="908"/>
      <c r="M32" s="908"/>
      <c r="N32" s="142"/>
      <c r="O32" s="133"/>
    </row>
    <row r="33" spans="1:17" ht="18" customHeight="1" thickBot="1">
      <c r="A33" s="143"/>
      <c r="B33" s="917">
        <f>'St. Reps, Sec of St, Tres.'!S32</f>
        <v>4325</v>
      </c>
      <c r="C33" s="913"/>
      <c r="D33" s="914"/>
      <c r="E33" s="118"/>
      <c r="F33" s="118"/>
      <c r="G33" s="917">
        <f>'St. Reps, Sec of St, Tres.'!V32</f>
        <v>6620</v>
      </c>
      <c r="H33" s="913"/>
      <c r="I33" s="914"/>
      <c r="J33" s="134"/>
      <c r="K33" s="118"/>
      <c r="L33" s="917">
        <f>'St. Reps, Sec of St, Tres.'!W32</f>
        <v>1083</v>
      </c>
      <c r="M33" s="913"/>
      <c r="N33" s="914"/>
      <c r="O33" s="134"/>
    </row>
    <row r="34" spans="1:17" ht="18" customHeight="1">
      <c r="A34" s="143"/>
      <c r="B34" s="146"/>
      <c r="C34" s="146"/>
      <c r="D34" s="146"/>
      <c r="E34" s="143"/>
      <c r="F34" s="143"/>
      <c r="G34" s="143"/>
      <c r="H34" s="143"/>
      <c r="I34" s="143"/>
      <c r="J34" s="143"/>
      <c r="K34" s="143"/>
      <c r="L34" s="143"/>
      <c r="M34" s="143"/>
      <c r="N34" s="143"/>
      <c r="O34" s="118"/>
      <c r="P34" s="118"/>
      <c r="Q34" s="118"/>
    </row>
    <row r="35" spans="1:17" ht="18" customHeight="1">
      <c r="A35" s="908" t="s">
        <v>138</v>
      </c>
      <c r="B35" s="908"/>
      <c r="C35" s="908"/>
      <c r="D35" s="142"/>
      <c r="E35" s="142"/>
      <c r="F35" s="908" t="s">
        <v>497</v>
      </c>
      <c r="G35" s="908"/>
      <c r="H35" s="908"/>
      <c r="I35" s="142"/>
      <c r="J35" s="142"/>
      <c r="K35" s="147"/>
      <c r="L35" s="147"/>
      <c r="M35" s="147"/>
      <c r="N35" s="147"/>
      <c r="O35" s="118"/>
      <c r="P35" s="118"/>
      <c r="Q35" s="118"/>
    </row>
    <row r="36" spans="1:17" ht="18" customHeight="1">
      <c r="A36" s="908" t="s">
        <v>530</v>
      </c>
      <c r="B36" s="908"/>
      <c r="C36" s="908"/>
      <c r="D36" s="142"/>
      <c r="E36" s="142"/>
      <c r="F36" s="908" t="s">
        <v>502</v>
      </c>
      <c r="G36" s="908"/>
      <c r="H36" s="908"/>
      <c r="I36" s="142"/>
      <c r="J36" s="142"/>
      <c r="K36" s="147"/>
      <c r="L36" s="147"/>
      <c r="M36" s="147"/>
      <c r="N36" s="147"/>
      <c r="O36" s="118"/>
      <c r="P36" s="118"/>
      <c r="Q36" s="118"/>
    </row>
    <row r="37" spans="1:17" ht="18" customHeight="1" thickBot="1">
      <c r="A37" s="908"/>
      <c r="B37" s="908"/>
      <c r="C37" s="908"/>
      <c r="D37" s="142"/>
      <c r="E37" s="142"/>
      <c r="F37" s="908"/>
      <c r="G37" s="908"/>
      <c r="H37" s="908"/>
      <c r="I37" s="142"/>
      <c r="J37" s="142"/>
      <c r="K37" s="147"/>
      <c r="L37" s="147"/>
      <c r="M37" s="147"/>
      <c r="N37" s="147"/>
      <c r="O37" s="118"/>
      <c r="P37" s="118"/>
      <c r="Q37" s="118"/>
    </row>
    <row r="38" spans="1:17" ht="18" customHeight="1" thickBot="1">
      <c r="A38" s="143"/>
      <c r="B38" s="917">
        <f>'St. Reps, Sec of St, Tres.'!T32</f>
        <v>364</v>
      </c>
      <c r="C38" s="913"/>
      <c r="D38" s="914"/>
      <c r="E38" s="118"/>
      <c r="F38" s="118"/>
      <c r="G38" s="909">
        <f>'Write-ins'!S26</f>
        <v>4</v>
      </c>
      <c r="H38" s="910"/>
      <c r="I38" s="911"/>
      <c r="J38" s="145"/>
      <c r="K38" s="147"/>
      <c r="L38" s="147"/>
      <c r="M38" s="147"/>
      <c r="N38" s="147"/>
      <c r="O38" s="118"/>
      <c r="P38" s="118"/>
      <c r="Q38" s="118"/>
    </row>
    <row r="39" spans="1:17" ht="18" customHeight="1">
      <c r="A39" s="118"/>
      <c r="B39" s="118"/>
      <c r="C39" s="118"/>
      <c r="D39" s="118"/>
      <c r="E39" s="118"/>
      <c r="F39" s="118"/>
      <c r="G39" s="118"/>
      <c r="H39" s="118"/>
      <c r="I39" s="118"/>
      <c r="J39" s="118"/>
      <c r="K39" s="118"/>
      <c r="L39" s="118"/>
      <c r="M39" s="118"/>
      <c r="N39" s="118"/>
      <c r="O39" s="118"/>
      <c r="P39" s="118"/>
      <c r="Q39" s="118"/>
    </row>
    <row r="40" spans="1:17" ht="18" customHeight="1">
      <c r="A40" s="118"/>
      <c r="B40" s="118"/>
      <c r="C40" s="118"/>
      <c r="D40" s="118"/>
      <c r="E40" s="118"/>
      <c r="F40" s="118"/>
      <c r="G40" s="118"/>
      <c r="H40" s="118"/>
      <c r="I40" s="118"/>
      <c r="J40" s="118"/>
      <c r="K40" s="118"/>
      <c r="L40" s="118"/>
      <c r="M40" s="118"/>
      <c r="N40" s="118"/>
      <c r="O40" s="118"/>
      <c r="P40" s="118"/>
      <c r="Q40" s="118"/>
    </row>
    <row r="41" spans="1:17" ht="18" customHeight="1">
      <c r="A41" s="118"/>
      <c r="B41" s="118"/>
      <c r="C41" s="118"/>
      <c r="D41" s="118"/>
      <c r="E41" s="118"/>
      <c r="F41" s="118"/>
      <c r="G41" s="118"/>
      <c r="H41" s="118"/>
      <c r="I41" s="118"/>
      <c r="J41" s="118"/>
      <c r="K41" s="118"/>
      <c r="L41" s="118"/>
      <c r="M41" s="118"/>
      <c r="N41" s="118"/>
      <c r="O41" s="118"/>
      <c r="P41" s="118"/>
      <c r="Q41" s="118"/>
    </row>
    <row r="42" spans="1:17" ht="18" customHeight="1">
      <c r="A42" s="118"/>
      <c r="B42" s="118"/>
      <c r="C42" s="118"/>
      <c r="D42" s="118"/>
      <c r="E42" s="118"/>
      <c r="F42" s="118"/>
      <c r="G42" s="118"/>
      <c r="H42" s="118"/>
      <c r="I42" s="118"/>
      <c r="J42" s="118"/>
      <c r="K42" s="118"/>
      <c r="L42" s="118"/>
      <c r="M42" s="118"/>
      <c r="N42" s="118"/>
      <c r="O42" s="118"/>
      <c r="P42" s="118"/>
      <c r="Q42" s="118"/>
    </row>
    <row r="43" spans="1:17" ht="18" customHeight="1">
      <c r="A43" s="118"/>
      <c r="B43" s="118"/>
      <c r="C43" s="118"/>
      <c r="D43" s="118"/>
      <c r="E43" s="118"/>
      <c r="F43" s="118"/>
      <c r="G43" s="118"/>
      <c r="H43" s="118"/>
      <c r="I43" s="118"/>
      <c r="J43" s="118"/>
      <c r="K43" s="118"/>
      <c r="L43" s="118"/>
      <c r="M43" s="118"/>
      <c r="N43" s="118"/>
      <c r="O43" s="118"/>
      <c r="P43" s="118"/>
      <c r="Q43" s="118"/>
    </row>
    <row r="44" spans="1:17" ht="18" customHeight="1">
      <c r="A44" s="118"/>
      <c r="B44" s="118"/>
      <c r="C44" s="118"/>
      <c r="D44" s="118"/>
      <c r="E44" s="118"/>
      <c r="F44" s="118"/>
      <c r="G44" s="118"/>
      <c r="H44" s="118"/>
      <c r="I44" s="118"/>
      <c r="J44" s="118"/>
      <c r="K44" s="118"/>
      <c r="L44" s="118"/>
      <c r="M44" s="118"/>
      <c r="N44" s="118"/>
      <c r="O44" s="118"/>
      <c r="P44" s="118"/>
      <c r="Q44" s="118"/>
    </row>
    <row r="45" spans="1:17" ht="18" customHeight="1">
      <c r="A45" s="118"/>
      <c r="B45" s="118"/>
      <c r="C45" s="118"/>
      <c r="D45" s="118"/>
      <c r="E45" s="118"/>
      <c r="F45" s="118"/>
      <c r="G45" s="118"/>
      <c r="H45" s="118"/>
      <c r="I45" s="118"/>
      <c r="J45" s="118"/>
      <c r="K45" s="118"/>
      <c r="L45" s="118"/>
      <c r="M45" s="118"/>
      <c r="N45" s="118"/>
      <c r="O45" s="118"/>
      <c r="P45" s="118"/>
      <c r="Q45" s="118"/>
    </row>
    <row r="46" spans="1:17" ht="18" customHeight="1">
      <c r="A46" s="118"/>
      <c r="B46" s="118"/>
      <c r="C46" s="118"/>
      <c r="D46" s="118"/>
      <c r="E46" s="118"/>
      <c r="F46" s="118"/>
      <c r="G46" s="118"/>
      <c r="H46" s="118"/>
      <c r="I46" s="118"/>
      <c r="J46" s="118"/>
      <c r="K46" s="118"/>
      <c r="L46" s="118"/>
      <c r="M46" s="118"/>
      <c r="N46" s="118"/>
      <c r="O46" s="118"/>
      <c r="P46" s="118"/>
      <c r="Q46" s="118"/>
    </row>
    <row r="47" spans="1:17" ht="18" customHeight="1">
      <c r="A47" s="118"/>
      <c r="B47" s="118"/>
      <c r="C47" s="118"/>
      <c r="D47" s="118"/>
      <c r="E47" s="118"/>
      <c r="F47" s="118"/>
      <c r="G47" s="118"/>
      <c r="H47" s="118"/>
      <c r="I47" s="118"/>
      <c r="J47" s="118"/>
      <c r="K47" s="118"/>
      <c r="L47" s="118"/>
      <c r="M47" s="118"/>
      <c r="N47" s="118"/>
      <c r="O47" s="118"/>
      <c r="P47" s="118"/>
      <c r="Q47" s="118"/>
    </row>
    <row r="48" spans="1:17" ht="18" customHeight="1">
      <c r="A48" s="118"/>
      <c r="B48" s="118"/>
      <c r="C48" s="118"/>
      <c r="D48" s="118"/>
      <c r="E48" s="118"/>
      <c r="F48" s="118"/>
      <c r="G48" s="118"/>
      <c r="H48" s="118"/>
      <c r="I48" s="118"/>
      <c r="J48" s="118"/>
      <c r="K48" s="118"/>
      <c r="L48" s="118"/>
      <c r="M48" s="118"/>
      <c r="N48" s="118"/>
      <c r="O48" s="118"/>
      <c r="P48" s="118"/>
      <c r="Q48" s="118"/>
    </row>
    <row r="49" spans="1:17" ht="18" customHeight="1">
      <c r="A49" s="118"/>
      <c r="B49" s="118"/>
      <c r="C49" s="118"/>
      <c r="D49" s="118"/>
      <c r="E49" s="118"/>
      <c r="F49" s="118"/>
      <c r="G49" s="118"/>
      <c r="H49" s="118"/>
      <c r="I49" s="118"/>
      <c r="J49" s="118"/>
      <c r="K49" s="118"/>
      <c r="L49" s="118"/>
      <c r="M49" s="118"/>
      <c r="N49" s="118"/>
      <c r="O49" s="118"/>
      <c r="P49" s="118"/>
      <c r="Q49" s="118"/>
    </row>
    <row r="50" spans="1:17" ht="18" customHeight="1">
      <c r="A50" s="118"/>
      <c r="B50" s="118"/>
      <c r="C50" s="118"/>
      <c r="D50" s="118"/>
      <c r="E50" s="118"/>
      <c r="F50" s="118"/>
      <c r="G50" s="118"/>
      <c r="H50" s="118"/>
      <c r="I50" s="118"/>
      <c r="J50" s="118"/>
      <c r="K50" s="118"/>
      <c r="L50" s="118"/>
      <c r="M50" s="118"/>
      <c r="N50" s="118"/>
      <c r="O50" s="118"/>
      <c r="P50" s="118"/>
      <c r="Q50" s="118"/>
    </row>
    <row r="51" spans="1:17" ht="18" customHeight="1">
      <c r="A51" s="118"/>
      <c r="B51" s="118"/>
      <c r="C51" s="118"/>
      <c r="D51" s="118"/>
      <c r="E51" s="118"/>
      <c r="F51" s="118"/>
      <c r="G51" s="118"/>
      <c r="H51" s="118"/>
      <c r="I51" s="118"/>
      <c r="J51" s="118"/>
      <c r="K51" s="118"/>
      <c r="L51" s="118"/>
      <c r="M51" s="118"/>
      <c r="N51" s="118"/>
      <c r="O51" s="118"/>
      <c r="P51" s="118"/>
      <c r="Q51" s="118"/>
    </row>
    <row r="52" spans="1:17" ht="18" customHeight="1">
      <c r="A52" s="118"/>
      <c r="B52" s="118"/>
      <c r="C52" s="118"/>
      <c r="D52" s="118"/>
      <c r="E52" s="118"/>
      <c r="F52" s="118"/>
      <c r="G52" s="118"/>
      <c r="H52" s="118"/>
      <c r="I52" s="118"/>
      <c r="J52" s="118"/>
      <c r="K52" s="118"/>
      <c r="L52" s="118"/>
      <c r="M52" s="118"/>
      <c r="N52" s="118"/>
      <c r="O52" s="118"/>
      <c r="P52" s="118"/>
      <c r="Q52" s="118"/>
    </row>
    <row r="53" spans="1:17" ht="18" customHeight="1">
      <c r="A53" s="118"/>
      <c r="B53" s="118"/>
      <c r="C53" s="118"/>
      <c r="D53" s="118"/>
      <c r="E53" s="118"/>
      <c r="F53" s="118"/>
      <c r="G53" s="118"/>
      <c r="H53" s="118"/>
      <c r="I53" s="118"/>
      <c r="J53" s="118"/>
      <c r="K53" s="118"/>
      <c r="L53" s="118"/>
      <c r="M53" s="118"/>
      <c r="N53" s="118"/>
      <c r="O53" s="118"/>
      <c r="P53" s="118"/>
      <c r="Q53" s="118"/>
    </row>
    <row r="54" spans="1:17" ht="18" customHeight="1">
      <c r="A54" s="118"/>
      <c r="B54" s="118"/>
      <c r="C54" s="118"/>
      <c r="D54" s="118"/>
      <c r="E54" s="118"/>
      <c r="F54" s="118"/>
      <c r="G54" s="118"/>
      <c r="H54" s="118"/>
      <c r="I54" s="118"/>
      <c r="J54" s="118"/>
      <c r="K54" s="118"/>
      <c r="L54" s="118"/>
      <c r="M54" s="118"/>
      <c r="N54" s="118"/>
      <c r="O54" s="118"/>
      <c r="P54" s="118"/>
      <c r="Q54" s="118"/>
    </row>
    <row r="55" spans="1:17" ht="18" customHeight="1">
      <c r="A55" s="118"/>
      <c r="B55" s="118"/>
      <c r="C55" s="118"/>
      <c r="D55" s="118"/>
      <c r="E55" s="118"/>
      <c r="F55" s="118"/>
      <c r="G55" s="118"/>
      <c r="H55" s="118"/>
      <c r="I55" s="118"/>
      <c r="J55" s="118"/>
      <c r="K55" s="118"/>
      <c r="L55" s="118"/>
      <c r="M55" s="118"/>
      <c r="N55" s="118"/>
      <c r="O55" s="118"/>
      <c r="P55" s="118"/>
      <c r="Q55" s="118"/>
    </row>
    <row r="56" spans="1:17" ht="18" customHeight="1">
      <c r="A56" s="118"/>
      <c r="B56" s="118"/>
      <c r="C56" s="118"/>
      <c r="D56" s="118"/>
      <c r="E56" s="118"/>
      <c r="F56" s="118"/>
      <c r="G56" s="118"/>
      <c r="H56" s="118"/>
      <c r="I56" s="118"/>
      <c r="J56" s="118"/>
      <c r="K56" s="118"/>
      <c r="L56" s="118"/>
      <c r="M56" s="118"/>
      <c r="N56" s="118"/>
      <c r="O56" s="118"/>
      <c r="P56" s="118"/>
      <c r="Q56" s="118"/>
    </row>
    <row r="57" spans="1:17" ht="18" customHeight="1">
      <c r="A57" s="118"/>
      <c r="B57" s="118"/>
      <c r="C57" s="118"/>
      <c r="D57" s="118"/>
      <c r="E57" s="118"/>
      <c r="F57" s="118"/>
      <c r="G57" s="118"/>
      <c r="H57" s="118"/>
      <c r="I57" s="118"/>
      <c r="J57" s="118"/>
      <c r="K57" s="118"/>
      <c r="L57" s="118"/>
      <c r="M57" s="118"/>
      <c r="N57" s="118"/>
      <c r="O57" s="118"/>
      <c r="P57" s="118"/>
      <c r="Q57" s="118"/>
    </row>
    <row r="58" spans="1:17" ht="18" customHeight="1">
      <c r="A58" s="118"/>
      <c r="B58" s="118"/>
      <c r="C58" s="118"/>
      <c r="D58" s="118"/>
      <c r="E58" s="118"/>
      <c r="F58" s="118"/>
      <c r="G58" s="118"/>
      <c r="H58" s="118"/>
      <c r="I58" s="118"/>
      <c r="J58" s="118"/>
      <c r="K58" s="118"/>
      <c r="L58" s="118"/>
      <c r="M58" s="118"/>
      <c r="N58" s="118"/>
      <c r="O58" s="118"/>
      <c r="P58" s="118"/>
      <c r="Q58" s="118"/>
    </row>
    <row r="59" spans="1:17" ht="18" customHeight="1">
      <c r="A59" s="118"/>
      <c r="B59" s="118"/>
      <c r="C59" s="118"/>
      <c r="D59" s="118"/>
      <c r="E59" s="118"/>
      <c r="F59" s="118"/>
      <c r="G59" s="118"/>
      <c r="H59" s="118"/>
      <c r="I59" s="118"/>
      <c r="J59" s="118"/>
      <c r="K59" s="118"/>
      <c r="L59" s="118"/>
      <c r="M59" s="118"/>
      <c r="N59" s="118"/>
      <c r="O59" s="118"/>
      <c r="P59" s="118"/>
      <c r="Q59" s="118"/>
    </row>
    <row r="60" spans="1:17" ht="18" customHeight="1">
      <c r="A60" s="118"/>
      <c r="B60" s="118"/>
      <c r="C60" s="118"/>
      <c r="D60" s="118"/>
      <c r="E60" s="118"/>
      <c r="F60" s="118"/>
      <c r="G60" s="118"/>
      <c r="H60" s="118"/>
      <c r="I60" s="118"/>
      <c r="J60" s="118"/>
      <c r="K60" s="118"/>
      <c r="L60" s="118"/>
      <c r="M60" s="118"/>
      <c r="N60" s="118"/>
      <c r="O60" s="118"/>
      <c r="P60" s="118"/>
      <c r="Q60" s="118"/>
    </row>
    <row r="61" spans="1:17" ht="18" customHeight="1"/>
    <row r="62" spans="1:17" ht="18" customHeight="1"/>
    <row r="63" spans="1:17" ht="18" customHeight="1"/>
    <row r="64" spans="1:17" ht="18" customHeight="1"/>
    <row r="65" ht="18" customHeight="1"/>
    <row r="66" ht="18" customHeight="1"/>
    <row r="67" ht="18" customHeight="1"/>
  </sheetData>
  <mergeCells count="53">
    <mergeCell ref="A8:P8"/>
    <mergeCell ref="A1:C1"/>
    <mergeCell ref="E1:N1"/>
    <mergeCell ref="P1:Q1"/>
    <mergeCell ref="A3:C3"/>
    <mergeCell ref="A6:P7"/>
    <mergeCell ref="A9:N9"/>
    <mergeCell ref="A10:P11"/>
    <mergeCell ref="A14:Q15"/>
    <mergeCell ref="A16:D17"/>
    <mergeCell ref="E16:J17"/>
    <mergeCell ref="A19:C19"/>
    <mergeCell ref="F19:H19"/>
    <mergeCell ref="K19:M19"/>
    <mergeCell ref="A18:C18"/>
    <mergeCell ref="F18:H18"/>
    <mergeCell ref="K18:M18"/>
    <mergeCell ref="K30:M30"/>
    <mergeCell ref="A20:C20"/>
    <mergeCell ref="F20:H20"/>
    <mergeCell ref="K20:M20"/>
    <mergeCell ref="B21:D21"/>
    <mergeCell ref="G21:I21"/>
    <mergeCell ref="L21:N21"/>
    <mergeCell ref="E28:J29"/>
    <mergeCell ref="A24:C24"/>
    <mergeCell ref="F24:H24"/>
    <mergeCell ref="A23:C23"/>
    <mergeCell ref="A30:C30"/>
    <mergeCell ref="F30:H30"/>
    <mergeCell ref="K32:M32"/>
    <mergeCell ref="B33:D33"/>
    <mergeCell ref="G33:I33"/>
    <mergeCell ref="L33:N33"/>
    <mergeCell ref="K31:M31"/>
    <mergeCell ref="A31:C31"/>
    <mergeCell ref="F31:H31"/>
    <mergeCell ref="A35:C35"/>
    <mergeCell ref="B38:D38"/>
    <mergeCell ref="G38:I38"/>
    <mergeCell ref="F23:H23"/>
    <mergeCell ref="F35:H35"/>
    <mergeCell ref="A36:C36"/>
    <mergeCell ref="F36:H36"/>
    <mergeCell ref="A37:C37"/>
    <mergeCell ref="F37:H37"/>
    <mergeCell ref="A32:C32"/>
    <mergeCell ref="F32:H32"/>
    <mergeCell ref="A25:C25"/>
    <mergeCell ref="F25:H25"/>
    <mergeCell ref="B26:D26"/>
    <mergeCell ref="G26:I26"/>
    <mergeCell ref="A28:D29"/>
  </mergeCells>
  <pageMargins left="0.5" right="0.5" top="0.5" bottom="0.5" header="0.3" footer="0.3"/>
  <pageSetup scale="84" orientation="portrait" r:id="rId1"/>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pageSetUpPr fitToPage="1"/>
  </sheetPr>
  <dimension ref="A1:R67"/>
  <sheetViews>
    <sheetView zoomScale="75" zoomScaleNormal="75" workbookViewId="0">
      <selection activeCell="A10" sqref="A10:P11"/>
    </sheetView>
  </sheetViews>
  <sheetFormatPr defaultRowHeight="12.75"/>
  <cols>
    <col min="1" max="1" width="3.140625" customWidth="1"/>
    <col min="2" max="3" width="8.7109375" customWidth="1"/>
    <col min="4" max="4" width="5.140625" customWidth="1"/>
    <col min="5" max="5" width="8.7109375" customWidth="1"/>
    <col min="6" max="6" width="3.140625" customWidth="1"/>
    <col min="7" max="8" width="8.7109375" customWidth="1"/>
    <col min="9" max="9" width="5.140625" customWidth="1"/>
    <col min="10" max="10" width="8.7109375" customWidth="1"/>
    <col min="11" max="11" width="3.140625" customWidth="1"/>
    <col min="12" max="12" width="9" customWidth="1"/>
    <col min="13" max="13" width="8.7109375" customWidth="1"/>
    <col min="14" max="14" width="5.7109375" customWidth="1"/>
    <col min="15" max="15" width="2.85546875" customWidth="1"/>
    <col min="16" max="16" width="7.7109375" customWidth="1"/>
    <col min="17" max="17" width="9.7109375" customWidth="1"/>
  </cols>
  <sheetData>
    <row r="1" spans="1:18" ht="16.5">
      <c r="A1" s="932" t="s">
        <v>29</v>
      </c>
      <c r="B1" s="932"/>
      <c r="C1" s="932"/>
      <c r="D1" s="122"/>
      <c r="E1" s="933" t="s">
        <v>190</v>
      </c>
      <c r="F1" s="933"/>
      <c r="G1" s="933"/>
      <c r="H1" s="933"/>
      <c r="I1" s="933"/>
      <c r="J1" s="933"/>
      <c r="K1" s="933"/>
      <c r="L1" s="933"/>
      <c r="M1" s="933"/>
      <c r="N1" s="933"/>
      <c r="O1" s="122"/>
      <c r="P1" s="923" t="s">
        <v>27</v>
      </c>
      <c r="Q1" s="923"/>
    </row>
    <row r="2" spans="1:18" ht="15">
      <c r="A2" s="118"/>
      <c r="B2" s="118"/>
      <c r="C2" s="118"/>
      <c r="D2" s="118"/>
      <c r="E2" s="118"/>
      <c r="F2" s="118"/>
      <c r="G2" s="118"/>
      <c r="H2" s="118"/>
      <c r="I2" s="118"/>
      <c r="J2" s="118"/>
      <c r="K2" s="118"/>
      <c r="L2" s="118"/>
      <c r="M2" s="118"/>
      <c r="N2" s="118"/>
      <c r="O2" s="118"/>
      <c r="P2" s="118"/>
      <c r="Q2" s="118"/>
    </row>
    <row r="3" spans="1:18" ht="15">
      <c r="A3" s="936" t="s">
        <v>523</v>
      </c>
      <c r="B3" s="936"/>
      <c r="C3" s="936"/>
      <c r="D3" s="118"/>
      <c r="E3" s="118"/>
      <c r="F3" s="118"/>
      <c r="G3" s="122"/>
      <c r="H3" s="118"/>
      <c r="I3" s="118"/>
      <c r="J3" s="118"/>
      <c r="K3" s="118"/>
      <c r="L3" s="118"/>
      <c r="M3" s="118"/>
      <c r="N3" s="118"/>
      <c r="O3" s="118"/>
      <c r="P3" s="118"/>
      <c r="Q3" s="118"/>
    </row>
    <row r="4" spans="1:18" ht="16.5">
      <c r="A4" s="119"/>
      <c r="B4" s="119"/>
      <c r="C4" s="119"/>
      <c r="D4" s="118"/>
      <c r="E4" s="118"/>
      <c r="F4" s="118"/>
      <c r="G4" s="118"/>
      <c r="H4" s="118"/>
      <c r="I4" s="118"/>
      <c r="J4" s="118"/>
      <c r="K4" s="118"/>
      <c r="L4" s="118"/>
      <c r="M4" s="118"/>
      <c r="N4" s="118"/>
      <c r="O4" s="118"/>
      <c r="P4" s="118"/>
      <c r="Q4" s="118"/>
    </row>
    <row r="5" spans="1:18" ht="23.25" customHeight="1" thickBot="1">
      <c r="A5" s="120" t="s">
        <v>191</v>
      </c>
      <c r="B5" s="118"/>
      <c r="C5" s="118"/>
      <c r="D5" s="118"/>
      <c r="E5" s="118"/>
      <c r="F5" s="118"/>
      <c r="G5" s="118"/>
      <c r="H5" s="118"/>
      <c r="I5" s="118"/>
      <c r="J5" s="118"/>
      <c r="K5" s="118"/>
      <c r="L5" s="118"/>
      <c r="M5" s="118"/>
      <c r="N5" s="118"/>
      <c r="O5" s="118"/>
      <c r="P5" s="118"/>
      <c r="Q5" s="118"/>
    </row>
    <row r="6" spans="1:18" ht="14.25" customHeight="1">
      <c r="A6" s="919" t="s">
        <v>192</v>
      </c>
      <c r="B6" s="920"/>
      <c r="C6" s="920"/>
      <c r="D6" s="920"/>
      <c r="E6" s="920"/>
      <c r="F6" s="920"/>
      <c r="G6" s="920"/>
      <c r="H6" s="920"/>
      <c r="I6" s="920"/>
      <c r="J6" s="920"/>
      <c r="K6" s="920"/>
      <c r="L6" s="920"/>
      <c r="M6" s="920"/>
      <c r="N6" s="920"/>
      <c r="O6" s="920"/>
      <c r="P6" s="920"/>
      <c r="Q6" s="124"/>
      <c r="R6" s="116"/>
    </row>
    <row r="7" spans="1:18">
      <c r="A7" s="921"/>
      <c r="B7" s="922"/>
      <c r="C7" s="922"/>
      <c r="D7" s="922"/>
      <c r="E7" s="922"/>
      <c r="F7" s="922"/>
      <c r="G7" s="922"/>
      <c r="H7" s="922"/>
      <c r="I7" s="922"/>
      <c r="J7" s="922"/>
      <c r="K7" s="922"/>
      <c r="L7" s="922"/>
      <c r="M7" s="922"/>
      <c r="N7" s="922"/>
      <c r="O7" s="922"/>
      <c r="P7" s="922"/>
      <c r="Q7" s="125"/>
      <c r="R7" s="116"/>
    </row>
    <row r="8" spans="1:18" ht="12.75" customHeight="1">
      <c r="A8" s="921" t="s">
        <v>193</v>
      </c>
      <c r="B8" s="922"/>
      <c r="C8" s="922"/>
      <c r="D8" s="922"/>
      <c r="E8" s="922"/>
      <c r="F8" s="922"/>
      <c r="G8" s="922"/>
      <c r="H8" s="922"/>
      <c r="I8" s="922"/>
      <c r="J8" s="922"/>
      <c r="K8" s="922"/>
      <c r="L8" s="922"/>
      <c r="M8" s="922"/>
      <c r="N8" s="922"/>
      <c r="O8" s="922"/>
      <c r="P8" s="922"/>
      <c r="Q8" s="125"/>
      <c r="R8" s="116"/>
    </row>
    <row r="9" spans="1:18" ht="13.5" thickBot="1">
      <c r="A9" s="934" t="s">
        <v>194</v>
      </c>
      <c r="B9" s="935"/>
      <c r="C9" s="935"/>
      <c r="D9" s="935"/>
      <c r="E9" s="935"/>
      <c r="F9" s="935"/>
      <c r="G9" s="935"/>
      <c r="H9" s="935"/>
      <c r="I9" s="935"/>
      <c r="J9" s="935"/>
      <c r="K9" s="935"/>
      <c r="L9" s="935"/>
      <c r="M9" s="935"/>
      <c r="N9" s="935"/>
      <c r="O9" s="328"/>
      <c r="P9" s="141"/>
      <c r="Q9" s="126"/>
      <c r="R9" s="116"/>
    </row>
    <row r="10" spans="1:18" ht="15" customHeight="1">
      <c r="A10" s="924" t="s">
        <v>592</v>
      </c>
      <c r="B10" s="924"/>
      <c r="C10" s="924"/>
      <c r="D10" s="924"/>
      <c r="E10" s="924"/>
      <c r="F10" s="924"/>
      <c r="G10" s="924"/>
      <c r="H10" s="924"/>
      <c r="I10" s="924"/>
      <c r="J10" s="924"/>
      <c r="K10" s="924"/>
      <c r="L10" s="924"/>
      <c r="M10" s="924"/>
      <c r="N10" s="924"/>
      <c r="O10" s="924"/>
      <c r="P10" s="924"/>
      <c r="Q10" s="127"/>
    </row>
    <row r="11" spans="1:18" ht="15.75" thickBot="1">
      <c r="A11" s="925"/>
      <c r="B11" s="925"/>
      <c r="C11" s="925"/>
      <c r="D11" s="925"/>
      <c r="E11" s="925"/>
      <c r="F11" s="925"/>
      <c r="G11" s="925"/>
      <c r="H11" s="925"/>
      <c r="I11" s="925"/>
      <c r="J11" s="925"/>
      <c r="K11" s="925"/>
      <c r="L11" s="925"/>
      <c r="M11" s="925"/>
      <c r="N11" s="925"/>
      <c r="O11" s="925"/>
      <c r="P11" s="925"/>
      <c r="Q11" s="128"/>
    </row>
    <row r="12" spans="1:18" ht="12" customHeight="1">
      <c r="A12" s="118"/>
      <c r="B12" s="118"/>
      <c r="C12" s="118"/>
      <c r="D12" s="118"/>
      <c r="E12" s="118"/>
      <c r="F12" s="118"/>
      <c r="G12" s="118"/>
      <c r="H12" s="118"/>
      <c r="I12" s="118"/>
      <c r="J12" s="118"/>
      <c r="K12" s="118"/>
      <c r="L12" s="118"/>
      <c r="M12" s="118"/>
      <c r="N12" s="118"/>
      <c r="O12" s="118"/>
      <c r="P12" s="118"/>
      <c r="Q12" s="118"/>
    </row>
    <row r="13" spans="1:18" ht="12" customHeight="1" thickBot="1">
      <c r="A13" s="118"/>
      <c r="B13" s="118"/>
      <c r="C13" s="118"/>
      <c r="D13" s="118"/>
      <c r="E13" s="118"/>
      <c r="F13" s="118"/>
      <c r="G13" s="118"/>
      <c r="H13" s="118"/>
      <c r="I13" s="118"/>
      <c r="J13" s="118"/>
      <c r="K13" s="118"/>
      <c r="L13" s="118"/>
      <c r="M13" s="118"/>
      <c r="N13" s="118"/>
      <c r="O13" s="118"/>
      <c r="P13" s="118"/>
      <c r="Q13" s="118"/>
    </row>
    <row r="14" spans="1:18" ht="12" customHeight="1">
      <c r="A14" s="926" t="s">
        <v>19</v>
      </c>
      <c r="B14" s="927"/>
      <c r="C14" s="927"/>
      <c r="D14" s="927"/>
      <c r="E14" s="927"/>
      <c r="F14" s="927"/>
      <c r="G14" s="927"/>
      <c r="H14" s="927"/>
      <c r="I14" s="927"/>
      <c r="J14" s="927"/>
      <c r="K14" s="927"/>
      <c r="L14" s="927"/>
      <c r="M14" s="927"/>
      <c r="N14" s="927"/>
      <c r="O14" s="927"/>
      <c r="P14" s="927"/>
      <c r="Q14" s="928"/>
    </row>
    <row r="15" spans="1:18" ht="12" customHeight="1" thickBot="1">
      <c r="A15" s="929"/>
      <c r="B15" s="930"/>
      <c r="C15" s="930"/>
      <c r="D15" s="930"/>
      <c r="E15" s="930"/>
      <c r="F15" s="930"/>
      <c r="G15" s="930"/>
      <c r="H15" s="930"/>
      <c r="I15" s="930"/>
      <c r="J15" s="930"/>
      <c r="K15" s="930"/>
      <c r="L15" s="930"/>
      <c r="M15" s="930"/>
      <c r="N15" s="930"/>
      <c r="O15" s="930"/>
      <c r="P15" s="930"/>
      <c r="Q15" s="931"/>
    </row>
    <row r="16" spans="1:18" ht="15">
      <c r="A16" s="918" t="s">
        <v>195</v>
      </c>
      <c r="B16" s="918"/>
      <c r="C16" s="918"/>
      <c r="D16" s="918"/>
      <c r="E16" s="916">
        <v>1</v>
      </c>
      <c r="F16" s="916"/>
      <c r="G16" s="916"/>
      <c r="H16" s="916"/>
      <c r="I16" s="916"/>
      <c r="J16" s="916"/>
      <c r="K16" s="136"/>
      <c r="L16" s="129"/>
      <c r="M16" s="129"/>
      <c r="N16" s="129"/>
      <c r="O16" s="129"/>
      <c r="P16" s="129"/>
      <c r="Q16" s="129"/>
    </row>
    <row r="17" spans="1:17" ht="15">
      <c r="A17" s="918"/>
      <c r="B17" s="918"/>
      <c r="C17" s="918"/>
      <c r="D17" s="918"/>
      <c r="E17" s="916"/>
      <c r="F17" s="916"/>
      <c r="G17" s="916"/>
      <c r="H17" s="916"/>
      <c r="I17" s="916"/>
      <c r="J17" s="916"/>
      <c r="K17" s="136"/>
      <c r="L17" s="122"/>
      <c r="M17" s="122"/>
      <c r="N17" s="122"/>
      <c r="O17" s="122"/>
      <c r="P17" s="122"/>
      <c r="Q17" s="122"/>
    </row>
    <row r="18" spans="1:17" ht="18" customHeight="1">
      <c r="A18" s="908" t="s">
        <v>136</v>
      </c>
      <c r="B18" s="908"/>
      <c r="C18" s="908"/>
      <c r="D18" s="142"/>
      <c r="E18" s="142"/>
      <c r="F18" s="908" t="s">
        <v>137</v>
      </c>
      <c r="G18" s="908"/>
      <c r="H18" s="908"/>
      <c r="I18" s="142"/>
      <c r="J18" s="142"/>
      <c r="K18" s="908" t="s">
        <v>135</v>
      </c>
      <c r="L18" s="908"/>
      <c r="M18" s="908"/>
      <c r="N18" s="143"/>
      <c r="O18" s="131"/>
    </row>
    <row r="19" spans="1:17" ht="18" customHeight="1">
      <c r="A19" s="908" t="s">
        <v>531</v>
      </c>
      <c r="B19" s="908"/>
      <c r="C19" s="908"/>
      <c r="D19" s="142"/>
      <c r="E19" s="142"/>
      <c r="F19" s="908" t="s">
        <v>108</v>
      </c>
      <c r="G19" s="908"/>
      <c r="H19" s="908"/>
      <c r="I19" s="142"/>
      <c r="J19" s="142"/>
      <c r="K19" s="908" t="s">
        <v>108</v>
      </c>
      <c r="L19" s="908"/>
      <c r="M19" s="908"/>
      <c r="N19" s="142"/>
      <c r="O19" s="133"/>
    </row>
    <row r="20" spans="1:17" ht="18" customHeight="1" thickBot="1">
      <c r="A20" s="908"/>
      <c r="B20" s="908"/>
      <c r="C20" s="908"/>
      <c r="D20" s="142"/>
      <c r="E20" s="142"/>
      <c r="F20" s="908"/>
      <c r="G20" s="908"/>
      <c r="H20" s="908"/>
      <c r="I20" s="142"/>
      <c r="J20" s="142"/>
      <c r="K20" s="908"/>
      <c r="L20" s="908"/>
      <c r="M20" s="908"/>
      <c r="N20" s="142"/>
      <c r="O20" s="133"/>
    </row>
    <row r="21" spans="1:17" ht="18" customHeight="1" thickBot="1">
      <c r="A21" s="143"/>
      <c r="B21" s="917">
        <f>' Comp, Att Gen, Probate, Reg '!C26</f>
        <v>636</v>
      </c>
      <c r="C21" s="913"/>
      <c r="D21" s="914"/>
      <c r="E21" s="118"/>
      <c r="F21" s="118"/>
      <c r="G21" s="917">
        <f>' Comp, Att Gen, Probate, Reg '!F26</f>
        <v>915</v>
      </c>
      <c r="H21" s="913"/>
      <c r="I21" s="914"/>
      <c r="J21" s="134"/>
      <c r="K21" s="118"/>
      <c r="L21" s="917">
        <f>' Comp, Att Gen, Probate, Reg '!G26</f>
        <v>37</v>
      </c>
      <c r="M21" s="913"/>
      <c r="N21" s="914"/>
      <c r="O21" s="134"/>
    </row>
    <row r="22" spans="1:17" ht="18" customHeight="1">
      <c r="A22" s="143"/>
      <c r="B22" s="146"/>
      <c r="C22" s="146"/>
      <c r="D22" s="146"/>
      <c r="E22" s="143"/>
      <c r="F22" s="143"/>
      <c r="G22" s="143"/>
      <c r="H22" s="143"/>
      <c r="I22" s="143"/>
      <c r="J22" s="143"/>
      <c r="K22" s="143"/>
      <c r="L22" s="143"/>
      <c r="M22" s="143"/>
      <c r="N22" s="143"/>
      <c r="O22" s="118"/>
      <c r="P22" s="118"/>
      <c r="Q22" s="118"/>
    </row>
    <row r="23" spans="1:17" ht="18" customHeight="1">
      <c r="A23" s="908" t="s">
        <v>138</v>
      </c>
      <c r="B23" s="908"/>
      <c r="C23" s="908"/>
      <c r="D23" s="142"/>
      <c r="E23" s="142"/>
      <c r="F23" s="908" t="s">
        <v>181</v>
      </c>
      <c r="G23" s="908"/>
      <c r="H23" s="908"/>
      <c r="I23" s="142"/>
      <c r="J23" s="142"/>
      <c r="K23" s="139"/>
      <c r="L23" s="139"/>
      <c r="M23" s="139"/>
      <c r="N23" s="377"/>
      <c r="O23" s="118"/>
      <c r="P23" s="118"/>
      <c r="Q23" s="118"/>
    </row>
    <row r="24" spans="1:17" ht="18" customHeight="1">
      <c r="A24" s="908" t="s">
        <v>531</v>
      </c>
      <c r="B24" s="908"/>
      <c r="C24" s="908"/>
      <c r="D24" s="142"/>
      <c r="E24" s="142"/>
      <c r="F24" s="908" t="s">
        <v>532</v>
      </c>
      <c r="G24" s="908"/>
      <c r="H24" s="908"/>
      <c r="I24" s="142"/>
      <c r="J24" s="142"/>
      <c r="K24" s="939"/>
      <c r="L24" s="939"/>
      <c r="M24" s="939"/>
      <c r="N24" s="139"/>
      <c r="O24" s="118"/>
      <c r="P24" s="118"/>
      <c r="Q24" s="118"/>
    </row>
    <row r="25" spans="1:17" ht="18" customHeight="1" thickBot="1">
      <c r="A25" s="908"/>
      <c r="B25" s="908"/>
      <c r="C25" s="908"/>
      <c r="D25" s="142"/>
      <c r="E25" s="142"/>
      <c r="F25" s="908"/>
      <c r="G25" s="908"/>
      <c r="H25" s="908"/>
      <c r="I25" s="142"/>
      <c r="J25" s="142"/>
      <c r="K25" s="939"/>
      <c r="L25" s="939"/>
      <c r="M25" s="939"/>
      <c r="N25" s="139"/>
      <c r="O25" s="118"/>
      <c r="P25" s="118"/>
      <c r="Q25" s="118"/>
    </row>
    <row r="26" spans="1:17" ht="18" customHeight="1" thickBot="1">
      <c r="A26" s="143"/>
      <c r="B26" s="912">
        <f>' Comp, Att Gen, Probate, Reg '!D26</f>
        <v>29</v>
      </c>
      <c r="C26" s="913"/>
      <c r="D26" s="914"/>
      <c r="E26" s="118"/>
      <c r="F26" s="118"/>
      <c r="G26" s="909">
        <f>' Comp, Att Gen, Probate, Reg '!I26</f>
        <v>10</v>
      </c>
      <c r="H26" s="910"/>
      <c r="I26" s="911"/>
      <c r="J26" s="134"/>
      <c r="K26" s="123"/>
      <c r="L26" s="938"/>
      <c r="M26" s="938"/>
      <c r="N26" s="938"/>
      <c r="O26" s="118"/>
      <c r="P26" s="118"/>
      <c r="Q26" s="118"/>
    </row>
    <row r="27" spans="1:17" ht="18" customHeight="1">
      <c r="A27" s="148"/>
      <c r="B27" s="148"/>
      <c r="C27" s="148"/>
      <c r="D27" s="147"/>
      <c r="E27" s="147"/>
      <c r="F27" s="147"/>
      <c r="G27" s="147"/>
      <c r="H27" s="147"/>
      <c r="I27" s="147"/>
      <c r="J27" s="147"/>
      <c r="K27" s="147"/>
      <c r="L27" s="147"/>
      <c r="M27" s="147"/>
      <c r="N27" s="147"/>
      <c r="O27" s="118"/>
      <c r="P27" s="118"/>
      <c r="Q27" s="118"/>
    </row>
    <row r="28" spans="1:17" ht="18" customHeight="1">
      <c r="A28" s="940" t="s">
        <v>195</v>
      </c>
      <c r="B28" s="940"/>
      <c r="C28" s="940"/>
      <c r="D28" s="940"/>
      <c r="E28" s="941">
        <v>3</v>
      </c>
      <c r="F28" s="941"/>
      <c r="G28" s="941"/>
      <c r="H28" s="941"/>
      <c r="I28" s="941"/>
      <c r="J28" s="941"/>
      <c r="K28" s="143"/>
      <c r="L28" s="143"/>
      <c r="M28" s="143"/>
      <c r="N28" s="143"/>
      <c r="O28" s="118"/>
      <c r="P28" s="118"/>
      <c r="Q28" s="118"/>
    </row>
    <row r="29" spans="1:17" ht="18" customHeight="1">
      <c r="A29" s="940"/>
      <c r="B29" s="940"/>
      <c r="C29" s="940"/>
      <c r="D29" s="940"/>
      <c r="E29" s="941"/>
      <c r="F29" s="941"/>
      <c r="G29" s="941"/>
      <c r="H29" s="941"/>
      <c r="I29" s="941"/>
      <c r="J29" s="941"/>
      <c r="K29" s="143"/>
      <c r="L29" s="143"/>
      <c r="M29" s="143"/>
      <c r="N29" s="143"/>
      <c r="O29" s="118"/>
      <c r="P29" s="118"/>
      <c r="Q29" s="118"/>
    </row>
    <row r="30" spans="1:17" ht="18" customHeight="1">
      <c r="A30" s="908" t="s">
        <v>136</v>
      </c>
      <c r="B30" s="908"/>
      <c r="C30" s="908"/>
      <c r="D30" s="142"/>
      <c r="E30" s="142"/>
      <c r="F30" s="908" t="s">
        <v>137</v>
      </c>
      <c r="G30" s="908"/>
      <c r="H30" s="908"/>
      <c r="I30" s="142"/>
      <c r="J30" s="142"/>
      <c r="K30" s="908" t="s">
        <v>135</v>
      </c>
      <c r="L30" s="908"/>
      <c r="M30" s="908"/>
      <c r="N30" s="143"/>
      <c r="O30" s="131"/>
    </row>
    <row r="31" spans="1:17" ht="18" customHeight="1">
      <c r="A31" s="908" t="s">
        <v>531</v>
      </c>
      <c r="B31" s="908"/>
      <c r="C31" s="908"/>
      <c r="D31" s="142"/>
      <c r="E31" s="142"/>
      <c r="F31" s="908" t="s">
        <v>108</v>
      </c>
      <c r="G31" s="908"/>
      <c r="H31" s="908"/>
      <c r="I31" s="142"/>
      <c r="J31" s="142"/>
      <c r="K31" s="908" t="s">
        <v>108</v>
      </c>
      <c r="L31" s="908"/>
      <c r="M31" s="908"/>
      <c r="N31" s="142"/>
      <c r="O31" s="133"/>
    </row>
    <row r="32" spans="1:17" ht="18" customHeight="1" thickBot="1">
      <c r="A32" s="908"/>
      <c r="B32" s="908"/>
      <c r="C32" s="908"/>
      <c r="D32" s="142"/>
      <c r="E32" s="142"/>
      <c r="F32" s="908"/>
      <c r="G32" s="908"/>
      <c r="H32" s="908"/>
      <c r="I32" s="142"/>
      <c r="J32" s="142"/>
      <c r="K32" s="908"/>
      <c r="L32" s="908"/>
      <c r="M32" s="908"/>
      <c r="N32" s="142"/>
      <c r="O32" s="133"/>
    </row>
    <row r="33" spans="1:17" ht="18" customHeight="1" thickBot="1">
      <c r="A33" s="143"/>
      <c r="B33" s="917">
        <f>' Comp, Att Gen, Probate, Reg '!C31</f>
        <v>3721</v>
      </c>
      <c r="C33" s="913"/>
      <c r="D33" s="914"/>
      <c r="E33" s="118"/>
      <c r="F33" s="118"/>
      <c r="G33" s="917">
        <f>' Comp, Att Gen, Probate, Reg '!F31</f>
        <v>6932</v>
      </c>
      <c r="H33" s="913"/>
      <c r="I33" s="914"/>
      <c r="J33" s="134"/>
      <c r="K33" s="118"/>
      <c r="L33" s="917">
        <f>' Comp, Att Gen, Probate, Reg '!G31</f>
        <v>591</v>
      </c>
      <c r="M33" s="913"/>
      <c r="N33" s="914"/>
      <c r="O33" s="134"/>
    </row>
    <row r="34" spans="1:17" ht="18" customHeight="1">
      <c r="A34" s="143"/>
      <c r="B34" s="146"/>
      <c r="C34" s="146"/>
      <c r="D34" s="146"/>
      <c r="E34" s="143"/>
      <c r="F34" s="143"/>
      <c r="G34" s="143"/>
      <c r="H34" s="143"/>
      <c r="I34" s="143"/>
      <c r="J34" s="143"/>
      <c r="K34" s="143"/>
      <c r="L34" s="143"/>
      <c r="M34" s="143"/>
      <c r="N34" s="143"/>
      <c r="O34" s="118"/>
      <c r="P34" s="118"/>
      <c r="Q34" s="118"/>
    </row>
    <row r="35" spans="1:17" ht="18" customHeight="1">
      <c r="A35" s="908" t="s">
        <v>138</v>
      </c>
      <c r="B35" s="908"/>
      <c r="C35" s="908"/>
      <c r="D35" s="142"/>
      <c r="E35" s="142"/>
      <c r="F35" s="908" t="s">
        <v>181</v>
      </c>
      <c r="G35" s="908"/>
      <c r="H35" s="908"/>
      <c r="I35" s="142"/>
      <c r="J35" s="142"/>
      <c r="K35" s="139"/>
      <c r="L35" s="139"/>
      <c r="M35" s="139"/>
      <c r="N35" s="377"/>
      <c r="O35" s="118"/>
      <c r="P35" s="118"/>
      <c r="Q35" s="118"/>
    </row>
    <row r="36" spans="1:17" ht="18" customHeight="1">
      <c r="A36" s="908" t="s">
        <v>531</v>
      </c>
      <c r="B36" s="908"/>
      <c r="C36" s="908"/>
      <c r="D36" s="142"/>
      <c r="E36" s="142"/>
      <c r="F36" s="908" t="s">
        <v>532</v>
      </c>
      <c r="G36" s="908"/>
      <c r="H36" s="908"/>
      <c r="I36" s="142"/>
      <c r="J36" s="142"/>
      <c r="K36" s="939"/>
      <c r="L36" s="939"/>
      <c r="M36" s="939"/>
      <c r="N36" s="139"/>
      <c r="O36" s="118"/>
      <c r="P36" s="118"/>
      <c r="Q36" s="118"/>
    </row>
    <row r="37" spans="1:17" ht="18" customHeight="1" thickBot="1">
      <c r="A37" s="908"/>
      <c r="B37" s="908"/>
      <c r="C37" s="908"/>
      <c r="D37" s="142"/>
      <c r="E37" s="142"/>
      <c r="F37" s="908"/>
      <c r="G37" s="908"/>
      <c r="H37" s="908"/>
      <c r="I37" s="142"/>
      <c r="J37" s="142"/>
      <c r="K37" s="939"/>
      <c r="L37" s="939"/>
      <c r="M37" s="939"/>
      <c r="N37" s="139"/>
      <c r="O37" s="118"/>
      <c r="P37" s="118"/>
      <c r="Q37" s="118"/>
    </row>
    <row r="38" spans="1:17" ht="18" customHeight="1" thickBot="1">
      <c r="A38" s="143"/>
      <c r="B38" s="917">
        <f>' Comp, Att Gen, Probate, Reg '!D31</f>
        <v>271</v>
      </c>
      <c r="C38" s="913"/>
      <c r="D38" s="914"/>
      <c r="E38" s="118"/>
      <c r="F38" s="118"/>
      <c r="G38" s="909">
        <f>' Comp, Att Gen, Probate, Reg '!I31</f>
        <v>249</v>
      </c>
      <c r="H38" s="910"/>
      <c r="I38" s="911"/>
      <c r="J38" s="134"/>
      <c r="K38" s="123"/>
      <c r="L38" s="938"/>
      <c r="M38" s="938"/>
      <c r="N38" s="938"/>
      <c r="O38" s="118"/>
      <c r="P38" s="118"/>
      <c r="Q38" s="118"/>
    </row>
    <row r="39" spans="1:17" ht="18" customHeight="1">
      <c r="A39" s="148"/>
      <c r="B39" s="148"/>
      <c r="C39" s="148"/>
      <c r="D39" s="147"/>
      <c r="E39" s="147"/>
      <c r="F39" s="147"/>
      <c r="G39" s="147"/>
      <c r="H39" s="147"/>
      <c r="I39" s="147"/>
      <c r="J39" s="147"/>
      <c r="K39" s="147"/>
      <c r="L39" s="147"/>
      <c r="M39" s="147"/>
      <c r="N39" s="147"/>
      <c r="O39" s="118"/>
      <c r="P39" s="118"/>
      <c r="Q39" s="118"/>
    </row>
    <row r="40" spans="1:17" ht="18" customHeight="1">
      <c r="A40" s="143"/>
      <c r="B40" s="143"/>
      <c r="C40" s="143"/>
      <c r="D40" s="143"/>
      <c r="E40" s="143"/>
      <c r="F40" s="143"/>
      <c r="G40" s="143"/>
      <c r="H40" s="143"/>
      <c r="I40" s="143"/>
      <c r="J40" s="143"/>
      <c r="K40" s="143"/>
      <c r="L40" s="143"/>
      <c r="M40" s="143"/>
      <c r="N40" s="143"/>
      <c r="O40" s="118"/>
      <c r="P40" s="118"/>
      <c r="Q40" s="118"/>
    </row>
    <row r="41" spans="1:17" ht="18" customHeight="1">
      <c r="A41" s="118"/>
      <c r="B41" s="118"/>
      <c r="C41" s="118"/>
      <c r="D41" s="118"/>
      <c r="E41" s="118"/>
      <c r="F41" s="118"/>
      <c r="G41" s="118"/>
      <c r="H41" s="118"/>
      <c r="I41" s="118"/>
      <c r="J41" s="118"/>
      <c r="K41" s="118"/>
      <c r="L41" s="118"/>
      <c r="M41" s="118"/>
      <c r="N41" s="118"/>
      <c r="O41" s="118"/>
      <c r="P41" s="118"/>
      <c r="Q41" s="118"/>
    </row>
    <row r="42" spans="1:17" ht="18" customHeight="1">
      <c r="A42" s="118"/>
      <c r="B42" s="118"/>
      <c r="C42" s="118"/>
      <c r="D42" s="118"/>
      <c r="E42" s="118"/>
      <c r="F42" s="118"/>
      <c r="G42" s="118"/>
      <c r="H42" s="118"/>
      <c r="I42" s="118"/>
      <c r="J42" s="118"/>
      <c r="K42" s="118"/>
      <c r="L42" s="118"/>
      <c r="M42" s="118"/>
      <c r="N42" s="118"/>
      <c r="O42" s="118"/>
      <c r="P42" s="118"/>
      <c r="Q42" s="118"/>
    </row>
    <row r="43" spans="1:17" ht="18" customHeight="1">
      <c r="A43" s="118"/>
      <c r="B43" s="118"/>
      <c r="C43" s="118"/>
      <c r="D43" s="118"/>
      <c r="E43" s="118"/>
      <c r="F43" s="118"/>
      <c r="G43" s="118"/>
      <c r="H43" s="118"/>
      <c r="I43" s="118"/>
      <c r="J43" s="118"/>
      <c r="K43" s="118"/>
      <c r="L43" s="118"/>
      <c r="M43" s="118"/>
      <c r="N43" s="118"/>
      <c r="O43" s="118"/>
      <c r="P43" s="118"/>
      <c r="Q43" s="118"/>
    </row>
    <row r="44" spans="1:17" ht="18" customHeight="1">
      <c r="A44" s="118"/>
      <c r="B44" s="118"/>
      <c r="C44" s="118"/>
      <c r="D44" s="118"/>
      <c r="E44" s="118"/>
      <c r="F44" s="118"/>
      <c r="G44" s="118"/>
      <c r="H44" s="118"/>
      <c r="I44" s="118"/>
      <c r="J44" s="118"/>
      <c r="K44" s="118"/>
      <c r="L44" s="118"/>
      <c r="M44" s="118"/>
      <c r="N44" s="118"/>
      <c r="O44" s="118"/>
      <c r="P44" s="118"/>
      <c r="Q44" s="118"/>
    </row>
    <row r="45" spans="1:17" ht="18" customHeight="1">
      <c r="A45" s="118"/>
      <c r="B45" s="118"/>
      <c r="C45" s="118"/>
      <c r="D45" s="118"/>
      <c r="E45" s="118"/>
      <c r="F45" s="118"/>
      <c r="G45" s="118"/>
      <c r="H45" s="118"/>
      <c r="I45" s="118"/>
      <c r="J45" s="118"/>
      <c r="K45" s="118"/>
      <c r="L45" s="118"/>
      <c r="M45" s="118"/>
      <c r="N45" s="118"/>
      <c r="O45" s="118"/>
      <c r="P45" s="118"/>
      <c r="Q45" s="118"/>
    </row>
    <row r="46" spans="1:17" ht="18" customHeight="1">
      <c r="A46" s="118"/>
      <c r="B46" s="118"/>
      <c r="C46" s="118"/>
      <c r="D46" s="118"/>
      <c r="E46" s="118"/>
      <c r="F46" s="118"/>
      <c r="G46" s="118"/>
      <c r="H46" s="118"/>
      <c r="I46" s="118"/>
      <c r="J46" s="118"/>
      <c r="K46" s="118"/>
      <c r="L46" s="118"/>
      <c r="M46" s="118"/>
      <c r="N46" s="118"/>
      <c r="O46" s="118"/>
      <c r="P46" s="118"/>
      <c r="Q46" s="118"/>
    </row>
    <row r="47" spans="1:17" ht="18" customHeight="1">
      <c r="A47" s="118"/>
      <c r="B47" s="118"/>
      <c r="C47" s="118"/>
      <c r="D47" s="118"/>
      <c r="E47" s="118"/>
      <c r="F47" s="118"/>
      <c r="G47" s="118"/>
      <c r="H47" s="118"/>
      <c r="I47" s="118"/>
      <c r="J47" s="118"/>
      <c r="K47" s="118"/>
      <c r="L47" s="118"/>
      <c r="M47" s="118"/>
      <c r="N47" s="118"/>
      <c r="O47" s="118"/>
      <c r="P47" s="118"/>
      <c r="Q47" s="118"/>
    </row>
    <row r="48" spans="1:17" ht="18" customHeight="1">
      <c r="A48" s="118"/>
      <c r="B48" s="118"/>
      <c r="C48" s="118"/>
      <c r="D48" s="118"/>
      <c r="E48" s="118"/>
      <c r="F48" s="118"/>
      <c r="G48" s="118"/>
      <c r="H48" s="118"/>
      <c r="I48" s="118"/>
      <c r="J48" s="118"/>
      <c r="K48" s="118"/>
      <c r="L48" s="118"/>
      <c r="M48" s="118"/>
      <c r="N48" s="118"/>
      <c r="O48" s="118"/>
      <c r="P48" s="118"/>
      <c r="Q48" s="118"/>
    </row>
    <row r="49" spans="1:17" ht="18" customHeight="1">
      <c r="A49" s="118"/>
      <c r="B49" s="118"/>
      <c r="C49" s="118"/>
      <c r="D49" s="118"/>
      <c r="E49" s="118"/>
      <c r="F49" s="118"/>
      <c r="G49" s="118"/>
      <c r="H49" s="118"/>
      <c r="I49" s="118"/>
      <c r="J49" s="118"/>
      <c r="K49" s="118"/>
      <c r="L49" s="118"/>
      <c r="M49" s="118"/>
      <c r="N49" s="118"/>
      <c r="O49" s="118"/>
      <c r="P49" s="118"/>
      <c r="Q49" s="118"/>
    </row>
    <row r="50" spans="1:17" ht="18" customHeight="1">
      <c r="A50" s="118"/>
      <c r="B50" s="118"/>
      <c r="C50" s="118"/>
      <c r="D50" s="118"/>
      <c r="E50" s="118"/>
      <c r="F50" s="118"/>
      <c r="G50" s="118"/>
      <c r="H50" s="118"/>
      <c r="I50" s="118"/>
      <c r="J50" s="118"/>
      <c r="K50" s="118"/>
      <c r="L50" s="118"/>
      <c r="M50" s="118"/>
      <c r="N50" s="118"/>
      <c r="O50" s="118"/>
      <c r="P50" s="118"/>
      <c r="Q50" s="118"/>
    </row>
    <row r="51" spans="1:17" ht="18" customHeight="1">
      <c r="A51" s="118"/>
      <c r="B51" s="118"/>
      <c r="C51" s="118"/>
      <c r="D51" s="118"/>
      <c r="E51" s="118"/>
      <c r="F51" s="118"/>
      <c r="G51" s="118"/>
      <c r="H51" s="118"/>
      <c r="I51" s="118"/>
      <c r="J51" s="118"/>
      <c r="K51" s="118"/>
      <c r="L51" s="118"/>
      <c r="M51" s="118"/>
      <c r="N51" s="118"/>
      <c r="O51" s="118"/>
      <c r="P51" s="118"/>
      <c r="Q51" s="118"/>
    </row>
    <row r="52" spans="1:17" ht="18" customHeight="1">
      <c r="A52" s="118"/>
      <c r="B52" s="118"/>
      <c r="C52" s="118"/>
      <c r="D52" s="118"/>
      <c r="E52" s="118"/>
      <c r="F52" s="118"/>
      <c r="G52" s="118"/>
      <c r="H52" s="118"/>
      <c r="I52" s="118"/>
      <c r="J52" s="118"/>
      <c r="K52" s="118"/>
      <c r="L52" s="118"/>
      <c r="M52" s="118"/>
      <c r="N52" s="118"/>
      <c r="O52" s="118"/>
      <c r="P52" s="118"/>
      <c r="Q52" s="118"/>
    </row>
    <row r="53" spans="1:17" ht="18" customHeight="1">
      <c r="A53" s="118"/>
      <c r="B53" s="118"/>
      <c r="C53" s="118"/>
      <c r="D53" s="118"/>
      <c r="E53" s="118"/>
      <c r="F53" s="118"/>
      <c r="G53" s="118"/>
      <c r="H53" s="118"/>
      <c r="I53" s="118"/>
      <c r="J53" s="118"/>
      <c r="K53" s="118"/>
      <c r="L53" s="118"/>
      <c r="M53" s="118"/>
      <c r="N53" s="118"/>
      <c r="O53" s="118"/>
      <c r="P53" s="118"/>
      <c r="Q53" s="118"/>
    </row>
    <row r="54" spans="1:17" ht="18" customHeight="1">
      <c r="A54" s="118"/>
      <c r="B54" s="118"/>
      <c r="C54" s="118"/>
      <c r="D54" s="118"/>
      <c r="E54" s="118"/>
      <c r="F54" s="118"/>
      <c r="G54" s="118"/>
      <c r="H54" s="118"/>
      <c r="I54" s="118"/>
      <c r="J54" s="118"/>
      <c r="K54" s="118"/>
      <c r="L54" s="118"/>
      <c r="M54" s="118"/>
      <c r="N54" s="118"/>
      <c r="O54" s="118"/>
      <c r="P54" s="118"/>
      <c r="Q54" s="118"/>
    </row>
    <row r="55" spans="1:17" ht="18" customHeight="1">
      <c r="A55" s="118"/>
      <c r="B55" s="118"/>
      <c r="C55" s="118"/>
      <c r="D55" s="118"/>
      <c r="E55" s="118"/>
      <c r="F55" s="118"/>
      <c r="G55" s="118"/>
      <c r="H55" s="118"/>
      <c r="I55" s="118"/>
      <c r="J55" s="118"/>
      <c r="K55" s="118"/>
      <c r="L55" s="118"/>
      <c r="M55" s="118"/>
      <c r="N55" s="118"/>
      <c r="O55" s="118"/>
      <c r="P55" s="118"/>
      <c r="Q55" s="118"/>
    </row>
    <row r="56" spans="1:17" ht="18" customHeight="1">
      <c r="A56" s="118"/>
      <c r="B56" s="118"/>
      <c r="C56" s="118"/>
      <c r="D56" s="118"/>
      <c r="E56" s="118"/>
      <c r="F56" s="118"/>
      <c r="G56" s="118"/>
      <c r="H56" s="118"/>
      <c r="I56" s="118"/>
      <c r="J56" s="118"/>
      <c r="K56" s="118"/>
      <c r="L56" s="118"/>
      <c r="M56" s="118"/>
      <c r="N56" s="118"/>
      <c r="O56" s="118"/>
      <c r="P56" s="118"/>
      <c r="Q56" s="118"/>
    </row>
    <row r="57" spans="1:17" ht="18" customHeight="1">
      <c r="A57" s="118"/>
      <c r="B57" s="118"/>
      <c r="C57" s="118"/>
      <c r="D57" s="118"/>
      <c r="E57" s="118"/>
      <c r="F57" s="118"/>
      <c r="G57" s="118"/>
      <c r="H57" s="118"/>
      <c r="I57" s="118"/>
      <c r="J57" s="118"/>
      <c r="K57" s="118"/>
      <c r="L57" s="118"/>
      <c r="M57" s="118"/>
      <c r="N57" s="118"/>
      <c r="O57" s="118"/>
      <c r="P57" s="118"/>
      <c r="Q57" s="118"/>
    </row>
    <row r="58" spans="1:17" ht="18" customHeight="1">
      <c r="A58" s="118"/>
      <c r="B58" s="118"/>
      <c r="C58" s="118"/>
      <c r="D58" s="118"/>
      <c r="E58" s="118"/>
      <c r="F58" s="118"/>
      <c r="G58" s="118"/>
      <c r="H58" s="118"/>
      <c r="I58" s="118"/>
      <c r="J58" s="118"/>
      <c r="K58" s="118"/>
      <c r="L58" s="118"/>
      <c r="M58" s="118"/>
      <c r="N58" s="118"/>
      <c r="O58" s="118"/>
      <c r="P58" s="118"/>
      <c r="Q58" s="118"/>
    </row>
    <row r="59" spans="1:17" ht="18" customHeight="1">
      <c r="A59" s="118"/>
      <c r="B59" s="118"/>
      <c r="C59" s="118"/>
      <c r="D59" s="118"/>
      <c r="E59" s="118"/>
      <c r="F59" s="118"/>
      <c r="G59" s="118"/>
      <c r="H59" s="118"/>
      <c r="I59" s="118"/>
      <c r="J59" s="118"/>
      <c r="K59" s="118"/>
      <c r="L59" s="118"/>
      <c r="M59" s="118"/>
      <c r="N59" s="118"/>
      <c r="O59" s="118"/>
      <c r="P59" s="118"/>
      <c r="Q59" s="118"/>
    </row>
    <row r="60" spans="1:17" ht="18" customHeight="1">
      <c r="A60" s="118"/>
      <c r="B60" s="118"/>
      <c r="C60" s="118"/>
      <c r="D60" s="118"/>
      <c r="E60" s="118"/>
      <c r="F60" s="118"/>
      <c r="G60" s="118"/>
      <c r="H60" s="118"/>
      <c r="I60" s="118"/>
      <c r="J60" s="118"/>
      <c r="K60" s="118"/>
      <c r="L60" s="118"/>
      <c r="M60" s="118"/>
      <c r="N60" s="118"/>
      <c r="O60" s="118"/>
      <c r="P60" s="118"/>
      <c r="Q60" s="118"/>
    </row>
    <row r="61" spans="1:17" ht="18" customHeight="1"/>
    <row r="62" spans="1:17" ht="18" customHeight="1"/>
    <row r="63" spans="1:17" ht="18" customHeight="1"/>
    <row r="64" spans="1:17" ht="18" customHeight="1"/>
    <row r="65" ht="18" customHeight="1"/>
    <row r="66" ht="18" customHeight="1"/>
    <row r="67" ht="18" customHeight="1"/>
  </sheetData>
  <mergeCells count="59">
    <mergeCell ref="A8:P8"/>
    <mergeCell ref="A1:C1"/>
    <mergeCell ref="E1:N1"/>
    <mergeCell ref="P1:Q1"/>
    <mergeCell ref="A3:C3"/>
    <mergeCell ref="A6:P7"/>
    <mergeCell ref="A9:N9"/>
    <mergeCell ref="A10:P11"/>
    <mergeCell ref="A14:Q15"/>
    <mergeCell ref="A16:D17"/>
    <mergeCell ref="E16:J17"/>
    <mergeCell ref="A19:C19"/>
    <mergeCell ref="F19:H19"/>
    <mergeCell ref="K19:M19"/>
    <mergeCell ref="A18:C18"/>
    <mergeCell ref="F18:H18"/>
    <mergeCell ref="K18:M18"/>
    <mergeCell ref="F23:H23"/>
    <mergeCell ref="A23:C23"/>
    <mergeCell ref="A20:C20"/>
    <mergeCell ref="F20:H20"/>
    <mergeCell ref="K20:M20"/>
    <mergeCell ref="B21:D21"/>
    <mergeCell ref="G21:I21"/>
    <mergeCell ref="L21:N21"/>
    <mergeCell ref="A24:C24"/>
    <mergeCell ref="F24:H24"/>
    <mergeCell ref="K24:M24"/>
    <mergeCell ref="A25:C25"/>
    <mergeCell ref="F25:H25"/>
    <mergeCell ref="K25:M25"/>
    <mergeCell ref="B26:D26"/>
    <mergeCell ref="G26:I26"/>
    <mergeCell ref="L26:N26"/>
    <mergeCell ref="A28:D29"/>
    <mergeCell ref="E28:J29"/>
    <mergeCell ref="A31:C31"/>
    <mergeCell ref="F31:H31"/>
    <mergeCell ref="K31:M31"/>
    <mergeCell ref="A30:C30"/>
    <mergeCell ref="F30:H30"/>
    <mergeCell ref="K30:M30"/>
    <mergeCell ref="A32:C32"/>
    <mergeCell ref="F32:H32"/>
    <mergeCell ref="K32:M32"/>
    <mergeCell ref="B33:D33"/>
    <mergeCell ref="G33:I33"/>
    <mergeCell ref="L33:N33"/>
    <mergeCell ref="A35:C35"/>
    <mergeCell ref="F35:H35"/>
    <mergeCell ref="B38:D38"/>
    <mergeCell ref="G38:I38"/>
    <mergeCell ref="L38:N38"/>
    <mergeCell ref="A36:C36"/>
    <mergeCell ref="F36:H36"/>
    <mergeCell ref="K36:M36"/>
    <mergeCell ref="A37:C37"/>
    <mergeCell ref="F37:H37"/>
    <mergeCell ref="K37:M37"/>
  </mergeCells>
  <pageMargins left="0.5" right="0.5" top="0.5" bottom="0.5" header="0.3" footer="0.3"/>
  <pageSetup scale="84" orientation="portrait" r:id="rId1"/>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pageSetUpPr fitToPage="1"/>
  </sheetPr>
  <dimension ref="A1:R58"/>
  <sheetViews>
    <sheetView zoomScale="75" zoomScaleNormal="75" workbookViewId="0">
      <selection activeCell="A10" sqref="A10:P11"/>
    </sheetView>
  </sheetViews>
  <sheetFormatPr defaultRowHeight="12.75"/>
  <cols>
    <col min="1" max="1" width="3.140625" customWidth="1"/>
    <col min="2" max="2" width="9" customWidth="1"/>
    <col min="3" max="3" width="8.7109375" customWidth="1"/>
    <col min="4" max="4" width="5.140625" customWidth="1"/>
    <col min="5" max="5" width="8.7109375" customWidth="1"/>
    <col min="6" max="6" width="3.140625" customWidth="1"/>
    <col min="7" max="8" width="8.7109375" customWidth="1"/>
    <col min="9" max="9" width="5.140625" customWidth="1"/>
    <col min="10" max="10" width="8.7109375" customWidth="1"/>
    <col min="11" max="11" width="3.140625" customWidth="1"/>
    <col min="12" max="12" width="9" customWidth="1"/>
    <col min="13" max="13" width="8.7109375" customWidth="1"/>
    <col min="14" max="14" width="5.7109375" customWidth="1"/>
    <col min="15" max="15" width="2.85546875" customWidth="1"/>
    <col min="16" max="16" width="7" customWidth="1"/>
    <col min="17" max="17" width="9.7109375" customWidth="1"/>
  </cols>
  <sheetData>
    <row r="1" spans="1:18" ht="16.5">
      <c r="A1" s="932" t="s">
        <v>29</v>
      </c>
      <c r="B1" s="932"/>
      <c r="C1" s="932"/>
      <c r="D1" s="122"/>
      <c r="E1" s="933" t="s">
        <v>190</v>
      </c>
      <c r="F1" s="933"/>
      <c r="G1" s="933"/>
      <c r="H1" s="933"/>
      <c r="I1" s="933"/>
      <c r="J1" s="933"/>
      <c r="K1" s="933"/>
      <c r="L1" s="933"/>
      <c r="M1" s="933"/>
      <c r="N1" s="933"/>
      <c r="O1" s="122"/>
      <c r="P1" s="923" t="s">
        <v>27</v>
      </c>
      <c r="Q1" s="923"/>
    </row>
    <row r="2" spans="1:18" ht="15">
      <c r="A2" s="118"/>
      <c r="B2" s="118"/>
      <c r="C2" s="118"/>
      <c r="D2" s="118"/>
      <c r="E2" s="118"/>
      <c r="F2" s="118"/>
      <c r="G2" s="118"/>
      <c r="H2" s="118"/>
      <c r="I2" s="118"/>
      <c r="J2" s="118"/>
      <c r="K2" s="118"/>
      <c r="L2" s="118"/>
      <c r="M2" s="118"/>
      <c r="N2" s="118"/>
      <c r="O2" s="118"/>
      <c r="P2" s="118"/>
      <c r="Q2" s="118"/>
    </row>
    <row r="3" spans="1:18" ht="15">
      <c r="A3" s="936" t="s">
        <v>523</v>
      </c>
      <c r="B3" s="936"/>
      <c r="C3" s="936"/>
      <c r="D3" s="118"/>
      <c r="E3" s="118"/>
      <c r="F3" s="118"/>
      <c r="G3" s="122"/>
      <c r="H3" s="118"/>
      <c r="I3" s="118"/>
      <c r="J3" s="118"/>
      <c r="K3" s="118"/>
      <c r="L3" s="118"/>
      <c r="M3" s="118"/>
      <c r="N3" s="118"/>
      <c r="O3" s="118"/>
      <c r="P3" s="118"/>
      <c r="Q3" s="118"/>
    </row>
    <row r="4" spans="1:18" ht="16.5">
      <c r="A4" s="119"/>
      <c r="B4" s="119"/>
      <c r="C4" s="119"/>
      <c r="D4" s="118"/>
      <c r="E4" s="118"/>
      <c r="F4" s="118"/>
      <c r="G4" s="118"/>
      <c r="H4" s="118"/>
      <c r="I4" s="118"/>
      <c r="J4" s="118"/>
      <c r="K4" s="118"/>
      <c r="L4" s="118"/>
      <c r="M4" s="118"/>
      <c r="N4" s="118"/>
      <c r="O4" s="118"/>
      <c r="P4" s="118"/>
      <c r="Q4" s="118"/>
    </row>
    <row r="5" spans="1:18" ht="23.25" customHeight="1" thickBot="1">
      <c r="A5" s="120" t="s">
        <v>191</v>
      </c>
      <c r="B5" s="118"/>
      <c r="C5" s="118"/>
      <c r="D5" s="118"/>
      <c r="E5" s="118"/>
      <c r="F5" s="118"/>
      <c r="G5" s="118"/>
      <c r="H5" s="118"/>
      <c r="I5" s="118"/>
      <c r="J5" s="118"/>
      <c r="K5" s="118"/>
      <c r="L5" s="118"/>
      <c r="M5" s="118"/>
      <c r="N5" s="118"/>
      <c r="O5" s="118"/>
      <c r="P5" s="118"/>
      <c r="Q5" s="118"/>
    </row>
    <row r="6" spans="1:18" ht="14.25" customHeight="1">
      <c r="A6" s="919" t="s">
        <v>192</v>
      </c>
      <c r="B6" s="920"/>
      <c r="C6" s="920"/>
      <c r="D6" s="920"/>
      <c r="E6" s="920"/>
      <c r="F6" s="920"/>
      <c r="G6" s="920"/>
      <c r="H6" s="920"/>
      <c r="I6" s="920"/>
      <c r="J6" s="920"/>
      <c r="K6" s="920"/>
      <c r="L6" s="920"/>
      <c r="M6" s="920"/>
      <c r="N6" s="920"/>
      <c r="O6" s="920"/>
      <c r="P6" s="920"/>
      <c r="Q6" s="124"/>
      <c r="R6" s="116"/>
    </row>
    <row r="7" spans="1:18">
      <c r="A7" s="921"/>
      <c r="B7" s="922"/>
      <c r="C7" s="922"/>
      <c r="D7" s="922"/>
      <c r="E7" s="922"/>
      <c r="F7" s="922"/>
      <c r="G7" s="922"/>
      <c r="H7" s="922"/>
      <c r="I7" s="922"/>
      <c r="J7" s="922"/>
      <c r="K7" s="922"/>
      <c r="L7" s="922"/>
      <c r="M7" s="922"/>
      <c r="N7" s="922"/>
      <c r="O7" s="922"/>
      <c r="P7" s="922"/>
      <c r="Q7" s="125"/>
      <c r="R7" s="116"/>
    </row>
    <row r="8" spans="1:18" ht="12.75" customHeight="1">
      <c r="A8" s="921" t="s">
        <v>193</v>
      </c>
      <c r="B8" s="922"/>
      <c r="C8" s="922"/>
      <c r="D8" s="922"/>
      <c r="E8" s="922"/>
      <c r="F8" s="922"/>
      <c r="G8" s="922"/>
      <c r="H8" s="922"/>
      <c r="I8" s="922"/>
      <c r="J8" s="922"/>
      <c r="K8" s="922"/>
      <c r="L8" s="922"/>
      <c r="M8" s="922"/>
      <c r="N8" s="922"/>
      <c r="O8" s="922"/>
      <c r="P8" s="922"/>
      <c r="Q8" s="125"/>
      <c r="R8" s="116"/>
    </row>
    <row r="9" spans="1:18" ht="13.5" thickBot="1">
      <c r="A9" s="934" t="s">
        <v>194</v>
      </c>
      <c r="B9" s="935"/>
      <c r="C9" s="935"/>
      <c r="D9" s="935"/>
      <c r="E9" s="935"/>
      <c r="F9" s="935"/>
      <c r="G9" s="935"/>
      <c r="H9" s="935"/>
      <c r="I9" s="935"/>
      <c r="J9" s="935"/>
      <c r="K9" s="935"/>
      <c r="L9" s="935"/>
      <c r="M9" s="935"/>
      <c r="N9" s="935"/>
      <c r="O9" s="328"/>
      <c r="P9" s="141"/>
      <c r="Q9" s="126"/>
      <c r="R9" s="116"/>
    </row>
    <row r="10" spans="1:18" ht="15" customHeight="1">
      <c r="A10" s="924" t="s">
        <v>592</v>
      </c>
      <c r="B10" s="924"/>
      <c r="C10" s="924"/>
      <c r="D10" s="924"/>
      <c r="E10" s="924"/>
      <c r="F10" s="924"/>
      <c r="G10" s="924"/>
      <c r="H10" s="924"/>
      <c r="I10" s="924"/>
      <c r="J10" s="924"/>
      <c r="K10" s="924"/>
      <c r="L10" s="924"/>
      <c r="M10" s="924"/>
      <c r="N10" s="924"/>
      <c r="O10" s="924"/>
      <c r="P10" s="924"/>
      <c r="Q10" s="127"/>
    </row>
    <row r="11" spans="1:18" ht="15.75" thickBot="1">
      <c r="A11" s="925"/>
      <c r="B11" s="925"/>
      <c r="C11" s="925"/>
      <c r="D11" s="925"/>
      <c r="E11" s="925"/>
      <c r="F11" s="925"/>
      <c r="G11" s="925"/>
      <c r="H11" s="925"/>
      <c r="I11" s="925"/>
      <c r="J11" s="925"/>
      <c r="K11" s="925"/>
      <c r="L11" s="925"/>
      <c r="M11" s="925"/>
      <c r="N11" s="925"/>
      <c r="O11" s="925"/>
      <c r="P11" s="925"/>
      <c r="Q11" s="128"/>
    </row>
    <row r="12" spans="1:18" ht="12" customHeight="1">
      <c r="A12" s="143"/>
      <c r="B12" s="143"/>
      <c r="C12" s="143"/>
      <c r="D12" s="143"/>
      <c r="E12" s="143"/>
      <c r="F12" s="143"/>
      <c r="G12" s="143"/>
      <c r="H12" s="143"/>
      <c r="I12" s="143"/>
      <c r="J12" s="143"/>
      <c r="K12" s="143"/>
      <c r="L12" s="143"/>
      <c r="M12" s="143"/>
      <c r="N12" s="143"/>
      <c r="O12" s="143"/>
      <c r="P12" s="143"/>
      <c r="Q12" s="118"/>
    </row>
    <row r="13" spans="1:18" ht="12" customHeight="1" thickBot="1">
      <c r="A13" s="118"/>
      <c r="B13" s="118"/>
      <c r="C13" s="118"/>
      <c r="D13" s="118"/>
      <c r="E13" s="118"/>
      <c r="F13" s="118"/>
      <c r="G13" s="118"/>
      <c r="H13" s="118"/>
      <c r="I13" s="118"/>
      <c r="J13" s="118"/>
      <c r="K13" s="118"/>
      <c r="L13" s="118"/>
      <c r="M13" s="118"/>
      <c r="N13" s="118"/>
      <c r="O13" s="118"/>
      <c r="P13" s="118"/>
      <c r="Q13" s="118"/>
    </row>
    <row r="14" spans="1:18" ht="12" customHeight="1">
      <c r="A14" s="926" t="s">
        <v>20</v>
      </c>
      <c r="B14" s="927"/>
      <c r="C14" s="927"/>
      <c r="D14" s="927"/>
      <c r="E14" s="927"/>
      <c r="F14" s="927"/>
      <c r="G14" s="927"/>
      <c r="H14" s="927"/>
      <c r="I14" s="927"/>
      <c r="J14" s="927"/>
      <c r="K14" s="927"/>
      <c r="L14" s="927"/>
      <c r="M14" s="927"/>
      <c r="N14" s="927"/>
      <c r="O14" s="927"/>
      <c r="P14" s="927"/>
      <c r="Q14" s="928"/>
    </row>
    <row r="15" spans="1:18" ht="12" customHeight="1" thickBot="1">
      <c r="A15" s="929"/>
      <c r="B15" s="930"/>
      <c r="C15" s="930"/>
      <c r="D15" s="930"/>
      <c r="E15" s="930"/>
      <c r="F15" s="930"/>
      <c r="G15" s="930"/>
      <c r="H15" s="930"/>
      <c r="I15" s="930"/>
      <c r="J15" s="930"/>
      <c r="K15" s="930"/>
      <c r="L15" s="930"/>
      <c r="M15" s="930"/>
      <c r="N15" s="930"/>
      <c r="O15" s="930"/>
      <c r="P15" s="930"/>
      <c r="Q15" s="931"/>
    </row>
    <row r="16" spans="1:18" ht="15">
      <c r="A16" s="918" t="s">
        <v>195</v>
      </c>
      <c r="B16" s="918"/>
      <c r="C16" s="918"/>
      <c r="D16" s="918"/>
      <c r="E16" s="916">
        <v>1</v>
      </c>
      <c r="F16" s="916"/>
      <c r="G16" s="916"/>
      <c r="H16" s="916"/>
      <c r="I16" s="916"/>
      <c r="J16" s="916"/>
      <c r="K16" s="136"/>
      <c r="L16" s="129"/>
      <c r="M16" s="129"/>
      <c r="N16" s="129"/>
      <c r="O16" s="129"/>
      <c r="P16" s="129"/>
      <c r="Q16" s="129"/>
    </row>
    <row r="17" spans="1:17" ht="15">
      <c r="A17" s="918"/>
      <c r="B17" s="918"/>
      <c r="C17" s="918"/>
      <c r="D17" s="918"/>
      <c r="E17" s="916"/>
      <c r="F17" s="916"/>
      <c r="G17" s="916"/>
      <c r="H17" s="916"/>
      <c r="I17" s="916"/>
      <c r="J17" s="916"/>
      <c r="K17" s="136"/>
      <c r="L17" s="122"/>
      <c r="M17" s="122"/>
      <c r="N17" s="122"/>
      <c r="O17" s="122"/>
      <c r="P17" s="122"/>
      <c r="Q17" s="122"/>
    </row>
    <row r="18" spans="1:17" ht="18" customHeight="1">
      <c r="A18" s="908" t="s">
        <v>136</v>
      </c>
      <c r="B18" s="908"/>
      <c r="C18" s="908"/>
      <c r="D18" s="142"/>
      <c r="E18" s="142"/>
      <c r="F18" s="908" t="s">
        <v>137</v>
      </c>
      <c r="G18" s="908"/>
      <c r="H18" s="908"/>
      <c r="I18" s="142"/>
      <c r="J18" s="142"/>
      <c r="K18" s="908" t="s">
        <v>135</v>
      </c>
      <c r="L18" s="908"/>
      <c r="M18" s="908"/>
      <c r="N18" s="143"/>
      <c r="O18" s="131"/>
    </row>
    <row r="19" spans="1:17" ht="18" customHeight="1">
      <c r="A19" s="908" t="s">
        <v>397</v>
      </c>
      <c r="B19" s="908"/>
      <c r="C19" s="908"/>
      <c r="D19" s="142"/>
      <c r="E19" s="142"/>
      <c r="F19" s="908" t="s">
        <v>109</v>
      </c>
      <c r="G19" s="908"/>
      <c r="H19" s="908"/>
      <c r="I19" s="142"/>
      <c r="J19" s="142"/>
      <c r="K19" s="908" t="s">
        <v>109</v>
      </c>
      <c r="L19" s="908"/>
      <c r="M19" s="908"/>
      <c r="N19" s="142"/>
      <c r="O19" s="133"/>
    </row>
    <row r="20" spans="1:17" ht="18" customHeight="1" thickBot="1">
      <c r="A20" s="908"/>
      <c r="B20" s="908"/>
      <c r="C20" s="908"/>
      <c r="D20" s="142"/>
      <c r="E20" s="142"/>
      <c r="F20" s="908"/>
      <c r="G20" s="908"/>
      <c r="H20" s="908"/>
      <c r="I20" s="142"/>
      <c r="J20" s="142"/>
      <c r="K20" s="908"/>
      <c r="L20" s="908"/>
      <c r="M20" s="908"/>
      <c r="N20" s="142"/>
      <c r="O20" s="133"/>
    </row>
    <row r="21" spans="1:17" ht="18" customHeight="1" thickBot="1">
      <c r="A21" s="143"/>
      <c r="B21" s="917">
        <f>' Comp, Att Gen, Probate, Reg '!K26</f>
        <v>569</v>
      </c>
      <c r="C21" s="913"/>
      <c r="D21" s="914"/>
      <c r="E21" s="118"/>
      <c r="F21" s="118"/>
      <c r="G21" s="917">
        <f>' Comp, Att Gen, Probate, Reg '!N26</f>
        <v>986</v>
      </c>
      <c r="H21" s="913"/>
      <c r="I21" s="914"/>
      <c r="J21" s="134"/>
      <c r="K21" s="118"/>
      <c r="L21" s="917">
        <f>' Comp, Att Gen, Probate, Reg '!O26</f>
        <v>42</v>
      </c>
      <c r="M21" s="913"/>
      <c r="N21" s="914"/>
      <c r="O21" s="134"/>
    </row>
    <row r="22" spans="1:17" ht="18" customHeight="1">
      <c r="A22" s="143"/>
      <c r="B22" s="146"/>
      <c r="C22" s="146"/>
      <c r="D22" s="146"/>
      <c r="E22" s="143"/>
      <c r="F22" s="143"/>
      <c r="G22" s="143"/>
      <c r="H22" s="143"/>
      <c r="I22" s="143"/>
      <c r="J22" s="143"/>
      <c r="K22" s="143"/>
      <c r="L22" s="143"/>
      <c r="M22" s="143"/>
      <c r="N22" s="143"/>
      <c r="O22" s="118"/>
      <c r="P22" s="118"/>
      <c r="Q22" s="118"/>
    </row>
    <row r="23" spans="1:17" ht="18" customHeight="1">
      <c r="A23" s="908" t="s">
        <v>138</v>
      </c>
      <c r="B23" s="908"/>
      <c r="C23" s="908"/>
      <c r="D23" s="142"/>
      <c r="E23" s="142"/>
      <c r="F23" s="908" t="s">
        <v>181</v>
      </c>
      <c r="G23" s="908"/>
      <c r="H23" s="908"/>
      <c r="I23" s="142"/>
      <c r="J23" s="142"/>
      <c r="K23" s="147"/>
      <c r="L23" s="147"/>
      <c r="M23" s="147"/>
      <c r="N23" s="147"/>
      <c r="O23" s="118"/>
      <c r="P23" s="118"/>
      <c r="Q23" s="118"/>
    </row>
    <row r="24" spans="1:17" ht="18" customHeight="1">
      <c r="A24" s="908" t="s">
        <v>397</v>
      </c>
      <c r="B24" s="908"/>
      <c r="C24" s="908"/>
      <c r="D24" s="142"/>
      <c r="E24" s="142"/>
      <c r="F24" s="908" t="s">
        <v>533</v>
      </c>
      <c r="G24" s="908"/>
      <c r="H24" s="908"/>
      <c r="I24" s="142"/>
      <c r="J24" s="142"/>
      <c r="K24" s="147"/>
      <c r="L24" s="147"/>
      <c r="M24" s="147"/>
      <c r="N24" s="147"/>
      <c r="O24" s="118"/>
      <c r="P24" s="118"/>
      <c r="Q24" s="118"/>
    </row>
    <row r="25" spans="1:17" ht="18" customHeight="1" thickBot="1">
      <c r="A25" s="908"/>
      <c r="B25" s="908"/>
      <c r="C25" s="908"/>
      <c r="D25" s="142"/>
      <c r="E25" s="142"/>
      <c r="F25" s="908"/>
      <c r="G25" s="908"/>
      <c r="H25" s="908"/>
      <c r="I25" s="142"/>
      <c r="J25" s="142"/>
      <c r="K25" s="147"/>
      <c r="L25" s="147"/>
      <c r="M25" s="147"/>
      <c r="N25" s="147"/>
      <c r="O25" s="118"/>
      <c r="P25" s="118"/>
      <c r="Q25" s="118"/>
    </row>
    <row r="26" spans="1:17" ht="18" customHeight="1" thickBot="1">
      <c r="A26" s="143"/>
      <c r="B26" s="917">
        <f>' Comp, Att Gen, Probate, Reg '!L26</f>
        <v>21</v>
      </c>
      <c r="C26" s="913"/>
      <c r="D26" s="914"/>
      <c r="E26" s="118"/>
      <c r="F26" s="118"/>
      <c r="G26" s="909">
        <f>' Comp, Att Gen, Probate, Reg '!Q26</f>
        <v>25</v>
      </c>
      <c r="H26" s="910"/>
      <c r="I26" s="911"/>
      <c r="J26" s="145"/>
      <c r="K26" s="147"/>
      <c r="L26" s="147"/>
      <c r="M26" s="147"/>
      <c r="N26" s="147"/>
      <c r="O26" s="118"/>
      <c r="P26" s="118"/>
      <c r="Q26" s="118"/>
    </row>
    <row r="27" spans="1:17" ht="18" customHeight="1">
      <c r="A27" s="148"/>
      <c r="B27" s="148"/>
      <c r="C27" s="148"/>
      <c r="D27" s="147"/>
      <c r="E27" s="147"/>
      <c r="F27" s="147"/>
      <c r="G27" s="147"/>
      <c r="H27" s="147"/>
      <c r="I27" s="147"/>
      <c r="J27" s="147"/>
      <c r="K27" s="147"/>
      <c r="L27" s="149"/>
      <c r="M27" s="147"/>
      <c r="N27" s="147"/>
      <c r="O27" s="118"/>
      <c r="P27" s="118"/>
      <c r="Q27" s="118"/>
    </row>
    <row r="28" spans="1:17" ht="18" customHeight="1">
      <c r="A28" s="940" t="s">
        <v>195</v>
      </c>
      <c r="B28" s="940"/>
      <c r="C28" s="940"/>
      <c r="D28" s="940"/>
      <c r="E28" s="941">
        <v>3</v>
      </c>
      <c r="F28" s="941"/>
      <c r="G28" s="941"/>
      <c r="H28" s="941"/>
      <c r="I28" s="941"/>
      <c r="J28" s="941"/>
      <c r="K28" s="147"/>
      <c r="L28" s="147"/>
      <c r="M28" s="147"/>
      <c r="N28" s="147"/>
      <c r="O28" s="118"/>
      <c r="P28" s="118"/>
      <c r="Q28" s="118"/>
    </row>
    <row r="29" spans="1:17" ht="18" customHeight="1">
      <c r="A29" s="940"/>
      <c r="B29" s="940"/>
      <c r="C29" s="940"/>
      <c r="D29" s="940"/>
      <c r="E29" s="941"/>
      <c r="F29" s="941"/>
      <c r="G29" s="941"/>
      <c r="H29" s="941"/>
      <c r="I29" s="941"/>
      <c r="J29" s="941"/>
      <c r="K29" s="147"/>
      <c r="L29" s="147"/>
      <c r="M29" s="147"/>
      <c r="N29" s="147"/>
      <c r="O29" s="118"/>
      <c r="P29" s="118"/>
      <c r="Q29" s="118"/>
    </row>
    <row r="30" spans="1:17" ht="18" customHeight="1">
      <c r="A30" s="908" t="s">
        <v>136</v>
      </c>
      <c r="B30" s="908"/>
      <c r="C30" s="908"/>
      <c r="D30" s="142"/>
      <c r="E30" s="142"/>
      <c r="F30" s="908" t="s">
        <v>137</v>
      </c>
      <c r="G30" s="908"/>
      <c r="H30" s="908"/>
      <c r="I30" s="142"/>
      <c r="J30" s="142"/>
      <c r="K30" s="908" t="s">
        <v>135</v>
      </c>
      <c r="L30" s="908"/>
      <c r="M30" s="908"/>
      <c r="N30" s="143"/>
      <c r="O30" s="131"/>
    </row>
    <row r="31" spans="1:17" ht="18" customHeight="1">
      <c r="A31" s="908" t="s">
        <v>397</v>
      </c>
      <c r="B31" s="908"/>
      <c r="C31" s="908"/>
      <c r="D31" s="142"/>
      <c r="E31" s="142"/>
      <c r="F31" s="908" t="s">
        <v>109</v>
      </c>
      <c r="G31" s="908"/>
      <c r="H31" s="908"/>
      <c r="I31" s="142"/>
      <c r="J31" s="142"/>
      <c r="K31" s="908" t="s">
        <v>109</v>
      </c>
      <c r="L31" s="908"/>
      <c r="M31" s="908"/>
      <c r="N31" s="142"/>
      <c r="O31" s="133"/>
    </row>
    <row r="32" spans="1:17" ht="18" customHeight="1" thickBot="1">
      <c r="A32" s="908"/>
      <c r="B32" s="908"/>
      <c r="C32" s="908"/>
      <c r="D32" s="142"/>
      <c r="E32" s="142"/>
      <c r="F32" s="908"/>
      <c r="G32" s="908"/>
      <c r="H32" s="908"/>
      <c r="I32" s="142"/>
      <c r="J32" s="142"/>
      <c r="K32" s="908"/>
      <c r="L32" s="908"/>
      <c r="M32" s="908"/>
      <c r="N32" s="142"/>
      <c r="O32" s="133"/>
    </row>
    <row r="33" spans="1:17" ht="18" customHeight="1" thickBot="1">
      <c r="A33" s="143"/>
      <c r="B33" s="917">
        <f>' Comp, Att Gen, Probate, Reg '!K31</f>
        <v>3383</v>
      </c>
      <c r="C33" s="913"/>
      <c r="D33" s="914"/>
      <c r="E33" s="118"/>
      <c r="F33" s="118"/>
      <c r="G33" s="917">
        <f>' Comp, Att Gen, Probate, Reg '!N31</f>
        <v>7369</v>
      </c>
      <c r="H33" s="913"/>
      <c r="I33" s="914"/>
      <c r="J33" s="134"/>
      <c r="K33" s="118"/>
      <c r="L33" s="917">
        <f>' Comp, Att Gen, Probate, Reg '!O31</f>
        <v>628</v>
      </c>
      <c r="M33" s="913"/>
      <c r="N33" s="914"/>
      <c r="O33" s="134"/>
    </row>
    <row r="34" spans="1:17" ht="18" customHeight="1">
      <c r="A34" s="143"/>
      <c r="B34" s="146"/>
      <c r="C34" s="146"/>
      <c r="D34" s="146"/>
      <c r="E34" s="143"/>
      <c r="F34" s="143"/>
      <c r="G34" s="143"/>
      <c r="H34" s="143"/>
      <c r="I34" s="143"/>
      <c r="J34" s="143"/>
      <c r="K34" s="143"/>
      <c r="L34" s="143"/>
      <c r="M34" s="143"/>
      <c r="N34" s="143"/>
      <c r="O34" s="118"/>
      <c r="P34" s="118"/>
      <c r="Q34" s="118"/>
    </row>
    <row r="35" spans="1:17" ht="18" customHeight="1">
      <c r="A35" s="908" t="s">
        <v>138</v>
      </c>
      <c r="B35" s="908"/>
      <c r="C35" s="908"/>
      <c r="D35" s="142"/>
      <c r="E35" s="142"/>
      <c r="F35" s="908" t="s">
        <v>181</v>
      </c>
      <c r="G35" s="908"/>
      <c r="H35" s="908"/>
      <c r="I35" s="142"/>
      <c r="J35" s="142"/>
      <c r="K35" s="147"/>
      <c r="L35" s="147"/>
      <c r="M35" s="147"/>
      <c r="N35" s="147"/>
      <c r="O35" s="118"/>
      <c r="P35" s="118"/>
      <c r="Q35" s="118"/>
    </row>
    <row r="36" spans="1:17" ht="18" customHeight="1">
      <c r="A36" s="908" t="s">
        <v>397</v>
      </c>
      <c r="B36" s="908"/>
      <c r="C36" s="908"/>
      <c r="D36" s="142"/>
      <c r="E36" s="142"/>
      <c r="F36" s="908" t="s">
        <v>533</v>
      </c>
      <c r="G36" s="908"/>
      <c r="H36" s="908"/>
      <c r="I36" s="142"/>
      <c r="J36" s="142"/>
      <c r="K36" s="147"/>
      <c r="L36" s="147"/>
      <c r="M36" s="147"/>
      <c r="N36" s="147"/>
      <c r="O36" s="118"/>
      <c r="P36" s="118"/>
      <c r="Q36" s="118"/>
    </row>
    <row r="37" spans="1:17" ht="18" customHeight="1" thickBot="1">
      <c r="A37" s="908"/>
      <c r="B37" s="908"/>
      <c r="C37" s="908"/>
      <c r="D37" s="142"/>
      <c r="E37" s="142"/>
      <c r="F37" s="908"/>
      <c r="G37" s="908"/>
      <c r="H37" s="908"/>
      <c r="I37" s="142"/>
      <c r="J37" s="142"/>
      <c r="K37" s="147"/>
      <c r="L37" s="147"/>
      <c r="M37" s="147"/>
      <c r="N37" s="147"/>
      <c r="O37" s="118"/>
      <c r="P37" s="118"/>
      <c r="Q37" s="118"/>
    </row>
    <row r="38" spans="1:17" ht="18" customHeight="1" thickBot="1">
      <c r="A38" s="143"/>
      <c r="B38" s="917">
        <f>' Comp, Att Gen, Probate, Reg '!L31</f>
        <v>206</v>
      </c>
      <c r="C38" s="913"/>
      <c r="D38" s="914"/>
      <c r="E38" s="118"/>
      <c r="F38" s="118"/>
      <c r="G38" s="909">
        <f>' Comp, Att Gen, Probate, Reg '!Q31</f>
        <v>298</v>
      </c>
      <c r="H38" s="910"/>
      <c r="I38" s="911"/>
      <c r="J38" s="145"/>
      <c r="K38" s="147"/>
      <c r="L38" s="147"/>
      <c r="M38" s="147"/>
      <c r="N38" s="147"/>
      <c r="O38" s="118"/>
      <c r="P38" s="118"/>
      <c r="Q38" s="118"/>
    </row>
    <row r="39" spans="1:17" ht="18" customHeight="1">
      <c r="A39" s="148"/>
      <c r="B39" s="148"/>
      <c r="C39" s="148"/>
      <c r="D39" s="147"/>
      <c r="E39" s="147"/>
      <c r="F39" s="147"/>
      <c r="G39" s="147"/>
      <c r="H39" s="147"/>
      <c r="I39" s="147"/>
      <c r="J39" s="147"/>
      <c r="K39" s="147"/>
      <c r="L39" s="149"/>
      <c r="M39" s="147"/>
      <c r="N39" s="147"/>
      <c r="O39" s="118"/>
      <c r="P39" s="118"/>
      <c r="Q39" s="118"/>
    </row>
    <row r="40" spans="1:17" ht="12" customHeight="1" thickBot="1">
      <c r="A40" s="118"/>
      <c r="B40" s="118"/>
      <c r="C40" s="118"/>
      <c r="D40" s="118"/>
      <c r="E40" s="118"/>
      <c r="F40" s="118"/>
      <c r="G40" s="118"/>
      <c r="H40" s="118"/>
      <c r="I40" s="118"/>
      <c r="J40" s="118"/>
      <c r="K40" s="118"/>
      <c r="L40" s="118"/>
      <c r="M40" s="118"/>
      <c r="N40" s="118"/>
      <c r="O40" s="118"/>
      <c r="P40" s="118"/>
      <c r="Q40" s="118"/>
    </row>
    <row r="41" spans="1:17" ht="12" customHeight="1">
      <c r="A41" s="926" t="s">
        <v>5</v>
      </c>
      <c r="B41" s="927"/>
      <c r="C41" s="927"/>
      <c r="D41" s="927"/>
      <c r="E41" s="927"/>
      <c r="F41" s="927"/>
      <c r="G41" s="927"/>
      <c r="H41" s="927"/>
      <c r="I41" s="927"/>
      <c r="J41" s="927"/>
      <c r="K41" s="927"/>
      <c r="L41" s="927"/>
      <c r="M41" s="927"/>
      <c r="N41" s="927"/>
      <c r="O41" s="927"/>
      <c r="P41" s="927"/>
      <c r="Q41" s="928"/>
    </row>
    <row r="42" spans="1:17" ht="12" customHeight="1" thickBot="1">
      <c r="A42" s="929"/>
      <c r="B42" s="930"/>
      <c r="C42" s="930"/>
      <c r="D42" s="930"/>
      <c r="E42" s="930"/>
      <c r="F42" s="930"/>
      <c r="G42" s="930"/>
      <c r="H42" s="930"/>
      <c r="I42" s="930"/>
      <c r="J42" s="930"/>
      <c r="K42" s="930"/>
      <c r="L42" s="930"/>
      <c r="M42" s="930"/>
      <c r="N42" s="930"/>
      <c r="O42" s="930"/>
      <c r="P42" s="930"/>
      <c r="Q42" s="931"/>
    </row>
    <row r="43" spans="1:17" ht="18" customHeight="1">
      <c r="A43" s="927" t="s">
        <v>208</v>
      </c>
      <c r="B43" s="927"/>
      <c r="C43" s="927"/>
      <c r="D43" s="135"/>
      <c r="E43" s="916">
        <v>0</v>
      </c>
      <c r="F43" s="916"/>
      <c r="G43" s="916"/>
      <c r="H43" s="916"/>
      <c r="I43" s="916"/>
      <c r="J43" s="916"/>
      <c r="K43" s="136"/>
      <c r="L43" s="129"/>
      <c r="M43" s="129"/>
      <c r="N43" s="129"/>
      <c r="O43" s="129"/>
      <c r="P43" s="129"/>
      <c r="Q43" s="129"/>
    </row>
    <row r="44" spans="1:17" ht="18" customHeight="1">
      <c r="A44" s="918" t="s">
        <v>27</v>
      </c>
      <c r="B44" s="918"/>
      <c r="C44" s="918"/>
      <c r="D44" s="136"/>
      <c r="E44" s="916"/>
      <c r="F44" s="916"/>
      <c r="G44" s="916"/>
      <c r="H44" s="916"/>
      <c r="I44" s="916"/>
      <c r="J44" s="916"/>
      <c r="K44" s="136"/>
      <c r="L44" s="122"/>
      <c r="M44" s="122"/>
      <c r="N44" s="122"/>
      <c r="O44" s="122"/>
      <c r="P44" s="122"/>
      <c r="Q44" s="122"/>
    </row>
    <row r="45" spans="1:17" ht="18" customHeight="1">
      <c r="O45" s="131"/>
    </row>
    <row r="46" spans="1:17" ht="18" customHeight="1">
      <c r="A46" s="908" t="s">
        <v>136</v>
      </c>
      <c r="B46" s="908"/>
      <c r="C46" s="908"/>
      <c r="D46" s="142"/>
      <c r="E46" s="142"/>
      <c r="F46" s="908" t="s">
        <v>137</v>
      </c>
      <c r="G46" s="908"/>
      <c r="H46" s="908"/>
      <c r="I46" s="133"/>
      <c r="O46" s="133"/>
    </row>
    <row r="47" spans="1:17" ht="18" customHeight="1">
      <c r="A47" s="908" t="s">
        <v>209</v>
      </c>
      <c r="B47" s="908"/>
      <c r="C47" s="908"/>
      <c r="D47" s="142"/>
      <c r="E47" s="142"/>
      <c r="F47" s="908" t="s">
        <v>210</v>
      </c>
      <c r="G47" s="908"/>
      <c r="H47" s="908"/>
      <c r="I47" s="133"/>
      <c r="O47" s="133"/>
    </row>
    <row r="48" spans="1:17" ht="18" customHeight="1" thickBot="1">
      <c r="A48" s="937"/>
      <c r="B48" s="937"/>
      <c r="C48" s="937"/>
      <c r="D48" s="133"/>
      <c r="E48" s="133"/>
      <c r="F48" s="937"/>
      <c r="G48" s="937"/>
      <c r="H48" s="937"/>
      <c r="I48" s="133"/>
      <c r="O48" s="134"/>
    </row>
    <row r="49" spans="1:17" ht="18" customHeight="1" thickBot="1">
      <c r="A49" s="118"/>
      <c r="B49" s="915">
        <f>' Comp, Att Gen, Probate, Reg '!U21</f>
        <v>4926</v>
      </c>
      <c r="C49" s="910"/>
      <c r="D49" s="911"/>
      <c r="E49" s="118"/>
      <c r="F49" s="118"/>
      <c r="G49" s="915">
        <f>' Comp, Att Gen, Probate, Reg '!V21</f>
        <v>7985</v>
      </c>
      <c r="H49" s="910"/>
      <c r="I49" s="911"/>
      <c r="O49" s="118"/>
      <c r="P49" s="118"/>
      <c r="Q49" s="118"/>
    </row>
    <row r="50" spans="1:17" ht="18" customHeight="1">
      <c r="O50" s="118"/>
      <c r="P50" s="118"/>
      <c r="Q50" s="118"/>
    </row>
    <row r="51" spans="1:17" ht="18" customHeight="1">
      <c r="A51" s="118"/>
      <c r="B51" s="118"/>
      <c r="C51" s="118"/>
      <c r="D51" s="118"/>
      <c r="E51" s="118"/>
      <c r="F51" s="118"/>
      <c r="G51" s="118"/>
      <c r="H51" s="118"/>
      <c r="I51" s="118"/>
      <c r="J51" s="118"/>
      <c r="K51" s="118"/>
      <c r="L51" s="118"/>
      <c r="M51" s="118"/>
      <c r="N51" s="118"/>
      <c r="O51" s="118"/>
      <c r="P51" s="118"/>
      <c r="Q51" s="118"/>
    </row>
    <row r="52" spans="1:17" ht="18" customHeight="1"/>
    <row r="53" spans="1:17" ht="18" customHeight="1"/>
    <row r="54" spans="1:17" ht="18" customHeight="1"/>
    <row r="55" spans="1:17" ht="18" customHeight="1"/>
    <row r="56" spans="1:17" ht="18" customHeight="1"/>
    <row r="57" spans="1:17" ht="18" customHeight="1"/>
    <row r="58" spans="1:17" ht="18" customHeight="1"/>
  </sheetData>
  <mergeCells count="65">
    <mergeCell ref="A48:C48"/>
    <mergeCell ref="B49:D49"/>
    <mergeCell ref="A47:C47"/>
    <mergeCell ref="F47:H47"/>
    <mergeCell ref="F48:H48"/>
    <mergeCell ref="G49:I49"/>
    <mergeCell ref="A46:C46"/>
    <mergeCell ref="F46:H46"/>
    <mergeCell ref="A41:Q42"/>
    <mergeCell ref="E43:J44"/>
    <mergeCell ref="A43:C43"/>
    <mergeCell ref="A44:C44"/>
    <mergeCell ref="A8:P8"/>
    <mergeCell ref="A1:C1"/>
    <mergeCell ref="E1:N1"/>
    <mergeCell ref="P1:Q1"/>
    <mergeCell ref="A3:C3"/>
    <mergeCell ref="A6:P7"/>
    <mergeCell ref="A9:N9"/>
    <mergeCell ref="A10:P11"/>
    <mergeCell ref="A14:Q15"/>
    <mergeCell ref="A16:D17"/>
    <mergeCell ref="E16:J17"/>
    <mergeCell ref="A19:C19"/>
    <mergeCell ref="F19:H19"/>
    <mergeCell ref="K19:M19"/>
    <mergeCell ref="A18:C18"/>
    <mergeCell ref="F18:H18"/>
    <mergeCell ref="K18:M18"/>
    <mergeCell ref="A25:C25"/>
    <mergeCell ref="F25:H25"/>
    <mergeCell ref="B21:D21"/>
    <mergeCell ref="G21:I21"/>
    <mergeCell ref="L21:N21"/>
    <mergeCell ref="F23:H23"/>
    <mergeCell ref="A23:C23"/>
    <mergeCell ref="A20:C20"/>
    <mergeCell ref="F20:H20"/>
    <mergeCell ref="K20:M20"/>
    <mergeCell ref="A24:C24"/>
    <mergeCell ref="F24:H24"/>
    <mergeCell ref="L33:N33"/>
    <mergeCell ref="G26:I26"/>
    <mergeCell ref="A28:D29"/>
    <mergeCell ref="E28:J29"/>
    <mergeCell ref="A31:C31"/>
    <mergeCell ref="F31:H31"/>
    <mergeCell ref="A30:C30"/>
    <mergeCell ref="F30:H30"/>
    <mergeCell ref="K30:M30"/>
    <mergeCell ref="B26:D26"/>
    <mergeCell ref="K31:M31"/>
    <mergeCell ref="A32:C32"/>
    <mergeCell ref="F32:H32"/>
    <mergeCell ref="K32:M32"/>
    <mergeCell ref="B33:D33"/>
    <mergeCell ref="G33:I33"/>
    <mergeCell ref="F35:H35"/>
    <mergeCell ref="A37:C37"/>
    <mergeCell ref="F37:H37"/>
    <mergeCell ref="B38:D38"/>
    <mergeCell ref="G38:I38"/>
    <mergeCell ref="A36:C36"/>
    <mergeCell ref="F36:H36"/>
    <mergeCell ref="A35:C35"/>
  </mergeCells>
  <pageMargins left="0.5" right="0.5" top="0.5" bottom="0.5" header="0.3" footer="0.3"/>
  <pageSetup scale="84"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E34"/>
  <sheetViews>
    <sheetView zoomScale="59" zoomScaleNormal="59" workbookViewId="0">
      <selection activeCell="R8" sqref="R8"/>
    </sheetView>
  </sheetViews>
  <sheetFormatPr defaultRowHeight="12.75"/>
  <cols>
    <col min="1" max="1" width="18" bestFit="1" customWidth="1"/>
    <col min="2" max="30" width="14.42578125" customWidth="1"/>
    <col min="31" max="31" width="18" bestFit="1" customWidth="1"/>
    <col min="32" max="32" width="14.42578125" customWidth="1"/>
  </cols>
  <sheetData>
    <row r="1" spans="1:31" s="92" customFormat="1" ht="45" customHeight="1">
      <c r="A1" s="653" t="s">
        <v>123</v>
      </c>
      <c r="B1" s="653"/>
      <c r="C1" s="653"/>
      <c r="D1" s="653"/>
      <c r="E1" s="653"/>
      <c r="F1" s="653"/>
      <c r="G1" s="653"/>
      <c r="H1" s="653"/>
      <c r="I1" s="653"/>
      <c r="J1" s="653"/>
      <c r="K1" s="653"/>
      <c r="L1" s="653"/>
      <c r="M1" s="653"/>
      <c r="N1" s="653"/>
      <c r="O1" s="653"/>
      <c r="P1" s="653"/>
      <c r="Q1" s="653"/>
      <c r="R1" s="653"/>
      <c r="S1" s="653"/>
      <c r="T1" s="653"/>
      <c r="U1" s="653"/>
      <c r="V1" s="653"/>
      <c r="W1" s="653"/>
      <c r="X1" s="653"/>
      <c r="Y1" s="653"/>
      <c r="Z1" s="653"/>
      <c r="AA1" s="653"/>
      <c r="AB1" s="653"/>
      <c r="AC1" s="653"/>
      <c r="AD1" s="653"/>
      <c r="AE1" s="653"/>
    </row>
    <row r="3" spans="1:31" ht="13.5" thickBot="1"/>
    <row r="4" spans="1:31" ht="38.450000000000003" customHeight="1" thickTop="1" thickBot="1">
      <c r="A4" s="646"/>
      <c r="B4" s="656" t="s">
        <v>261</v>
      </c>
      <c r="C4" s="673"/>
      <c r="D4" s="656" t="s">
        <v>253</v>
      </c>
      <c r="E4" s="657"/>
      <c r="F4" s="656" t="s">
        <v>254</v>
      </c>
      <c r="G4" s="657"/>
      <c r="H4" s="673" t="s">
        <v>255</v>
      </c>
      <c r="I4" s="657"/>
      <c r="J4" s="656" t="s">
        <v>254</v>
      </c>
      <c r="K4" s="657"/>
      <c r="L4" s="646"/>
      <c r="N4" s="678" t="s">
        <v>111</v>
      </c>
      <c r="O4" s="679"/>
      <c r="P4" s="679"/>
      <c r="Q4" s="680"/>
      <c r="S4" s="646"/>
      <c r="T4" s="676" t="s">
        <v>103</v>
      </c>
      <c r="U4" s="677"/>
      <c r="V4" s="646"/>
    </row>
    <row r="5" spans="1:31" ht="38.450000000000003" customHeight="1" thickTop="1" thickBot="1">
      <c r="A5" s="647"/>
      <c r="B5" s="658"/>
      <c r="C5" s="674"/>
      <c r="D5" s="658"/>
      <c r="E5" s="659"/>
      <c r="F5" s="658"/>
      <c r="G5" s="659"/>
      <c r="H5" s="674"/>
      <c r="I5" s="659"/>
      <c r="J5" s="658"/>
      <c r="K5" s="659"/>
      <c r="L5" s="647"/>
      <c r="N5" s="681"/>
      <c r="O5" s="682"/>
      <c r="P5" s="682"/>
      <c r="Q5" s="683"/>
      <c r="S5" s="647"/>
      <c r="T5" s="668"/>
      <c r="U5" s="669"/>
      <c r="V5" s="647"/>
    </row>
    <row r="6" spans="1:31" ht="38.450000000000003" customHeight="1" thickTop="1" thickBot="1">
      <c r="A6" s="647"/>
      <c r="B6" s="660"/>
      <c r="C6" s="675"/>
      <c r="D6" s="660"/>
      <c r="E6" s="661"/>
      <c r="F6" s="660"/>
      <c r="G6" s="661"/>
      <c r="H6" s="675"/>
      <c r="I6" s="661"/>
      <c r="J6" s="660"/>
      <c r="K6" s="661"/>
      <c r="L6" s="647"/>
      <c r="N6" s="684" t="s">
        <v>477</v>
      </c>
      <c r="O6" s="685"/>
      <c r="P6" s="684" t="s">
        <v>432</v>
      </c>
      <c r="Q6" s="685"/>
      <c r="S6" s="647"/>
      <c r="T6" s="670"/>
      <c r="U6" s="671"/>
      <c r="V6" s="647"/>
    </row>
    <row r="7" spans="1:31" ht="30.6" customHeight="1" thickTop="1" thickBot="1">
      <c r="A7" s="647"/>
      <c r="B7" s="654" t="s">
        <v>256</v>
      </c>
      <c r="C7" s="655"/>
      <c r="D7" s="654" t="s">
        <v>257</v>
      </c>
      <c r="E7" s="655"/>
      <c r="F7" s="654" t="s">
        <v>258</v>
      </c>
      <c r="G7" s="655"/>
      <c r="H7" s="672" t="s">
        <v>259</v>
      </c>
      <c r="I7" s="655"/>
      <c r="J7" s="654" t="s">
        <v>260</v>
      </c>
      <c r="K7" s="655"/>
      <c r="L7" s="647"/>
      <c r="N7" s="686"/>
      <c r="O7" s="687"/>
      <c r="P7" s="686"/>
      <c r="Q7" s="687"/>
      <c r="S7" s="647"/>
      <c r="T7" s="61"/>
      <c r="U7" s="59"/>
      <c r="V7" s="647"/>
    </row>
    <row r="8" spans="1:31" ht="22.15" customHeight="1" thickTop="1" thickBot="1">
      <c r="A8" s="648"/>
      <c r="B8" s="172" t="s">
        <v>132</v>
      </c>
      <c r="C8" s="173" t="s">
        <v>133</v>
      </c>
      <c r="D8" s="172" t="s">
        <v>132</v>
      </c>
      <c r="E8" s="173" t="s">
        <v>133</v>
      </c>
      <c r="F8" s="172" t="s">
        <v>132</v>
      </c>
      <c r="G8" s="173" t="s">
        <v>133</v>
      </c>
      <c r="H8" s="172" t="s">
        <v>132</v>
      </c>
      <c r="I8" s="173" t="s">
        <v>133</v>
      </c>
      <c r="J8" s="172" t="s">
        <v>132</v>
      </c>
      <c r="K8" s="173" t="s">
        <v>133</v>
      </c>
      <c r="L8" s="648"/>
      <c r="N8" s="624">
        <v>2781</v>
      </c>
      <c r="O8" s="625"/>
      <c r="P8" s="624">
        <v>1587</v>
      </c>
      <c r="Q8" s="625"/>
      <c r="S8" s="648"/>
      <c r="T8" s="106"/>
      <c r="U8" s="107"/>
      <c r="V8" s="648"/>
    </row>
    <row r="9" spans="1:31" ht="16.149999999999999" customHeight="1" thickTop="1" thickBot="1">
      <c r="A9" s="196" t="s">
        <v>449</v>
      </c>
      <c r="B9" s="504">
        <v>758</v>
      </c>
      <c r="C9" s="505">
        <v>719</v>
      </c>
      <c r="D9" s="504">
        <v>885</v>
      </c>
      <c r="E9" s="505">
        <v>538</v>
      </c>
      <c r="F9" s="504">
        <v>428</v>
      </c>
      <c r="G9" s="505">
        <v>949</v>
      </c>
      <c r="H9" s="504">
        <v>617</v>
      </c>
      <c r="I9" s="505">
        <v>673</v>
      </c>
      <c r="J9" s="504">
        <v>995</v>
      </c>
      <c r="K9" s="505">
        <v>388</v>
      </c>
      <c r="L9" s="196" t="str">
        <f>A9</f>
        <v>Mach Count</v>
      </c>
      <c r="N9" s="626"/>
      <c r="O9" s="627"/>
      <c r="P9" s="626"/>
      <c r="Q9" s="627"/>
      <c r="S9" s="662" t="s">
        <v>114</v>
      </c>
      <c r="T9" s="664"/>
      <c r="U9" s="666"/>
      <c r="V9" s="662" t="str">
        <f>S9</f>
        <v>Hand Count</v>
      </c>
    </row>
    <row r="10" spans="1:31" ht="15.6" customHeight="1" thickTop="1" thickBot="1">
      <c r="A10" s="197" t="s">
        <v>114</v>
      </c>
      <c r="B10" s="506"/>
      <c r="C10" s="507"/>
      <c r="D10" s="506"/>
      <c r="E10" s="507"/>
      <c r="F10" s="506"/>
      <c r="G10" s="507"/>
      <c r="H10" s="506"/>
      <c r="I10" s="507"/>
      <c r="J10" s="506"/>
      <c r="K10" s="507"/>
      <c r="L10" s="198" t="str">
        <f t="shared" ref="L10" si="0">A10</f>
        <v>Hand Count</v>
      </c>
      <c r="N10" s="640" t="s">
        <v>540</v>
      </c>
      <c r="O10" s="636"/>
      <c r="P10" s="444"/>
      <c r="Q10" s="445"/>
      <c r="S10" s="663"/>
      <c r="T10" s="665"/>
      <c r="U10" s="667"/>
      <c r="V10" s="663"/>
    </row>
    <row r="11" spans="1:31" ht="17.25" thickTop="1" thickBot="1">
      <c r="A11" s="97" t="s">
        <v>2</v>
      </c>
      <c r="B11" s="176">
        <f>SUM(B9:B10)</f>
        <v>758</v>
      </c>
      <c r="C11" s="176">
        <f t="shared" ref="C11:K11" si="1">SUM(C9:C10)</f>
        <v>719</v>
      </c>
      <c r="D11" s="176">
        <f t="shared" si="1"/>
        <v>885</v>
      </c>
      <c r="E11" s="176">
        <f t="shared" si="1"/>
        <v>538</v>
      </c>
      <c r="F11" s="176">
        <f t="shared" si="1"/>
        <v>428</v>
      </c>
      <c r="G11" s="176">
        <f t="shared" si="1"/>
        <v>949</v>
      </c>
      <c r="H11" s="176">
        <f t="shared" si="1"/>
        <v>617</v>
      </c>
      <c r="I11" s="176">
        <f t="shared" si="1"/>
        <v>673</v>
      </c>
      <c r="J11" s="176">
        <f t="shared" si="1"/>
        <v>995</v>
      </c>
      <c r="K11" s="176">
        <f t="shared" si="1"/>
        <v>388</v>
      </c>
      <c r="L11" s="97" t="str">
        <f>A11</f>
        <v>TOTAL</v>
      </c>
      <c r="N11" s="641"/>
      <c r="O11" s="637"/>
    </row>
    <row r="12" spans="1:31" ht="16.899999999999999" customHeight="1" thickTop="1" thickBot="1">
      <c r="AE12" s="178"/>
    </row>
    <row r="13" spans="1:31" ht="24" customHeight="1" thickTop="1">
      <c r="A13" s="646"/>
      <c r="B13" s="642" t="s">
        <v>270</v>
      </c>
      <c r="C13" s="649"/>
      <c r="D13" s="649"/>
      <c r="E13" s="649"/>
      <c r="F13" s="649"/>
      <c r="G13" s="649"/>
      <c r="H13" s="643"/>
      <c r="I13" s="642" t="s">
        <v>271</v>
      </c>
      <c r="J13" s="649"/>
      <c r="K13" s="649"/>
      <c r="L13" s="649"/>
      <c r="M13" s="643"/>
      <c r="N13" s="642" t="s">
        <v>269</v>
      </c>
      <c r="O13" s="649"/>
      <c r="P13" s="649"/>
      <c r="Q13" s="649"/>
      <c r="R13" s="649"/>
      <c r="S13" s="643"/>
      <c r="T13" s="642" t="s">
        <v>367</v>
      </c>
      <c r="U13" s="649"/>
      <c r="V13" s="649"/>
      <c r="W13" s="643"/>
      <c r="X13" s="642" t="s">
        <v>277</v>
      </c>
      <c r="Y13" s="649"/>
      <c r="Z13" s="649"/>
      <c r="AA13" s="649"/>
      <c r="AB13" s="649"/>
      <c r="AC13" s="649"/>
      <c r="AD13" s="643"/>
      <c r="AE13" s="646"/>
    </row>
    <row r="14" spans="1:31" ht="24" customHeight="1" thickBot="1">
      <c r="A14" s="647"/>
      <c r="B14" s="644"/>
      <c r="C14" s="650"/>
      <c r="D14" s="650"/>
      <c r="E14" s="650"/>
      <c r="F14" s="650"/>
      <c r="G14" s="650"/>
      <c r="H14" s="645"/>
      <c r="I14" s="644"/>
      <c r="J14" s="650"/>
      <c r="K14" s="650"/>
      <c r="L14" s="650"/>
      <c r="M14" s="645"/>
      <c r="N14" s="644"/>
      <c r="O14" s="650"/>
      <c r="P14" s="650"/>
      <c r="Q14" s="650"/>
      <c r="R14" s="650"/>
      <c r="S14" s="645"/>
      <c r="T14" s="644"/>
      <c r="U14" s="650"/>
      <c r="V14" s="650"/>
      <c r="W14" s="645"/>
      <c r="X14" s="644"/>
      <c r="Y14" s="650"/>
      <c r="Z14" s="650"/>
      <c r="AA14" s="650"/>
      <c r="AB14" s="650"/>
      <c r="AC14" s="650"/>
      <c r="AD14" s="645"/>
      <c r="AE14" s="647"/>
    </row>
    <row r="15" spans="1:31" ht="40.9" customHeight="1" thickTop="1" thickBot="1">
      <c r="A15" s="647"/>
      <c r="B15" s="59" t="s">
        <v>334</v>
      </c>
      <c r="C15" s="60" t="s">
        <v>335</v>
      </c>
      <c r="D15" s="60" t="s">
        <v>263</v>
      </c>
      <c r="E15" s="60" t="s">
        <v>336</v>
      </c>
      <c r="F15" s="60" t="s">
        <v>337</v>
      </c>
      <c r="G15" s="60" t="s">
        <v>263</v>
      </c>
      <c r="H15" s="61" t="s">
        <v>338</v>
      </c>
      <c r="I15" s="59" t="s">
        <v>339</v>
      </c>
      <c r="J15" s="60" t="s">
        <v>340</v>
      </c>
      <c r="K15" s="60" t="s">
        <v>341</v>
      </c>
      <c r="L15" s="60" t="s">
        <v>263</v>
      </c>
      <c r="M15" s="61"/>
      <c r="N15" s="59" t="s">
        <v>362</v>
      </c>
      <c r="O15" s="60" t="s">
        <v>342</v>
      </c>
      <c r="P15" s="60"/>
      <c r="Q15" s="60"/>
      <c r="R15" s="60"/>
      <c r="S15" s="60"/>
      <c r="T15" s="59" t="s">
        <v>343</v>
      </c>
      <c r="U15" s="60" t="s">
        <v>344</v>
      </c>
      <c r="V15" s="60"/>
      <c r="W15" s="61"/>
      <c r="X15" s="59" t="s">
        <v>346</v>
      </c>
      <c r="Y15" s="60" t="s">
        <v>347</v>
      </c>
      <c r="Z15" s="60" t="s">
        <v>263</v>
      </c>
      <c r="AA15" s="60" t="s">
        <v>348</v>
      </c>
      <c r="AB15" s="60" t="s">
        <v>349</v>
      </c>
      <c r="AC15" s="60" t="s">
        <v>263</v>
      </c>
      <c r="AD15" s="61" t="s">
        <v>350</v>
      </c>
      <c r="AE15" s="647"/>
    </row>
    <row r="16" spans="1:31" ht="65.25" thickTop="1" thickBot="1">
      <c r="A16" s="648"/>
      <c r="B16" s="54" t="s">
        <v>249</v>
      </c>
      <c r="C16" s="54" t="s">
        <v>249</v>
      </c>
      <c r="D16" s="54" t="s">
        <v>249</v>
      </c>
      <c r="E16" s="54" t="s">
        <v>250</v>
      </c>
      <c r="F16" s="54" t="s">
        <v>250</v>
      </c>
      <c r="G16" s="54" t="s">
        <v>250</v>
      </c>
      <c r="H16" s="11" t="s">
        <v>262</v>
      </c>
      <c r="I16" s="54" t="s">
        <v>265</v>
      </c>
      <c r="J16" s="54" t="s">
        <v>266</v>
      </c>
      <c r="K16" s="54" t="s">
        <v>266</v>
      </c>
      <c r="L16" s="54" t="s">
        <v>266</v>
      </c>
      <c r="M16" s="11"/>
      <c r="N16" s="54" t="s">
        <v>455</v>
      </c>
      <c r="O16" s="54" t="s">
        <v>275</v>
      </c>
      <c r="P16" s="54"/>
      <c r="Q16" s="54"/>
      <c r="R16" s="54"/>
      <c r="S16" s="54"/>
      <c r="T16" s="54" t="s">
        <v>368</v>
      </c>
      <c r="U16" s="54" t="s">
        <v>369</v>
      </c>
      <c r="V16" s="54"/>
      <c r="W16" s="54"/>
      <c r="X16" s="54" t="s">
        <v>278</v>
      </c>
      <c r="Y16" s="54" t="s">
        <v>278</v>
      </c>
      <c r="Z16" s="54" t="s">
        <v>278</v>
      </c>
      <c r="AA16" s="54" t="s">
        <v>279</v>
      </c>
      <c r="AB16" s="54" t="s">
        <v>279</v>
      </c>
      <c r="AC16" s="54" t="s">
        <v>279</v>
      </c>
      <c r="AD16" s="11" t="s">
        <v>280</v>
      </c>
      <c r="AE16" s="648"/>
    </row>
    <row r="17" spans="1:31" ht="17.45" customHeight="1" thickTop="1" thickBot="1">
      <c r="A17" s="93" t="s">
        <v>446</v>
      </c>
      <c r="B17" s="509">
        <v>614</v>
      </c>
      <c r="C17" s="509">
        <v>21</v>
      </c>
      <c r="D17" s="509">
        <v>2</v>
      </c>
      <c r="E17" s="509">
        <v>841</v>
      </c>
      <c r="F17" s="555">
        <v>40</v>
      </c>
      <c r="G17" s="509">
        <v>36</v>
      </c>
      <c r="H17" s="510">
        <v>18</v>
      </c>
      <c r="I17" s="508">
        <v>491</v>
      </c>
      <c r="J17" s="509">
        <v>954</v>
      </c>
      <c r="K17" s="509">
        <v>72</v>
      </c>
      <c r="L17" s="509">
        <v>18</v>
      </c>
      <c r="M17" s="510"/>
      <c r="N17" s="508">
        <v>517</v>
      </c>
      <c r="O17" s="509">
        <v>978</v>
      </c>
      <c r="P17" s="509"/>
      <c r="Q17" s="509"/>
      <c r="R17" s="509"/>
      <c r="S17" s="510"/>
      <c r="T17" s="508">
        <v>629</v>
      </c>
      <c r="U17" s="509">
        <v>890</v>
      </c>
      <c r="V17" s="509"/>
      <c r="W17" s="510"/>
      <c r="X17" s="508">
        <v>564</v>
      </c>
      <c r="Y17" s="509">
        <v>34</v>
      </c>
      <c r="Z17" s="509">
        <v>0</v>
      </c>
      <c r="AA17" s="509">
        <v>808</v>
      </c>
      <c r="AB17" s="509">
        <v>50</v>
      </c>
      <c r="AC17" s="509">
        <v>16</v>
      </c>
      <c r="AD17" s="510">
        <v>44</v>
      </c>
      <c r="AE17" s="175" t="str">
        <f>A17</f>
        <v>Mach. Count</v>
      </c>
    </row>
    <row r="18" spans="1:31" ht="17.45" customHeight="1" thickTop="1" thickBot="1">
      <c r="A18" s="94" t="s">
        <v>112</v>
      </c>
      <c r="B18" s="512"/>
      <c r="C18" s="512"/>
      <c r="D18" s="512"/>
      <c r="E18" s="512"/>
      <c r="F18" s="559"/>
      <c r="G18" s="512"/>
      <c r="H18" s="513"/>
      <c r="I18" s="511"/>
      <c r="J18" s="512"/>
      <c r="K18" s="512"/>
      <c r="L18" s="512"/>
      <c r="M18" s="513"/>
      <c r="N18" s="511"/>
      <c r="O18" s="512"/>
      <c r="P18" s="512"/>
      <c r="Q18" s="512"/>
      <c r="R18" s="512"/>
      <c r="S18" s="513"/>
      <c r="T18" s="511"/>
      <c r="U18" s="512"/>
      <c r="V18" s="512"/>
      <c r="W18" s="513"/>
      <c r="X18" s="511"/>
      <c r="Y18" s="512"/>
      <c r="Z18" s="512"/>
      <c r="AA18" s="512"/>
      <c r="AB18" s="512"/>
      <c r="AC18" s="512"/>
      <c r="AD18" s="513"/>
      <c r="AE18" s="175" t="str">
        <f t="shared" ref="AE18:AE20" si="2">A18</f>
        <v>Unkown</v>
      </c>
    </row>
    <row r="19" spans="1:31" ht="17.45" customHeight="1" thickTop="1" thickBot="1">
      <c r="A19" s="94" t="s">
        <v>113</v>
      </c>
      <c r="B19" s="512"/>
      <c r="C19" s="512"/>
      <c r="D19" s="512"/>
      <c r="E19" s="512"/>
      <c r="F19" s="559"/>
      <c r="G19" s="512"/>
      <c r="H19" s="513"/>
      <c r="I19" s="511"/>
      <c r="J19" s="512"/>
      <c r="K19" s="512"/>
      <c r="L19" s="512"/>
      <c r="M19" s="513"/>
      <c r="N19" s="511"/>
      <c r="O19" s="512"/>
      <c r="P19" s="512"/>
      <c r="Q19" s="512"/>
      <c r="R19" s="512"/>
      <c r="S19" s="513"/>
      <c r="T19" s="511"/>
      <c r="U19" s="512"/>
      <c r="V19" s="512"/>
      <c r="W19" s="513"/>
      <c r="X19" s="511"/>
      <c r="Y19" s="512"/>
      <c r="Z19" s="512"/>
      <c r="AA19" s="512"/>
      <c r="AB19" s="512"/>
      <c r="AC19" s="512"/>
      <c r="AD19" s="513"/>
      <c r="AE19" s="175" t="str">
        <f t="shared" si="2"/>
        <v>Write-In</v>
      </c>
    </row>
    <row r="20" spans="1:31" ht="17.45" customHeight="1" thickTop="1" thickBot="1">
      <c r="A20" s="94" t="s">
        <v>114</v>
      </c>
      <c r="B20" s="512"/>
      <c r="C20" s="512"/>
      <c r="D20" s="512"/>
      <c r="E20" s="512"/>
      <c r="F20" s="559"/>
      <c r="G20" s="512"/>
      <c r="H20" s="513"/>
      <c r="I20" s="511"/>
      <c r="J20" s="512"/>
      <c r="K20" s="512"/>
      <c r="L20" s="512"/>
      <c r="M20" s="513"/>
      <c r="N20" s="511"/>
      <c r="O20" s="512"/>
      <c r="P20" s="512"/>
      <c r="Q20" s="512"/>
      <c r="R20" s="512"/>
      <c r="S20" s="513"/>
      <c r="T20" s="511"/>
      <c r="U20" s="512"/>
      <c r="V20" s="512"/>
      <c r="W20" s="513"/>
      <c r="X20" s="511"/>
      <c r="Y20" s="512"/>
      <c r="Z20" s="512"/>
      <c r="AA20" s="512"/>
      <c r="AB20" s="512"/>
      <c r="AC20" s="512"/>
      <c r="AD20" s="513"/>
      <c r="AE20" s="175" t="str">
        <f t="shared" si="2"/>
        <v>Hand Count</v>
      </c>
    </row>
    <row r="21" spans="1:31" ht="17.45" customHeight="1" thickTop="1" thickBot="1">
      <c r="A21" s="94"/>
      <c r="B21" s="271"/>
      <c r="C21" s="271"/>
      <c r="D21" s="271"/>
      <c r="E21" s="271"/>
      <c r="F21" s="274"/>
      <c r="G21" s="271"/>
      <c r="H21" s="272"/>
      <c r="I21" s="270"/>
      <c r="J21" s="271"/>
      <c r="K21" s="271"/>
      <c r="L21" s="271"/>
      <c r="M21" s="272"/>
      <c r="N21" s="270"/>
      <c r="O21" s="271"/>
      <c r="P21" s="271"/>
      <c r="Q21" s="271"/>
      <c r="R21" s="271"/>
      <c r="S21" s="272"/>
      <c r="T21" s="270"/>
      <c r="U21" s="271"/>
      <c r="V21" s="271"/>
      <c r="W21" s="272"/>
      <c r="X21" s="270"/>
      <c r="Y21" s="271"/>
      <c r="Z21" s="271"/>
      <c r="AA21" s="271"/>
      <c r="AB21" s="271"/>
      <c r="AC21" s="271"/>
      <c r="AD21" s="272"/>
      <c r="AE21" s="175"/>
    </row>
    <row r="22" spans="1:31" ht="17.25" thickTop="1" thickBot="1">
      <c r="A22" s="97" t="s">
        <v>2</v>
      </c>
      <c r="B22" s="96">
        <f t="shared" ref="B22:W22" si="3">SUM(B17:B21)</f>
        <v>614</v>
      </c>
      <c r="C22" s="96">
        <f t="shared" si="3"/>
        <v>21</v>
      </c>
      <c r="D22" s="96">
        <f t="shared" si="3"/>
        <v>2</v>
      </c>
      <c r="E22" s="96">
        <f t="shared" si="3"/>
        <v>841</v>
      </c>
      <c r="F22" s="96">
        <f t="shared" si="3"/>
        <v>40</v>
      </c>
      <c r="G22" s="96">
        <f t="shared" si="3"/>
        <v>36</v>
      </c>
      <c r="H22" s="96">
        <f t="shared" si="3"/>
        <v>18</v>
      </c>
      <c r="I22" s="96">
        <f t="shared" si="3"/>
        <v>491</v>
      </c>
      <c r="J22" s="96">
        <f t="shared" si="3"/>
        <v>954</v>
      </c>
      <c r="K22" s="96">
        <f t="shared" si="3"/>
        <v>72</v>
      </c>
      <c r="L22" s="96">
        <f t="shared" si="3"/>
        <v>18</v>
      </c>
      <c r="M22" s="96">
        <f t="shared" si="3"/>
        <v>0</v>
      </c>
      <c r="N22" s="96">
        <f t="shared" si="3"/>
        <v>517</v>
      </c>
      <c r="O22" s="96">
        <f t="shared" si="3"/>
        <v>978</v>
      </c>
      <c r="P22" s="96">
        <f t="shared" si="3"/>
        <v>0</v>
      </c>
      <c r="Q22" s="96">
        <f t="shared" si="3"/>
        <v>0</v>
      </c>
      <c r="R22" s="96">
        <f t="shared" si="3"/>
        <v>0</v>
      </c>
      <c r="S22" s="96">
        <f t="shared" si="3"/>
        <v>0</v>
      </c>
      <c r="T22" s="96">
        <f t="shared" si="3"/>
        <v>629</v>
      </c>
      <c r="U22" s="96">
        <f t="shared" si="3"/>
        <v>890</v>
      </c>
      <c r="V22" s="96">
        <f t="shared" si="3"/>
        <v>0</v>
      </c>
      <c r="W22" s="96">
        <f t="shared" si="3"/>
        <v>0</v>
      </c>
      <c r="X22" s="96">
        <f t="shared" ref="X22:AD22" si="4">SUM(X17:X21)</f>
        <v>564</v>
      </c>
      <c r="Y22" s="96">
        <f t="shared" si="4"/>
        <v>34</v>
      </c>
      <c r="Z22" s="96">
        <f t="shared" si="4"/>
        <v>0</v>
      </c>
      <c r="AA22" s="96">
        <f t="shared" si="4"/>
        <v>808</v>
      </c>
      <c r="AB22" s="96">
        <f t="shared" si="4"/>
        <v>50</v>
      </c>
      <c r="AC22" s="96">
        <f t="shared" si="4"/>
        <v>16</v>
      </c>
      <c r="AD22" s="96">
        <f t="shared" si="4"/>
        <v>44</v>
      </c>
      <c r="AE22" s="256" t="str">
        <f t="shared" ref="AE22" si="5">A22</f>
        <v>TOTAL</v>
      </c>
    </row>
    <row r="23" spans="1:31" ht="16.899999999999999" customHeight="1" thickTop="1" thickBot="1"/>
    <row r="24" spans="1:31" ht="39.6" customHeight="1" thickTop="1">
      <c r="A24" s="646"/>
      <c r="B24" s="642" t="s">
        <v>11</v>
      </c>
      <c r="C24" s="649"/>
      <c r="D24" s="649"/>
      <c r="E24" s="649"/>
      <c r="F24" s="649"/>
      <c r="G24" s="643"/>
      <c r="H24" s="642" t="s">
        <v>115</v>
      </c>
      <c r="I24" s="649"/>
      <c r="J24" s="649"/>
      <c r="K24" s="649"/>
      <c r="L24" s="649"/>
      <c r="M24" s="649"/>
      <c r="N24" s="643"/>
      <c r="O24" s="642" t="s">
        <v>116</v>
      </c>
      <c r="P24" s="649"/>
      <c r="Q24" s="649"/>
      <c r="R24" s="649"/>
      <c r="S24" s="649"/>
      <c r="T24" s="649"/>
      <c r="U24" s="643"/>
      <c r="V24" s="651" t="s">
        <v>303</v>
      </c>
      <c r="W24" s="642" t="s">
        <v>304</v>
      </c>
      <c r="X24" s="643"/>
      <c r="Y24" s="646"/>
    </row>
    <row r="25" spans="1:31" ht="39.6" customHeight="1" thickBot="1">
      <c r="A25" s="647"/>
      <c r="B25" s="644"/>
      <c r="C25" s="650"/>
      <c r="D25" s="650"/>
      <c r="E25" s="650"/>
      <c r="F25" s="650"/>
      <c r="G25" s="645"/>
      <c r="H25" s="644"/>
      <c r="I25" s="650"/>
      <c r="J25" s="650"/>
      <c r="K25" s="650"/>
      <c r="L25" s="650"/>
      <c r="M25" s="650"/>
      <c r="N25" s="645"/>
      <c r="O25" s="644"/>
      <c r="P25" s="650"/>
      <c r="Q25" s="650"/>
      <c r="R25" s="650"/>
      <c r="S25" s="650"/>
      <c r="T25" s="650"/>
      <c r="U25" s="645"/>
      <c r="V25" s="652"/>
      <c r="W25" s="644"/>
      <c r="X25" s="645"/>
      <c r="Y25" s="647"/>
    </row>
    <row r="26" spans="1:31" ht="40.9" customHeight="1" thickTop="1" thickBot="1">
      <c r="A26" s="647"/>
      <c r="B26" s="59" t="s">
        <v>351</v>
      </c>
      <c r="C26" s="60" t="s">
        <v>352</v>
      </c>
      <c r="D26" s="60" t="s">
        <v>263</v>
      </c>
      <c r="E26" s="60" t="s">
        <v>353</v>
      </c>
      <c r="F26" s="60" t="s">
        <v>354</v>
      </c>
      <c r="G26" s="60" t="s">
        <v>263</v>
      </c>
      <c r="H26" s="59" t="s">
        <v>355</v>
      </c>
      <c r="I26" s="60" t="s">
        <v>292</v>
      </c>
      <c r="J26" s="60" t="s">
        <v>263</v>
      </c>
      <c r="K26" s="60" t="s">
        <v>356</v>
      </c>
      <c r="L26" s="60" t="s">
        <v>331</v>
      </c>
      <c r="M26" s="60" t="s">
        <v>263</v>
      </c>
      <c r="N26" s="60" t="s">
        <v>357</v>
      </c>
      <c r="O26" s="59" t="s">
        <v>358</v>
      </c>
      <c r="P26" s="60" t="s">
        <v>298</v>
      </c>
      <c r="Q26" s="60" t="s">
        <v>263</v>
      </c>
      <c r="R26" s="60" t="s">
        <v>359</v>
      </c>
      <c r="S26" s="60" t="s">
        <v>330</v>
      </c>
      <c r="T26" s="60" t="s">
        <v>263</v>
      </c>
      <c r="U26" s="61" t="s">
        <v>333</v>
      </c>
      <c r="V26" s="60" t="s">
        <v>302</v>
      </c>
      <c r="W26" s="59" t="s">
        <v>360</v>
      </c>
      <c r="X26" s="61" t="s">
        <v>306</v>
      </c>
      <c r="Y26" s="647"/>
    </row>
    <row r="27" spans="1:31" ht="43.9" customHeight="1" thickTop="1" thickBot="1">
      <c r="A27" s="648"/>
      <c r="B27" s="54" t="s">
        <v>285</v>
      </c>
      <c r="C27" s="54" t="s">
        <v>285</v>
      </c>
      <c r="D27" s="54" t="s">
        <v>285</v>
      </c>
      <c r="E27" s="54" t="s">
        <v>286</v>
      </c>
      <c r="F27" s="54" t="s">
        <v>286</v>
      </c>
      <c r="G27" s="54" t="s">
        <v>286</v>
      </c>
      <c r="H27" s="54" t="s">
        <v>287</v>
      </c>
      <c r="I27" s="54" t="s">
        <v>287</v>
      </c>
      <c r="J27" s="54" t="s">
        <v>287</v>
      </c>
      <c r="K27" s="54" t="s">
        <v>288</v>
      </c>
      <c r="L27" s="54" t="s">
        <v>288</v>
      </c>
      <c r="M27" s="54" t="s">
        <v>288</v>
      </c>
      <c r="N27" s="54" t="s">
        <v>327</v>
      </c>
      <c r="O27" s="54" t="s">
        <v>294</v>
      </c>
      <c r="P27" s="54" t="s">
        <v>294</v>
      </c>
      <c r="Q27" s="54" t="s">
        <v>294</v>
      </c>
      <c r="R27" s="54" t="s">
        <v>295</v>
      </c>
      <c r="S27" s="54" t="s">
        <v>295</v>
      </c>
      <c r="T27" s="54" t="s">
        <v>295</v>
      </c>
      <c r="U27" s="54" t="s">
        <v>297</v>
      </c>
      <c r="V27" s="54" t="s">
        <v>61</v>
      </c>
      <c r="W27" s="54" t="s">
        <v>305</v>
      </c>
      <c r="X27" s="54" t="s">
        <v>307</v>
      </c>
      <c r="Y27" s="648"/>
    </row>
    <row r="28" spans="1:31" ht="17.45" customHeight="1" thickTop="1" thickBot="1">
      <c r="A28" s="93" t="s">
        <v>446</v>
      </c>
      <c r="B28" s="508">
        <v>595</v>
      </c>
      <c r="C28" s="509">
        <v>49</v>
      </c>
      <c r="D28" s="509">
        <v>1</v>
      </c>
      <c r="E28" s="509">
        <v>812</v>
      </c>
      <c r="F28" s="509">
        <v>46</v>
      </c>
      <c r="G28" s="510">
        <v>17</v>
      </c>
      <c r="H28" s="508">
        <v>527</v>
      </c>
      <c r="I28" s="509">
        <v>33</v>
      </c>
      <c r="J28" s="509">
        <v>1</v>
      </c>
      <c r="K28" s="509">
        <v>851</v>
      </c>
      <c r="L28" s="509">
        <v>44</v>
      </c>
      <c r="M28" s="509">
        <v>14</v>
      </c>
      <c r="N28" s="510">
        <v>24</v>
      </c>
      <c r="O28" s="508">
        <v>470</v>
      </c>
      <c r="P28" s="509">
        <v>31</v>
      </c>
      <c r="Q28" s="509">
        <v>0</v>
      </c>
      <c r="R28" s="509">
        <v>912</v>
      </c>
      <c r="S28" s="509">
        <v>52</v>
      </c>
      <c r="T28" s="509">
        <v>13</v>
      </c>
      <c r="U28" s="514">
        <v>30</v>
      </c>
      <c r="V28" s="515">
        <v>1188</v>
      </c>
      <c r="W28" s="508">
        <v>585</v>
      </c>
      <c r="X28" s="510">
        <v>869</v>
      </c>
      <c r="Y28" s="175" t="str">
        <f>A28</f>
        <v>Mach. Count</v>
      </c>
    </row>
    <row r="29" spans="1:31" ht="17.45" customHeight="1" thickTop="1" thickBot="1">
      <c r="A29" s="94" t="s">
        <v>112</v>
      </c>
      <c r="B29" s="511"/>
      <c r="C29" s="512"/>
      <c r="D29" s="512"/>
      <c r="E29" s="512"/>
      <c r="F29" s="512"/>
      <c r="G29" s="513"/>
      <c r="H29" s="511"/>
      <c r="I29" s="512"/>
      <c r="J29" s="512"/>
      <c r="K29" s="512"/>
      <c r="L29" s="512"/>
      <c r="M29" s="512"/>
      <c r="N29" s="513"/>
      <c r="O29" s="511"/>
      <c r="P29" s="512"/>
      <c r="Q29" s="512"/>
      <c r="R29" s="512"/>
      <c r="S29" s="512"/>
      <c r="T29" s="512"/>
      <c r="U29" s="516"/>
      <c r="V29" s="517"/>
      <c r="W29" s="511"/>
      <c r="X29" s="513"/>
      <c r="Y29" s="175" t="str">
        <f t="shared" ref="Y29:Y33" si="6">A29</f>
        <v>Unkown</v>
      </c>
    </row>
    <row r="30" spans="1:31" ht="17.45" customHeight="1" thickTop="1" thickBot="1">
      <c r="A30" s="94" t="s">
        <v>113</v>
      </c>
      <c r="B30" s="511"/>
      <c r="C30" s="512"/>
      <c r="D30" s="512"/>
      <c r="E30" s="512"/>
      <c r="F30" s="512"/>
      <c r="G30" s="513"/>
      <c r="H30" s="511"/>
      <c r="I30" s="512"/>
      <c r="J30" s="512"/>
      <c r="K30" s="512"/>
      <c r="L30" s="512"/>
      <c r="M30" s="512"/>
      <c r="N30" s="513"/>
      <c r="O30" s="511"/>
      <c r="P30" s="512"/>
      <c r="Q30" s="512"/>
      <c r="R30" s="512"/>
      <c r="S30" s="512"/>
      <c r="T30" s="512"/>
      <c r="U30" s="516"/>
      <c r="V30" s="517"/>
      <c r="W30" s="511"/>
      <c r="X30" s="513"/>
      <c r="Y30" s="175" t="str">
        <f t="shared" si="6"/>
        <v>Write-In</v>
      </c>
    </row>
    <row r="31" spans="1:31" ht="17.45" customHeight="1" thickTop="1" thickBot="1">
      <c r="A31" s="94" t="s">
        <v>114</v>
      </c>
      <c r="B31" s="511"/>
      <c r="C31" s="512"/>
      <c r="D31" s="512"/>
      <c r="E31" s="512"/>
      <c r="F31" s="512"/>
      <c r="G31" s="513"/>
      <c r="H31" s="511"/>
      <c r="I31" s="512"/>
      <c r="J31" s="512"/>
      <c r="K31" s="512"/>
      <c r="L31" s="512"/>
      <c r="M31" s="512"/>
      <c r="N31" s="513"/>
      <c r="O31" s="511"/>
      <c r="P31" s="512"/>
      <c r="Q31" s="512"/>
      <c r="R31" s="512"/>
      <c r="S31" s="512"/>
      <c r="T31" s="512"/>
      <c r="U31" s="516"/>
      <c r="V31" s="517"/>
      <c r="W31" s="511"/>
      <c r="X31" s="513"/>
      <c r="Y31" s="175" t="str">
        <f t="shared" si="6"/>
        <v>Hand Count</v>
      </c>
    </row>
    <row r="32" spans="1:31" ht="17.45" customHeight="1" thickTop="1" thickBot="1">
      <c r="A32" s="94"/>
      <c r="B32" s="270"/>
      <c r="C32" s="271"/>
      <c r="D32" s="271"/>
      <c r="E32" s="271"/>
      <c r="F32" s="271"/>
      <c r="G32" s="272"/>
      <c r="H32" s="270"/>
      <c r="I32" s="271"/>
      <c r="J32" s="271"/>
      <c r="K32" s="271"/>
      <c r="L32" s="271"/>
      <c r="M32" s="271"/>
      <c r="N32" s="272"/>
      <c r="O32" s="270"/>
      <c r="P32" s="271"/>
      <c r="Q32" s="271"/>
      <c r="R32" s="271"/>
      <c r="S32" s="271"/>
      <c r="T32" s="271"/>
      <c r="U32" s="273"/>
      <c r="V32" s="95"/>
      <c r="W32" s="270"/>
      <c r="X32" s="272"/>
      <c r="Y32" s="175"/>
    </row>
    <row r="33" spans="1:31" ht="17.25" thickTop="1" thickBot="1">
      <c r="A33" s="97" t="s">
        <v>2</v>
      </c>
      <c r="B33" s="96">
        <f t="shared" ref="B33:U33" si="7">SUM(B28:B32)</f>
        <v>595</v>
      </c>
      <c r="C33" s="96">
        <f t="shared" si="7"/>
        <v>49</v>
      </c>
      <c r="D33" s="96">
        <f t="shared" si="7"/>
        <v>1</v>
      </c>
      <c r="E33" s="96">
        <f t="shared" si="7"/>
        <v>812</v>
      </c>
      <c r="F33" s="96">
        <f t="shared" si="7"/>
        <v>46</v>
      </c>
      <c r="G33" s="96">
        <f t="shared" si="7"/>
        <v>17</v>
      </c>
      <c r="H33" s="96">
        <f t="shared" si="7"/>
        <v>527</v>
      </c>
      <c r="I33" s="96">
        <f t="shared" si="7"/>
        <v>33</v>
      </c>
      <c r="J33" s="96">
        <f t="shared" si="7"/>
        <v>1</v>
      </c>
      <c r="K33" s="96">
        <f t="shared" si="7"/>
        <v>851</v>
      </c>
      <c r="L33" s="96">
        <f t="shared" si="7"/>
        <v>44</v>
      </c>
      <c r="M33" s="96">
        <f t="shared" si="7"/>
        <v>14</v>
      </c>
      <c r="N33" s="96">
        <f t="shared" si="7"/>
        <v>24</v>
      </c>
      <c r="O33" s="96">
        <f t="shared" si="7"/>
        <v>470</v>
      </c>
      <c r="P33" s="96">
        <f t="shared" si="7"/>
        <v>31</v>
      </c>
      <c r="Q33" s="96">
        <f t="shared" si="7"/>
        <v>0</v>
      </c>
      <c r="R33" s="96">
        <f t="shared" si="7"/>
        <v>912</v>
      </c>
      <c r="S33" s="96">
        <f t="shared" si="7"/>
        <v>52</v>
      </c>
      <c r="T33" s="96">
        <f t="shared" si="7"/>
        <v>13</v>
      </c>
      <c r="U33" s="96">
        <f t="shared" si="7"/>
        <v>30</v>
      </c>
      <c r="V33" s="96">
        <f t="shared" ref="V33:X33" si="8">SUM(V28:V32)</f>
        <v>1188</v>
      </c>
      <c r="W33" s="96">
        <f t="shared" si="8"/>
        <v>585</v>
      </c>
      <c r="X33" s="96">
        <f t="shared" si="8"/>
        <v>869</v>
      </c>
      <c r="Y33" s="175" t="str">
        <f t="shared" si="6"/>
        <v>TOTAL</v>
      </c>
    </row>
    <row r="34" spans="1:31" ht="13.5" thickTop="1">
      <c r="Y34" s="177"/>
      <c r="Z34" s="114"/>
      <c r="AA34" s="114"/>
      <c r="AB34" s="114"/>
      <c r="AC34" s="114"/>
      <c r="AD34" s="114"/>
      <c r="AE34" s="114"/>
    </row>
  </sheetData>
  <mergeCells count="42">
    <mergeCell ref="A1:AE1"/>
    <mergeCell ref="A4:A8"/>
    <mergeCell ref="B4:C6"/>
    <mergeCell ref="D4:E6"/>
    <mergeCell ref="F4:G6"/>
    <mergeCell ref="H4:I6"/>
    <mergeCell ref="J4:K6"/>
    <mergeCell ref="L4:L8"/>
    <mergeCell ref="S4:S8"/>
    <mergeCell ref="T4:U4"/>
    <mergeCell ref="V4:V8"/>
    <mergeCell ref="T5:U6"/>
    <mergeCell ref="N4:Q5"/>
    <mergeCell ref="N6:O7"/>
    <mergeCell ref="B7:C7"/>
    <mergeCell ref="D7:E7"/>
    <mergeCell ref="AE13:AE16"/>
    <mergeCell ref="W24:X25"/>
    <mergeCell ref="Y24:Y27"/>
    <mergeCell ref="X13:AD14"/>
    <mergeCell ref="P6:Q7"/>
    <mergeCell ref="S9:S10"/>
    <mergeCell ref="T9:T10"/>
    <mergeCell ref="U9:U10"/>
    <mergeCell ref="V9:V10"/>
    <mergeCell ref="V24:V25"/>
    <mergeCell ref="T13:W14"/>
    <mergeCell ref="N8:O9"/>
    <mergeCell ref="P8:Q9"/>
    <mergeCell ref="A24:A27"/>
    <mergeCell ref="B24:G25"/>
    <mergeCell ref="H24:N25"/>
    <mergeCell ref="O24:U25"/>
    <mergeCell ref="N10:N11"/>
    <mergeCell ref="O10:O11"/>
    <mergeCell ref="N13:S14"/>
    <mergeCell ref="F7:G7"/>
    <mergeCell ref="H7:I7"/>
    <mergeCell ref="J7:K7"/>
    <mergeCell ref="A13:A16"/>
    <mergeCell ref="B13:H14"/>
    <mergeCell ref="I13:M14"/>
  </mergeCells>
  <pageMargins left="0.3" right="0.3" top="1" bottom="0.75" header="0.3" footer="0.3"/>
  <pageSetup paperSize="5" scale="38" orientation="landscape" r:id="rId1"/>
  <headerFooter>
    <oddHeader>&amp;C&amp;"Arial,Bold"&amp;28November 4, 2014 State Election Machine Totals, District #5</oddHeader>
    <oddFooter>&amp;R&amp;F</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pageSetUpPr fitToPage="1"/>
  </sheetPr>
  <dimension ref="A1:R57"/>
  <sheetViews>
    <sheetView zoomScale="75" zoomScaleNormal="75" workbookViewId="0">
      <selection activeCell="A10" sqref="A10:P11"/>
    </sheetView>
  </sheetViews>
  <sheetFormatPr defaultRowHeight="12.75"/>
  <cols>
    <col min="1" max="1" width="3.140625" customWidth="1"/>
    <col min="2" max="2" width="9" customWidth="1"/>
    <col min="3" max="3" width="8.7109375" customWidth="1"/>
    <col min="4" max="4" width="5.140625" customWidth="1"/>
    <col min="5" max="5" width="8.7109375" customWidth="1"/>
    <col min="6" max="6" width="3.140625" customWidth="1"/>
    <col min="7" max="8" width="8.7109375" customWidth="1"/>
    <col min="9" max="9" width="5.140625" customWidth="1"/>
    <col min="10" max="10" width="10.85546875" customWidth="1"/>
    <col min="11" max="11" width="3.140625" customWidth="1"/>
    <col min="12" max="12" width="7.7109375" customWidth="1"/>
    <col min="13" max="13" width="6.7109375" customWidth="1"/>
    <col min="14" max="14" width="5.7109375" customWidth="1"/>
    <col min="15" max="15" width="2.85546875" customWidth="1"/>
    <col min="16" max="16" width="7.7109375" customWidth="1"/>
    <col min="17" max="17" width="9.7109375" customWidth="1"/>
  </cols>
  <sheetData>
    <row r="1" spans="1:18" ht="16.5">
      <c r="A1" s="932" t="s">
        <v>29</v>
      </c>
      <c r="B1" s="932"/>
      <c r="C1" s="932"/>
      <c r="D1" s="122"/>
      <c r="E1" s="933" t="s">
        <v>190</v>
      </c>
      <c r="F1" s="933"/>
      <c r="G1" s="933"/>
      <c r="H1" s="933"/>
      <c r="I1" s="933"/>
      <c r="J1" s="933"/>
      <c r="K1" s="933"/>
      <c r="L1" s="933"/>
      <c r="M1" s="933"/>
      <c r="N1" s="933"/>
      <c r="O1" s="122"/>
      <c r="P1" s="923" t="s">
        <v>27</v>
      </c>
      <c r="Q1" s="923"/>
    </row>
    <row r="2" spans="1:18" ht="15">
      <c r="A2" s="118"/>
      <c r="B2" s="118"/>
      <c r="C2" s="118"/>
      <c r="D2" s="118"/>
      <c r="E2" s="118"/>
      <c r="F2" s="118"/>
      <c r="G2" s="118"/>
      <c r="H2" s="118"/>
      <c r="I2" s="118"/>
      <c r="J2" s="118"/>
      <c r="K2" s="118"/>
      <c r="L2" s="118"/>
      <c r="M2" s="118"/>
      <c r="N2" s="118"/>
      <c r="O2" s="118"/>
      <c r="P2" s="118"/>
      <c r="Q2" s="118"/>
    </row>
    <row r="3" spans="1:18" ht="15">
      <c r="A3" s="936" t="s">
        <v>523</v>
      </c>
      <c r="B3" s="936"/>
      <c r="C3" s="936"/>
      <c r="D3" s="118"/>
      <c r="E3" s="118"/>
      <c r="F3" s="118"/>
      <c r="G3" s="122"/>
      <c r="H3" s="118"/>
      <c r="I3" s="118"/>
      <c r="J3" s="118"/>
      <c r="K3" s="118"/>
      <c r="L3" s="118"/>
      <c r="M3" s="118"/>
      <c r="N3" s="118"/>
      <c r="O3" s="118"/>
      <c r="P3" s="118"/>
      <c r="Q3" s="118"/>
    </row>
    <row r="4" spans="1:18" ht="16.5">
      <c r="A4" s="119"/>
      <c r="B4" s="119"/>
      <c r="C4" s="119"/>
      <c r="D4" s="118"/>
      <c r="E4" s="118"/>
      <c r="F4" s="118"/>
      <c r="G4" s="118"/>
      <c r="H4" s="118"/>
      <c r="I4" s="118"/>
      <c r="J4" s="118"/>
      <c r="K4" s="118"/>
      <c r="L4" s="118"/>
      <c r="M4" s="118"/>
      <c r="N4" s="118"/>
      <c r="O4" s="118"/>
      <c r="P4" s="118"/>
      <c r="Q4" s="118"/>
    </row>
    <row r="5" spans="1:18" ht="23.25" customHeight="1" thickBot="1">
      <c r="A5" s="120" t="s">
        <v>191</v>
      </c>
      <c r="B5" s="118"/>
      <c r="C5" s="118"/>
      <c r="D5" s="118"/>
      <c r="E5" s="118"/>
      <c r="F5" s="118"/>
      <c r="G5" s="118"/>
      <c r="H5" s="118"/>
      <c r="I5" s="118"/>
      <c r="J5" s="118"/>
      <c r="K5" s="118"/>
      <c r="L5" s="118"/>
      <c r="M5" s="118"/>
      <c r="N5" s="118"/>
      <c r="O5" s="118"/>
      <c r="P5" s="118"/>
      <c r="Q5" s="118"/>
    </row>
    <row r="6" spans="1:18" ht="14.25" customHeight="1">
      <c r="A6" s="919" t="s">
        <v>192</v>
      </c>
      <c r="B6" s="920"/>
      <c r="C6" s="920"/>
      <c r="D6" s="920"/>
      <c r="E6" s="920"/>
      <c r="F6" s="920"/>
      <c r="G6" s="920"/>
      <c r="H6" s="920"/>
      <c r="I6" s="920"/>
      <c r="J6" s="920"/>
      <c r="K6" s="920"/>
      <c r="L6" s="920"/>
      <c r="M6" s="920"/>
      <c r="N6" s="920"/>
      <c r="O6" s="920"/>
      <c r="P6" s="920"/>
      <c r="Q6" s="124"/>
      <c r="R6" s="116"/>
    </row>
    <row r="7" spans="1:18">
      <c r="A7" s="921"/>
      <c r="B7" s="922"/>
      <c r="C7" s="922"/>
      <c r="D7" s="922"/>
      <c r="E7" s="922"/>
      <c r="F7" s="922"/>
      <c r="G7" s="922"/>
      <c r="H7" s="922"/>
      <c r="I7" s="922"/>
      <c r="J7" s="922"/>
      <c r="K7" s="922"/>
      <c r="L7" s="922"/>
      <c r="M7" s="922"/>
      <c r="N7" s="922"/>
      <c r="O7" s="922"/>
      <c r="P7" s="922"/>
      <c r="Q7" s="125"/>
      <c r="R7" s="116"/>
    </row>
    <row r="8" spans="1:18" ht="12.75" customHeight="1">
      <c r="A8" s="921" t="s">
        <v>193</v>
      </c>
      <c r="B8" s="922"/>
      <c r="C8" s="922"/>
      <c r="D8" s="922"/>
      <c r="E8" s="922"/>
      <c r="F8" s="922"/>
      <c r="G8" s="922"/>
      <c r="H8" s="922"/>
      <c r="I8" s="922"/>
      <c r="J8" s="922"/>
      <c r="K8" s="922"/>
      <c r="L8" s="922"/>
      <c r="M8" s="922"/>
      <c r="N8" s="922"/>
      <c r="O8" s="922"/>
      <c r="P8" s="922"/>
      <c r="Q8" s="125"/>
      <c r="R8" s="116"/>
    </row>
    <row r="9" spans="1:18" ht="13.5" thickBot="1">
      <c r="A9" s="934" t="s">
        <v>194</v>
      </c>
      <c r="B9" s="935"/>
      <c r="C9" s="935"/>
      <c r="D9" s="935"/>
      <c r="E9" s="935"/>
      <c r="F9" s="935"/>
      <c r="G9" s="935"/>
      <c r="H9" s="935"/>
      <c r="I9" s="935"/>
      <c r="J9" s="935"/>
      <c r="K9" s="935"/>
      <c r="L9" s="935"/>
      <c r="M9" s="935"/>
      <c r="N9" s="935"/>
      <c r="O9" s="328"/>
      <c r="P9" s="141"/>
      <c r="Q9" s="126"/>
      <c r="R9" s="116"/>
    </row>
    <row r="10" spans="1:18" ht="15" customHeight="1">
      <c r="A10" s="924" t="s">
        <v>592</v>
      </c>
      <c r="B10" s="924"/>
      <c r="C10" s="924"/>
      <c r="D10" s="924"/>
      <c r="E10" s="924"/>
      <c r="F10" s="924"/>
      <c r="G10" s="924"/>
      <c r="H10" s="924"/>
      <c r="I10" s="924"/>
      <c r="J10" s="924"/>
      <c r="K10" s="924"/>
      <c r="L10" s="924"/>
      <c r="M10" s="924"/>
      <c r="N10" s="924"/>
      <c r="O10" s="924"/>
      <c r="P10" s="924"/>
      <c r="Q10" s="127"/>
    </row>
    <row r="11" spans="1:18" ht="15.75" thickBot="1">
      <c r="A11" s="925"/>
      <c r="B11" s="925"/>
      <c r="C11" s="925"/>
      <c r="D11" s="925"/>
      <c r="E11" s="925"/>
      <c r="F11" s="925"/>
      <c r="G11" s="925"/>
      <c r="H11" s="925"/>
      <c r="I11" s="925"/>
      <c r="J11" s="925"/>
      <c r="K11" s="925"/>
      <c r="L11" s="925"/>
      <c r="M11" s="925"/>
      <c r="N11" s="925"/>
      <c r="O11" s="925"/>
      <c r="P11" s="925"/>
      <c r="Q11" s="128"/>
    </row>
    <row r="12" spans="1:18" ht="12" customHeight="1">
      <c r="A12" s="118"/>
      <c r="B12" s="118"/>
      <c r="C12" s="118"/>
      <c r="D12" s="118"/>
      <c r="E12" s="118"/>
      <c r="F12" s="118"/>
      <c r="G12" s="118"/>
      <c r="H12" s="118"/>
      <c r="I12" s="118"/>
      <c r="J12" s="118"/>
      <c r="K12" s="118"/>
      <c r="L12" s="118"/>
      <c r="M12" s="118"/>
      <c r="N12" s="118"/>
      <c r="O12" s="118"/>
      <c r="P12" s="118"/>
      <c r="Q12" s="118"/>
    </row>
    <row r="14" spans="1:18" ht="18" customHeight="1" thickBot="1">
      <c r="A14" s="137"/>
      <c r="B14" s="137"/>
      <c r="C14" s="137"/>
      <c r="D14" s="137"/>
      <c r="E14" s="137"/>
      <c r="F14" s="137"/>
      <c r="G14" s="137"/>
      <c r="H14" s="137"/>
      <c r="I14" s="137"/>
      <c r="J14" s="137"/>
      <c r="K14" s="137"/>
      <c r="L14" s="137"/>
      <c r="M14" s="137"/>
      <c r="N14" s="137"/>
      <c r="O14" s="128"/>
      <c r="P14" s="128"/>
      <c r="Q14" s="128"/>
    </row>
    <row r="15" spans="1:18" ht="8.25" customHeight="1" thickBot="1">
      <c r="L15" s="138"/>
      <c r="M15" s="945"/>
      <c r="N15" s="945"/>
      <c r="O15" s="945"/>
      <c r="P15" s="945"/>
      <c r="Q15" s="118"/>
    </row>
    <row r="16" spans="1:18" ht="22.5" customHeight="1" thickTop="1" thickBot="1">
      <c r="I16" s="942" t="s">
        <v>213</v>
      </c>
      <c r="J16" s="943"/>
      <c r="K16" s="944" t="s">
        <v>211</v>
      </c>
      <c r="L16" s="944"/>
      <c r="M16" s="946" t="s">
        <v>212</v>
      </c>
      <c r="N16" s="947"/>
      <c r="O16" s="947"/>
      <c r="P16" s="947"/>
      <c r="Q16" s="947"/>
    </row>
    <row r="17" spans="1:17" ht="11.25" customHeight="1" thickTop="1">
      <c r="A17" s="114"/>
      <c r="B17" s="114"/>
      <c r="C17" s="114"/>
      <c r="K17" s="944"/>
      <c r="L17" s="944"/>
      <c r="M17" s="947"/>
      <c r="N17" s="947"/>
      <c r="O17" s="947"/>
      <c r="P17" s="947"/>
      <c r="Q17" s="947"/>
    </row>
    <row r="18" spans="1:17" ht="18" customHeight="1" thickBot="1">
      <c r="L18" s="117"/>
      <c r="M18" s="948"/>
      <c r="N18" s="948"/>
      <c r="O18" s="948"/>
      <c r="P18" s="948"/>
      <c r="Q18" s="948"/>
    </row>
    <row r="19" spans="1:17" ht="18" customHeight="1" thickTop="1"/>
    <row r="20" spans="1:17" ht="18" customHeight="1"/>
    <row r="21" spans="1:17" ht="18" customHeight="1"/>
    <row r="22" spans="1:17" ht="18" customHeight="1"/>
    <row r="23" spans="1:17" ht="18" customHeight="1"/>
    <row r="24" spans="1:17" ht="18" customHeight="1"/>
    <row r="25" spans="1:17" ht="18" customHeight="1"/>
    <row r="26" spans="1:17" ht="18" customHeight="1"/>
    <row r="27" spans="1:17" ht="18" customHeight="1"/>
    <row r="28" spans="1:17" ht="18" customHeight="1"/>
    <row r="29" spans="1:17" ht="18" customHeight="1"/>
    <row r="30" spans="1:17" ht="12" customHeight="1"/>
    <row r="31" spans="1:17" ht="12" customHeight="1"/>
    <row r="32" spans="1:17" ht="18" customHeight="1"/>
    <row r="33" spans="1:17" ht="18" customHeight="1"/>
    <row r="34" spans="1:17" ht="18" customHeight="1"/>
    <row r="35" spans="1:17" ht="18" customHeight="1"/>
    <row r="36" spans="1:17" ht="18" customHeight="1"/>
    <row r="37" spans="1:17" ht="18" customHeight="1"/>
    <row r="38" spans="1:17" ht="18" customHeight="1"/>
    <row r="39" spans="1:17" ht="18" customHeight="1">
      <c r="O39" s="118"/>
      <c r="P39" s="118"/>
      <c r="Q39" s="118"/>
    </row>
    <row r="40" spans="1:17" ht="18" customHeight="1">
      <c r="O40" s="118"/>
      <c r="P40" s="118"/>
      <c r="Q40" s="118"/>
    </row>
    <row r="41" spans="1:17" ht="18" customHeight="1">
      <c r="O41" s="118"/>
      <c r="P41" s="118"/>
      <c r="Q41" s="118"/>
    </row>
    <row r="42" spans="1:17" ht="18" customHeight="1">
      <c r="O42" s="118"/>
      <c r="P42" s="118"/>
      <c r="Q42" s="118"/>
    </row>
    <row r="43" spans="1:17" ht="18" customHeight="1">
      <c r="O43" s="118"/>
      <c r="P43" s="118"/>
      <c r="Q43" s="118"/>
    </row>
    <row r="44" spans="1:17" ht="18" customHeight="1">
      <c r="O44" s="118"/>
      <c r="P44" s="118"/>
      <c r="Q44" s="118"/>
    </row>
    <row r="45" spans="1:17" ht="18" customHeight="1">
      <c r="A45" s="118"/>
      <c r="B45" s="118"/>
      <c r="C45" s="118"/>
      <c r="D45" s="118"/>
      <c r="E45" s="118"/>
      <c r="F45" s="118"/>
      <c r="G45" s="118"/>
      <c r="H45" s="118"/>
      <c r="I45" s="118"/>
      <c r="J45" s="118"/>
      <c r="K45" s="118"/>
      <c r="L45" s="118"/>
      <c r="M45" s="118"/>
      <c r="N45" s="118"/>
      <c r="O45" s="118"/>
      <c r="P45" s="118"/>
      <c r="Q45" s="118"/>
    </row>
    <row r="46" spans="1:17" ht="18" customHeight="1">
      <c r="A46" s="118"/>
      <c r="B46" s="118"/>
      <c r="C46" s="118"/>
      <c r="D46" s="118"/>
      <c r="E46" s="118"/>
      <c r="F46" s="118"/>
      <c r="G46" s="118"/>
      <c r="H46" s="118"/>
      <c r="I46" s="118"/>
      <c r="J46" s="118"/>
      <c r="K46" s="118"/>
      <c r="L46" s="118"/>
      <c r="M46" s="118"/>
      <c r="N46" s="118"/>
      <c r="O46" s="118"/>
      <c r="P46" s="118"/>
      <c r="Q46" s="118"/>
    </row>
    <row r="47" spans="1:17" ht="18" customHeight="1">
      <c r="A47" s="118"/>
      <c r="B47" s="118"/>
      <c r="C47" s="118"/>
      <c r="D47" s="118"/>
      <c r="E47" s="118"/>
      <c r="F47" s="118"/>
      <c r="G47" s="118"/>
      <c r="H47" s="118"/>
      <c r="I47" s="118"/>
      <c r="J47" s="118"/>
      <c r="K47" s="118"/>
      <c r="L47" s="118"/>
      <c r="M47" s="118"/>
      <c r="N47" s="118"/>
      <c r="O47" s="118"/>
      <c r="P47" s="118"/>
      <c r="Q47" s="118"/>
    </row>
    <row r="48" spans="1:17" ht="18" customHeight="1">
      <c r="A48" s="118"/>
      <c r="B48" s="118"/>
      <c r="C48" s="118"/>
      <c r="D48" s="118"/>
      <c r="E48" s="118"/>
      <c r="F48" s="118"/>
      <c r="G48" s="118"/>
      <c r="H48" s="118"/>
      <c r="I48" s="118"/>
      <c r="J48" s="118"/>
      <c r="K48" s="118"/>
      <c r="L48" s="118"/>
      <c r="M48" s="118"/>
      <c r="N48" s="118"/>
      <c r="O48" s="118"/>
      <c r="P48" s="118"/>
      <c r="Q48" s="118"/>
    </row>
    <row r="49" spans="1:17" ht="18" customHeight="1">
      <c r="A49" s="118"/>
      <c r="B49" s="118"/>
      <c r="C49" s="118"/>
      <c r="D49" s="118"/>
      <c r="E49" s="118"/>
      <c r="F49" s="118"/>
      <c r="G49" s="118"/>
      <c r="H49" s="118"/>
      <c r="I49" s="118"/>
      <c r="J49" s="118"/>
      <c r="K49" s="118"/>
      <c r="L49" s="118"/>
      <c r="M49" s="118"/>
      <c r="N49" s="118"/>
      <c r="O49" s="118"/>
      <c r="P49" s="118"/>
      <c r="Q49" s="118"/>
    </row>
    <row r="50" spans="1:17" ht="18" customHeight="1">
      <c r="A50" s="118"/>
      <c r="B50" s="118"/>
      <c r="C50" s="118"/>
      <c r="D50" s="118"/>
      <c r="E50" s="118"/>
      <c r="F50" s="118"/>
      <c r="G50" s="118"/>
      <c r="H50" s="118"/>
      <c r="I50" s="118"/>
      <c r="J50" s="118"/>
      <c r="K50" s="118"/>
      <c r="L50" s="118"/>
      <c r="M50" s="118"/>
      <c r="N50" s="118"/>
      <c r="O50" s="118"/>
      <c r="P50" s="118"/>
      <c r="Q50" s="118"/>
    </row>
    <row r="51" spans="1:17" ht="18" customHeight="1"/>
    <row r="52" spans="1:17" ht="18" customHeight="1"/>
    <row r="53" spans="1:17" ht="18" customHeight="1"/>
    <row r="54" spans="1:17" ht="18" customHeight="1"/>
    <row r="55" spans="1:17" ht="18" customHeight="1"/>
    <row r="56" spans="1:17" ht="18" customHeight="1"/>
    <row r="57" spans="1:17" ht="18" customHeight="1"/>
  </sheetData>
  <mergeCells count="12">
    <mergeCell ref="A8:P8"/>
    <mergeCell ref="A1:C1"/>
    <mergeCell ref="E1:N1"/>
    <mergeCell ref="P1:Q1"/>
    <mergeCell ref="A3:C3"/>
    <mergeCell ref="A6:P7"/>
    <mergeCell ref="A9:N9"/>
    <mergeCell ref="A10:P11"/>
    <mergeCell ref="I16:J16"/>
    <mergeCell ref="K16:L17"/>
    <mergeCell ref="M15:P15"/>
    <mergeCell ref="M16:Q18"/>
  </mergeCells>
  <pageMargins left="0.5" right="0.5" top="0.5" bottom="0.5" header="0.3" footer="0.3"/>
  <pageSetup scale="84" orientation="portrait" r:id="rId1"/>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pageSetUpPr fitToPage="1"/>
  </sheetPr>
  <dimension ref="A1:AC94"/>
  <sheetViews>
    <sheetView zoomScale="70" zoomScaleNormal="70" workbookViewId="0">
      <selection activeCell="E26" sqref="E26"/>
    </sheetView>
  </sheetViews>
  <sheetFormatPr defaultRowHeight="12.75"/>
  <cols>
    <col min="1" max="1" width="1.42578125" customWidth="1"/>
    <col min="2" max="2" width="10.85546875" customWidth="1"/>
    <col min="3" max="3" width="7.7109375" customWidth="1"/>
    <col min="4" max="4" width="3.7109375" customWidth="1"/>
    <col min="5" max="5" width="7.7109375" customWidth="1"/>
    <col min="6" max="6" width="3.7109375" customWidth="1"/>
    <col min="7" max="8" width="8.7109375" customWidth="1"/>
    <col min="9" max="9" width="7.7109375" customWidth="1"/>
    <col min="10" max="12" width="3.7109375" customWidth="1"/>
    <col min="13" max="13" width="8.7109375" customWidth="1"/>
    <col min="14" max="14" width="3.140625" customWidth="1"/>
    <col min="15" max="15" width="3.28515625" customWidth="1"/>
    <col min="16" max="16" width="3.42578125" customWidth="1"/>
    <col min="17" max="18" width="6.7109375" customWidth="1"/>
    <col min="19" max="19" width="2.5703125" customWidth="1"/>
    <col min="20" max="20" width="6.7109375" customWidth="1"/>
    <col min="21" max="21" width="3.7109375" customWidth="1"/>
    <col min="22" max="22" width="7.42578125" customWidth="1"/>
    <col min="23" max="23" width="1.7109375" customWidth="1"/>
  </cols>
  <sheetData>
    <row r="1" spans="1:27" ht="17.25">
      <c r="A1" s="985" t="s">
        <v>29</v>
      </c>
      <c r="B1" s="985"/>
      <c r="C1" s="985"/>
      <c r="D1" s="122"/>
      <c r="E1" s="168"/>
      <c r="F1" s="168"/>
      <c r="G1" s="979" t="s">
        <v>27</v>
      </c>
      <c r="H1" s="979"/>
      <c r="I1" s="979"/>
      <c r="J1" s="979"/>
      <c r="K1" s="979"/>
      <c r="L1" s="979"/>
      <c r="M1" s="979"/>
      <c r="N1" s="979"/>
      <c r="O1" s="979"/>
      <c r="P1" s="979"/>
      <c r="Q1" s="985" t="s">
        <v>214</v>
      </c>
      <c r="R1" s="985"/>
      <c r="S1" s="985"/>
      <c r="T1" s="163"/>
      <c r="U1" s="151">
        <v>1</v>
      </c>
    </row>
    <row r="2" spans="1:27" ht="16.5">
      <c r="A2" s="130"/>
      <c r="B2" s="130"/>
      <c r="C2" s="130"/>
      <c r="D2" s="118"/>
      <c r="E2" s="118"/>
      <c r="F2" s="118"/>
      <c r="G2" s="118"/>
      <c r="H2" s="118"/>
      <c r="I2" s="118"/>
      <c r="J2" s="118"/>
      <c r="K2" s="118"/>
      <c r="L2" s="118"/>
      <c r="M2" s="118"/>
      <c r="N2" s="118"/>
      <c r="O2" s="118"/>
      <c r="P2" s="118"/>
      <c r="Q2" s="130"/>
      <c r="R2" s="130"/>
      <c r="S2" s="130"/>
      <c r="T2" s="130"/>
      <c r="U2" s="130"/>
    </row>
    <row r="3" spans="1:27" ht="16.5">
      <c r="A3" s="936" t="s">
        <v>523</v>
      </c>
      <c r="B3" s="936"/>
      <c r="C3" s="936"/>
      <c r="D3" s="118"/>
      <c r="E3" s="118"/>
      <c r="F3" s="118"/>
      <c r="G3" s="122"/>
      <c r="H3" s="118"/>
      <c r="I3" s="118"/>
      <c r="J3" s="118"/>
      <c r="K3" s="118"/>
      <c r="L3" s="118"/>
      <c r="M3" s="118"/>
      <c r="N3" s="122"/>
      <c r="O3" s="122"/>
      <c r="P3" s="150"/>
      <c r="Q3" s="985" t="s">
        <v>215</v>
      </c>
      <c r="R3" s="985"/>
      <c r="S3" s="985"/>
      <c r="T3" s="985"/>
      <c r="U3" s="985"/>
      <c r="V3" s="985"/>
    </row>
    <row r="4" spans="1:27" ht="16.5">
      <c r="A4" s="119"/>
      <c r="B4" s="119"/>
      <c r="C4" s="119"/>
      <c r="D4" s="118"/>
      <c r="E4" s="118"/>
      <c r="F4" s="118"/>
      <c r="G4" s="118"/>
      <c r="H4" s="118"/>
      <c r="I4" s="118"/>
      <c r="J4" s="118"/>
      <c r="K4" s="118"/>
      <c r="L4" s="118"/>
      <c r="M4" s="118"/>
      <c r="N4" s="122"/>
      <c r="O4" s="122"/>
      <c r="P4" s="150"/>
      <c r="Q4" s="985" t="s">
        <v>216</v>
      </c>
      <c r="R4" s="985"/>
      <c r="S4" s="985"/>
      <c r="T4" s="985"/>
      <c r="U4" s="985"/>
      <c r="V4" s="985"/>
    </row>
    <row r="5" spans="1:27" ht="17.25" thickBot="1">
      <c r="A5" s="982"/>
      <c r="B5" s="982"/>
      <c r="C5" s="982"/>
      <c r="D5" s="982"/>
      <c r="E5" s="982"/>
      <c r="F5" s="982"/>
      <c r="G5" s="982"/>
      <c r="H5" s="982"/>
      <c r="I5" s="982"/>
      <c r="J5" s="982"/>
      <c r="K5" s="982"/>
      <c r="L5" s="982"/>
      <c r="M5" s="982"/>
      <c r="N5" s="982"/>
      <c r="O5" s="982"/>
      <c r="P5" s="982"/>
      <c r="Q5" s="982"/>
      <c r="R5" s="982"/>
      <c r="S5" s="982"/>
      <c r="T5" s="982"/>
      <c r="U5" s="982"/>
      <c r="V5" s="982"/>
      <c r="W5" s="982"/>
    </row>
    <row r="6" spans="1:27" ht="18" customHeight="1" thickTop="1">
      <c r="A6" s="984" t="s">
        <v>217</v>
      </c>
      <c r="B6" s="984"/>
      <c r="C6" s="984"/>
      <c r="D6" s="984"/>
      <c r="E6" s="984"/>
      <c r="F6" s="984"/>
      <c r="G6" s="984"/>
      <c r="H6" s="984"/>
      <c r="I6" s="984"/>
      <c r="J6" s="984"/>
      <c r="K6" s="984"/>
      <c r="L6" s="984"/>
      <c r="M6" s="984"/>
      <c r="N6" s="166"/>
      <c r="O6" s="164"/>
      <c r="P6" s="164"/>
      <c r="Q6" s="164"/>
      <c r="R6" s="164"/>
      <c r="S6" s="164"/>
      <c r="T6" s="164"/>
      <c r="U6" s="164"/>
      <c r="V6" s="164"/>
    </row>
    <row r="7" spans="1:27" ht="10.5" customHeight="1">
      <c r="A7" s="156"/>
      <c r="B7" s="156"/>
      <c r="C7" s="156"/>
      <c r="D7" s="156"/>
      <c r="E7" s="156"/>
      <c r="F7" s="156"/>
      <c r="G7" s="156"/>
      <c r="H7" s="156"/>
      <c r="I7" s="156"/>
      <c r="J7" s="156"/>
      <c r="K7" s="156"/>
      <c r="L7" s="156"/>
      <c r="M7" s="156"/>
      <c r="N7" s="156"/>
      <c r="O7" s="156"/>
      <c r="P7" s="156"/>
      <c r="Q7" s="156"/>
      <c r="R7" s="156"/>
      <c r="S7" s="156"/>
      <c r="T7" s="156"/>
      <c r="U7" s="156"/>
    </row>
    <row r="8" spans="1:27" ht="17.25" thickBot="1">
      <c r="A8" s="983" t="s">
        <v>218</v>
      </c>
      <c r="B8" s="983"/>
      <c r="C8" s="983"/>
      <c r="D8" s="983"/>
      <c r="E8" s="983"/>
      <c r="F8" s="983"/>
      <c r="G8" s="983"/>
      <c r="H8" s="983"/>
      <c r="I8" s="983"/>
      <c r="J8" s="983"/>
      <c r="K8" s="983"/>
      <c r="L8" s="983"/>
      <c r="M8" s="983"/>
      <c r="N8" s="167"/>
      <c r="O8" s="156"/>
      <c r="P8" s="156"/>
      <c r="Q8" s="156"/>
      <c r="R8" s="156"/>
      <c r="S8" s="156"/>
      <c r="T8" s="156"/>
      <c r="U8" s="156"/>
    </row>
    <row r="9" spans="1:27" ht="27" customHeight="1">
      <c r="A9" s="152"/>
      <c r="B9" s="980" t="s">
        <v>219</v>
      </c>
      <c r="C9" s="980"/>
      <c r="D9" s="127"/>
      <c r="E9" s="127"/>
      <c r="F9" s="980" t="s">
        <v>224</v>
      </c>
      <c r="G9" s="980"/>
      <c r="H9" s="127"/>
      <c r="I9" s="127"/>
      <c r="J9" s="127"/>
      <c r="K9" s="127"/>
      <c r="L9" s="127"/>
      <c r="M9" s="127"/>
      <c r="N9" s="153"/>
      <c r="O9" s="118"/>
      <c r="P9" s="118"/>
      <c r="Q9" s="118"/>
      <c r="R9" s="118"/>
      <c r="S9" s="118"/>
      <c r="T9" s="118"/>
      <c r="U9" s="118"/>
    </row>
    <row r="10" spans="1:27" ht="14.1" customHeight="1">
      <c r="A10" s="154"/>
      <c r="B10" s="981" t="s">
        <v>220</v>
      </c>
      <c r="C10" s="981"/>
      <c r="D10" s="981"/>
      <c r="E10" s="123"/>
      <c r="F10" s="981" t="s">
        <v>220</v>
      </c>
      <c r="G10" s="981"/>
      <c r="H10" s="981"/>
      <c r="I10" s="123"/>
      <c r="J10" s="123"/>
      <c r="K10" s="123"/>
      <c r="L10" s="123"/>
      <c r="M10" s="123"/>
      <c r="N10" s="155"/>
      <c r="O10" s="118"/>
      <c r="P10" s="118"/>
      <c r="Q10" s="118"/>
      <c r="R10" s="118"/>
      <c r="S10" s="118"/>
      <c r="T10" s="118"/>
      <c r="U10" s="118"/>
    </row>
    <row r="11" spans="1:27" ht="14.1" customHeight="1">
      <c r="A11" s="154"/>
      <c r="B11" s="981" t="s">
        <v>221</v>
      </c>
      <c r="C11" s="981"/>
      <c r="D11" s="981"/>
      <c r="E11" s="123"/>
      <c r="F11" s="981" t="s">
        <v>221</v>
      </c>
      <c r="G11" s="981"/>
      <c r="H11" s="981"/>
      <c r="I11" s="123"/>
      <c r="J11" s="123"/>
      <c r="K11" s="123"/>
      <c r="L11" s="123"/>
      <c r="M11" s="123"/>
      <c r="N11" s="155"/>
      <c r="O11" s="118"/>
      <c r="P11" s="118"/>
      <c r="Q11" s="118"/>
      <c r="R11" s="118"/>
      <c r="S11" s="118"/>
      <c r="T11" s="118"/>
      <c r="U11" s="118"/>
    </row>
    <row r="12" spans="1:27" ht="14.1" customHeight="1" thickBot="1">
      <c r="A12" s="154"/>
      <c r="B12" s="981" t="s">
        <v>222</v>
      </c>
      <c r="C12" s="981"/>
      <c r="D12" s="981"/>
      <c r="E12" s="123"/>
      <c r="F12" s="981" t="s">
        <v>222</v>
      </c>
      <c r="G12" s="981"/>
      <c r="H12" s="981"/>
      <c r="I12" s="157"/>
      <c r="J12" s="986" t="s">
        <v>225</v>
      </c>
      <c r="K12" s="986"/>
      <c r="L12" s="986"/>
      <c r="M12" s="986"/>
      <c r="N12" s="155"/>
      <c r="O12" s="118"/>
      <c r="P12" s="118"/>
      <c r="Q12" s="118"/>
      <c r="R12" s="118"/>
      <c r="S12" s="118"/>
      <c r="T12" s="118"/>
      <c r="U12" s="118"/>
    </row>
    <row r="13" spans="1:27" ht="14.1" customHeight="1" thickBot="1">
      <c r="A13" s="154"/>
      <c r="B13" s="404"/>
      <c r="C13" s="404"/>
      <c r="D13" s="404"/>
      <c r="E13" s="405"/>
      <c r="F13" s="404"/>
      <c r="G13" s="404"/>
      <c r="H13" s="404"/>
      <c r="I13" s="406"/>
      <c r="J13" s="407"/>
      <c r="K13" s="407"/>
      <c r="L13" s="407"/>
      <c r="M13" s="407"/>
      <c r="N13" s="155"/>
      <c r="O13" s="118"/>
      <c r="P13" s="118"/>
      <c r="Q13" s="118"/>
      <c r="R13" s="410"/>
      <c r="S13" s="410"/>
      <c r="T13" s="410"/>
      <c r="U13" s="410"/>
    </row>
    <row r="14" spans="1:27" ht="12" customHeight="1">
      <c r="A14" s="154"/>
      <c r="B14" s="949">
        <f>'AB Overall Totals &amp; Rejected'!G23</f>
        <v>74</v>
      </c>
      <c r="C14" s="950"/>
      <c r="D14" s="951"/>
      <c r="E14" s="956" t="s">
        <v>223</v>
      </c>
      <c r="F14" s="949">
        <v>0</v>
      </c>
      <c r="G14" s="950"/>
      <c r="H14" s="951"/>
      <c r="I14" s="956" t="s">
        <v>223</v>
      </c>
      <c r="J14" s="949">
        <f>'AB Overall Totals &amp; Rejected'!C23</f>
        <v>2</v>
      </c>
      <c r="K14" s="950"/>
      <c r="L14" s="950"/>
      <c r="M14" s="951"/>
      <c r="N14" s="155"/>
      <c r="P14" s="955" t="s">
        <v>226</v>
      </c>
      <c r="Q14" s="329"/>
      <c r="R14" s="949">
        <f>B14+F14+J14</f>
        <v>76</v>
      </c>
      <c r="S14" s="950"/>
      <c r="T14" s="950"/>
      <c r="U14" s="951"/>
      <c r="AA14" s="403"/>
    </row>
    <row r="15" spans="1:27" ht="12" customHeight="1" thickBot="1">
      <c r="A15" s="154"/>
      <c r="B15" s="952"/>
      <c r="C15" s="953"/>
      <c r="D15" s="954"/>
      <c r="E15" s="956"/>
      <c r="F15" s="952"/>
      <c r="G15" s="953"/>
      <c r="H15" s="954"/>
      <c r="I15" s="956"/>
      <c r="J15" s="952"/>
      <c r="K15" s="953"/>
      <c r="L15" s="953"/>
      <c r="M15" s="954"/>
      <c r="N15" s="155"/>
      <c r="P15" s="955"/>
      <c r="Q15" s="118"/>
      <c r="R15" s="952"/>
      <c r="S15" s="953"/>
      <c r="T15" s="953"/>
      <c r="U15" s="954"/>
    </row>
    <row r="16" spans="1:27" ht="10.5" customHeight="1">
      <c r="A16" s="154"/>
      <c r="B16" s="408"/>
      <c r="C16" s="408"/>
      <c r="D16" s="405"/>
      <c r="E16" s="405"/>
      <c r="F16" s="405"/>
      <c r="G16" s="405"/>
      <c r="H16" s="405"/>
      <c r="I16" s="405"/>
      <c r="J16" s="405"/>
      <c r="K16" s="405"/>
      <c r="L16" s="405"/>
      <c r="M16" s="405"/>
      <c r="N16" s="155"/>
      <c r="R16" s="204"/>
      <c r="S16" s="204"/>
      <c r="T16" s="204"/>
      <c r="U16" s="410"/>
    </row>
    <row r="17" spans="1:27" ht="16.5">
      <c r="A17" s="154"/>
      <c r="B17" s="408" t="s">
        <v>534</v>
      </c>
      <c r="C17" s="408"/>
      <c r="D17" s="409"/>
      <c r="E17" s="409"/>
      <c r="F17" s="409" t="s">
        <v>535</v>
      </c>
      <c r="G17" s="409"/>
      <c r="H17" s="409"/>
      <c r="I17" s="409"/>
      <c r="J17" s="409" t="s">
        <v>536</v>
      </c>
      <c r="K17" s="409"/>
      <c r="L17" s="409"/>
      <c r="M17" s="409"/>
      <c r="N17" s="382"/>
      <c r="O17" s="118"/>
      <c r="P17" s="118"/>
      <c r="Q17" s="379"/>
      <c r="R17" s="411"/>
      <c r="S17" s="411"/>
      <c r="T17" s="411"/>
      <c r="U17" s="410"/>
      <c r="AA17" s="403"/>
    </row>
    <row r="18" spans="1:27" ht="10.5" customHeight="1" thickBot="1">
      <c r="A18" s="154"/>
      <c r="B18" s="408"/>
      <c r="C18" s="408"/>
      <c r="D18" s="405"/>
      <c r="E18" s="405"/>
      <c r="F18" s="405"/>
      <c r="G18" s="405"/>
      <c r="H18" s="405"/>
      <c r="I18" s="405"/>
      <c r="J18" s="405"/>
      <c r="K18" s="405"/>
      <c r="L18" s="405"/>
      <c r="M18" s="405"/>
      <c r="N18" s="383"/>
      <c r="O18" s="118"/>
      <c r="P18" s="118"/>
      <c r="Q18" s="379"/>
      <c r="R18" s="411"/>
      <c r="S18" s="411"/>
      <c r="T18" s="411"/>
      <c r="U18" s="410"/>
    </row>
    <row r="19" spans="1:27" ht="12.6" customHeight="1">
      <c r="A19" s="154"/>
      <c r="B19" s="949">
        <f>'AB Overall Totals &amp; Rejected'!L23</f>
        <v>0</v>
      </c>
      <c r="C19" s="950"/>
      <c r="D19" s="951"/>
      <c r="E19" s="956" t="s">
        <v>223</v>
      </c>
      <c r="F19" s="949">
        <v>0</v>
      </c>
      <c r="G19" s="950"/>
      <c r="H19" s="951"/>
      <c r="I19" s="956" t="s">
        <v>223</v>
      </c>
      <c r="J19" s="949">
        <f>'AB Overall Totals &amp; Rejected'!D23</f>
        <v>0</v>
      </c>
      <c r="K19" s="950"/>
      <c r="L19" s="950"/>
      <c r="M19" s="951"/>
      <c r="N19" s="383"/>
      <c r="P19" s="955" t="s">
        <v>226</v>
      </c>
      <c r="Q19" s="329"/>
      <c r="R19" s="949">
        <f>B19+F19+J19</f>
        <v>0</v>
      </c>
      <c r="S19" s="950"/>
      <c r="T19" s="950"/>
      <c r="U19" s="951"/>
    </row>
    <row r="20" spans="1:27" ht="15.6" customHeight="1" thickBot="1">
      <c r="A20" s="154"/>
      <c r="B20" s="952"/>
      <c r="C20" s="953"/>
      <c r="D20" s="954"/>
      <c r="E20" s="956"/>
      <c r="F20" s="952"/>
      <c r="G20" s="953"/>
      <c r="H20" s="954"/>
      <c r="I20" s="956"/>
      <c r="J20" s="952"/>
      <c r="K20" s="953"/>
      <c r="L20" s="953"/>
      <c r="M20" s="954"/>
      <c r="N20" s="383"/>
      <c r="P20" s="955"/>
      <c r="Q20" s="118"/>
      <c r="R20" s="952"/>
      <c r="S20" s="953"/>
      <c r="T20" s="953"/>
      <c r="U20" s="954"/>
    </row>
    <row r="21" spans="1:27" ht="10.5" customHeight="1">
      <c r="A21" s="154"/>
      <c r="B21" s="413"/>
      <c r="C21" s="378"/>
      <c r="D21" s="123"/>
      <c r="E21" s="123"/>
      <c r="F21" s="123"/>
      <c r="G21" s="123"/>
      <c r="H21" s="123"/>
      <c r="I21" s="123"/>
      <c r="J21" s="123"/>
      <c r="K21" s="123"/>
      <c r="L21" s="123"/>
      <c r="M21" s="123"/>
      <c r="N21" s="383"/>
      <c r="O21" s="118"/>
      <c r="P21" s="118"/>
      <c r="Q21" s="379"/>
      <c r="R21" s="411"/>
      <c r="S21" s="411"/>
      <c r="T21" s="411"/>
      <c r="U21" s="410"/>
    </row>
    <row r="22" spans="1:27" ht="10.5" customHeight="1" thickBot="1">
      <c r="A22" s="385"/>
      <c r="B22" s="381"/>
      <c r="C22" s="381"/>
      <c r="D22" s="121"/>
      <c r="E22" s="121"/>
      <c r="F22" s="121"/>
      <c r="G22" s="121"/>
      <c r="H22" s="121"/>
      <c r="I22" s="121"/>
      <c r="J22" s="121"/>
      <c r="K22" s="121"/>
      <c r="L22" s="121"/>
      <c r="M22" s="121"/>
      <c r="N22" s="384"/>
      <c r="O22" s="118"/>
      <c r="P22" s="118"/>
      <c r="Q22" s="379"/>
      <c r="R22" s="411"/>
      <c r="S22" s="411"/>
      <c r="T22" s="411"/>
      <c r="U22" s="410"/>
    </row>
    <row r="23" spans="1:27" ht="14.45" customHeight="1" thickTop="1">
      <c r="A23" s="378"/>
      <c r="B23" s="378"/>
      <c r="C23" s="378"/>
      <c r="D23" s="123"/>
      <c r="E23" s="123"/>
      <c r="F23" s="123"/>
      <c r="G23" s="123"/>
      <c r="H23" s="123"/>
      <c r="I23" s="123"/>
      <c r="J23" s="123"/>
      <c r="K23" s="123"/>
      <c r="L23" s="123"/>
      <c r="M23" s="123"/>
      <c r="N23" s="123"/>
      <c r="O23" s="118"/>
      <c r="P23" s="118"/>
      <c r="Q23" s="379"/>
      <c r="R23" s="411"/>
      <c r="S23" s="411"/>
      <c r="T23" s="411"/>
      <c r="U23" s="410"/>
    </row>
    <row r="24" spans="1:27" ht="12" customHeight="1" thickBot="1">
      <c r="A24" s="120"/>
      <c r="B24" s="118"/>
      <c r="C24" s="118"/>
      <c r="D24" s="118"/>
      <c r="E24" s="118"/>
      <c r="F24" s="118"/>
      <c r="G24" s="118"/>
      <c r="H24" s="118"/>
      <c r="M24" s="402"/>
      <c r="N24" s="118"/>
      <c r="Q24" s="121"/>
      <c r="R24" s="412"/>
      <c r="S24" s="412"/>
      <c r="T24" s="412"/>
      <c r="U24" s="412"/>
      <c r="V24" s="121"/>
    </row>
    <row r="25" spans="1:27" ht="12" customHeight="1" thickTop="1" thickBot="1">
      <c r="A25" s="120"/>
      <c r="B25" s="118"/>
      <c r="C25" s="118"/>
      <c r="D25" s="118"/>
      <c r="E25" s="118"/>
      <c r="F25" s="118"/>
      <c r="G25" s="118"/>
      <c r="H25" s="118"/>
      <c r="I25" s="121"/>
      <c r="J25" s="402"/>
      <c r="K25" s="991" t="s">
        <v>230</v>
      </c>
      <c r="L25" s="991"/>
      <c r="M25" s="991"/>
      <c r="N25" s="991"/>
      <c r="Q25" s="123"/>
      <c r="R25" s="405"/>
      <c r="S25" s="405"/>
      <c r="T25" s="405"/>
      <c r="U25" s="405"/>
      <c r="V25" s="123"/>
    </row>
    <row r="26" spans="1:27" ht="8.25" customHeight="1" thickTop="1" thickBot="1">
      <c r="A26" s="120"/>
      <c r="B26" s="118"/>
      <c r="C26" s="118"/>
      <c r="D26" s="118"/>
      <c r="E26" s="118"/>
      <c r="F26" s="118"/>
      <c r="G26" s="118"/>
      <c r="H26" s="118"/>
      <c r="I26" s="386"/>
      <c r="J26" s="402"/>
      <c r="K26" s="991"/>
      <c r="L26" s="991"/>
      <c r="M26" s="991"/>
      <c r="N26" s="991"/>
      <c r="O26" s="118"/>
      <c r="R26" s="204"/>
      <c r="S26" s="204"/>
      <c r="T26" s="204"/>
      <c r="U26" s="204"/>
      <c r="W26" s="116"/>
    </row>
    <row r="27" spans="1:27" ht="16.149999999999999" customHeight="1">
      <c r="R27" s="949">
        <f>R14-R19</f>
        <v>76</v>
      </c>
      <c r="S27" s="950"/>
      <c r="T27" s="950"/>
      <c r="U27" s="951"/>
      <c r="W27" s="116"/>
      <c r="X27" s="116"/>
      <c r="Y27" s="117"/>
    </row>
    <row r="28" spans="1:27" ht="13.15" customHeight="1">
      <c r="J28" s="991" t="s">
        <v>231</v>
      </c>
      <c r="K28" s="991"/>
      <c r="L28" s="991"/>
      <c r="M28" s="991"/>
      <c r="R28" s="995"/>
      <c r="S28" s="996"/>
      <c r="T28" s="996"/>
      <c r="U28" s="997"/>
      <c r="W28" s="116"/>
      <c r="X28" s="116"/>
    </row>
    <row r="29" spans="1:27" ht="6.6" customHeight="1" thickBot="1">
      <c r="J29" s="991"/>
      <c r="K29" s="991"/>
      <c r="L29" s="991"/>
      <c r="M29" s="991"/>
      <c r="R29" s="952"/>
      <c r="S29" s="953"/>
      <c r="T29" s="953"/>
      <c r="U29" s="954"/>
      <c r="W29" s="116"/>
      <c r="X29" s="116"/>
    </row>
    <row r="30" spans="1:27" ht="12.75" customHeight="1">
      <c r="J30" s="387"/>
      <c r="K30" s="387"/>
      <c r="L30" s="387"/>
      <c r="M30" s="387"/>
      <c r="R30" s="388"/>
      <c r="S30" s="388"/>
      <c r="T30" s="388"/>
      <c r="U30" s="388"/>
      <c r="W30" s="116"/>
      <c r="X30" s="116"/>
    </row>
    <row r="31" spans="1:27" ht="4.5" customHeight="1" thickBot="1">
      <c r="A31" s="975"/>
      <c r="B31" s="975"/>
      <c r="C31" s="975"/>
      <c r="D31" s="975"/>
      <c r="E31" s="975"/>
      <c r="F31" s="975"/>
      <c r="G31" s="975"/>
      <c r="H31" s="975"/>
      <c r="I31" s="975"/>
      <c r="J31" s="975"/>
      <c r="K31" s="975"/>
      <c r="L31" s="975"/>
      <c r="M31" s="975"/>
      <c r="N31" s="975"/>
      <c r="O31" s="975"/>
      <c r="P31" s="975"/>
      <c r="Q31" s="975"/>
      <c r="R31" s="975"/>
      <c r="S31" s="975"/>
      <c r="T31" s="975"/>
      <c r="U31" s="975"/>
      <c r="V31" s="975"/>
      <c r="W31" s="975"/>
      <c r="X31" s="116"/>
    </row>
    <row r="32" spans="1:27" ht="18" customHeight="1" thickTop="1">
      <c r="A32" s="165"/>
      <c r="B32" s="992" t="s">
        <v>227</v>
      </c>
      <c r="C32" s="992"/>
      <c r="D32" s="992"/>
      <c r="E32" s="992"/>
      <c r="F32" s="992"/>
      <c r="G32" s="992"/>
      <c r="H32" s="992"/>
      <c r="I32" s="992"/>
      <c r="J32" s="992"/>
      <c r="K32" s="992"/>
      <c r="L32" s="992"/>
      <c r="M32" s="992"/>
      <c r="N32" s="992"/>
      <c r="O32" s="992"/>
      <c r="P32" s="992"/>
      <c r="Q32" s="992"/>
      <c r="R32" s="992"/>
      <c r="S32" s="992"/>
      <c r="T32" s="992"/>
      <c r="U32" s="992"/>
      <c r="V32" s="165"/>
      <c r="W32" s="165"/>
    </row>
    <row r="33" spans="1:29" ht="11.25" customHeight="1" thickBot="1">
      <c r="A33" s="118"/>
      <c r="B33" s="118"/>
      <c r="C33" s="118"/>
      <c r="D33" s="118"/>
      <c r="E33" s="118"/>
      <c r="F33" s="118"/>
      <c r="G33" s="118"/>
      <c r="H33" s="118"/>
      <c r="I33" s="118"/>
      <c r="J33" s="118"/>
      <c r="K33" s="118"/>
      <c r="L33" s="118"/>
      <c r="M33" s="118"/>
      <c r="N33" s="118"/>
      <c r="O33" s="118"/>
      <c r="P33" s="118"/>
      <c r="Q33" s="118"/>
      <c r="R33" s="118"/>
      <c r="S33" s="118"/>
      <c r="T33" s="118"/>
      <c r="U33" s="118"/>
      <c r="V33" s="118"/>
      <c r="AC33" s="281"/>
    </row>
    <row r="34" spans="1:29" ht="12" customHeight="1">
      <c r="A34" s="118"/>
      <c r="B34" s="118"/>
      <c r="C34" s="118"/>
      <c r="D34" s="118"/>
      <c r="E34" s="993" t="s">
        <v>228</v>
      </c>
      <c r="F34" s="993"/>
      <c r="G34" s="993"/>
      <c r="H34" s="993"/>
      <c r="I34" s="993"/>
      <c r="J34" s="993"/>
      <c r="K34" s="993"/>
      <c r="L34" s="993"/>
      <c r="M34" s="993"/>
      <c r="N34" s="118"/>
      <c r="O34" s="118"/>
      <c r="P34" s="118"/>
      <c r="R34" s="998">
        <f>'AB Overall Totals &amp; Rejected'!V23</f>
        <v>0</v>
      </c>
      <c r="S34" s="999"/>
      <c r="T34" s="999"/>
      <c r="U34" s="1000"/>
      <c r="AC34" s="281"/>
    </row>
    <row r="35" spans="1:29" ht="13.9" customHeight="1" thickBot="1">
      <c r="A35" s="118"/>
      <c r="B35" s="118"/>
      <c r="C35" s="118"/>
      <c r="D35" s="118"/>
      <c r="E35" s="993"/>
      <c r="F35" s="993"/>
      <c r="G35" s="993"/>
      <c r="H35" s="993"/>
      <c r="I35" s="993"/>
      <c r="J35" s="993"/>
      <c r="K35" s="993"/>
      <c r="L35" s="993"/>
      <c r="M35" s="993"/>
      <c r="N35" s="118"/>
      <c r="O35" s="118"/>
      <c r="P35" s="118"/>
      <c r="R35" s="1001"/>
      <c r="S35" s="1002"/>
      <c r="T35" s="1002"/>
      <c r="U35" s="1003"/>
    </row>
    <row r="36" spans="1:29" ht="6" customHeight="1" thickBot="1">
      <c r="A36" s="975"/>
      <c r="B36" s="975"/>
      <c r="C36" s="975"/>
      <c r="D36" s="975"/>
      <c r="E36" s="975"/>
      <c r="F36" s="975"/>
      <c r="G36" s="975"/>
      <c r="H36" s="975"/>
      <c r="I36" s="975"/>
      <c r="J36" s="975"/>
      <c r="K36" s="975"/>
      <c r="L36" s="975"/>
      <c r="M36" s="975"/>
      <c r="N36" s="975"/>
      <c r="O36" s="975"/>
      <c r="P36" s="975"/>
      <c r="Q36" s="975"/>
      <c r="R36" s="975"/>
      <c r="S36" s="975"/>
      <c r="T36" s="975"/>
      <c r="U36" s="975"/>
      <c r="V36" s="975"/>
      <c r="W36" s="975"/>
    </row>
    <row r="37" spans="1:29" ht="18" customHeight="1" thickTop="1">
      <c r="B37" s="164"/>
      <c r="C37" s="164"/>
      <c r="D37" s="164"/>
      <c r="E37" s="164"/>
      <c r="F37" s="1005" t="s">
        <v>229</v>
      </c>
      <c r="G37" s="1005"/>
      <c r="H37" s="1005"/>
      <c r="I37" s="1005"/>
      <c r="J37" s="1005"/>
      <c r="K37" s="1005"/>
      <c r="L37" s="1005"/>
      <c r="M37" s="1005"/>
      <c r="N37" s="1005"/>
      <c r="O37" s="1005"/>
      <c r="P37" s="164"/>
      <c r="Q37" s="164"/>
      <c r="R37" s="164"/>
      <c r="S37" s="164"/>
      <c r="T37" s="164"/>
      <c r="U37" s="164"/>
      <c r="V37" s="164"/>
    </row>
    <row r="38" spans="1:29" ht="8.25" customHeight="1" thickBot="1">
      <c r="A38" s="118"/>
      <c r="B38" s="118"/>
      <c r="C38" s="118"/>
      <c r="D38" s="118"/>
      <c r="E38" s="118"/>
      <c r="F38" s="118"/>
      <c r="G38" s="118"/>
      <c r="H38" s="118"/>
      <c r="I38" s="118"/>
      <c r="J38" s="118"/>
      <c r="K38" s="118"/>
      <c r="L38" s="118"/>
      <c r="M38" s="136"/>
      <c r="N38" s="122"/>
      <c r="O38" s="122"/>
      <c r="P38" s="122"/>
      <c r="Q38" s="122"/>
      <c r="R38" s="122"/>
      <c r="S38" s="122"/>
      <c r="T38" s="122"/>
      <c r="U38" s="122"/>
      <c r="V38" s="118"/>
    </row>
    <row r="39" spans="1:29" ht="18" customHeight="1">
      <c r="A39" s="118"/>
      <c r="B39" s="118"/>
      <c r="C39" s="118"/>
      <c r="D39" s="118"/>
      <c r="E39" s="158"/>
      <c r="F39" s="158"/>
      <c r="G39" s="1014" t="s">
        <v>232</v>
      </c>
      <c r="H39" s="1014"/>
      <c r="I39" s="1014"/>
      <c r="J39" s="1014"/>
      <c r="K39" s="1014"/>
      <c r="L39" s="1014"/>
      <c r="M39" s="1014"/>
      <c r="N39" s="158"/>
      <c r="O39" s="158"/>
      <c r="P39" s="158"/>
      <c r="Q39" s="118"/>
      <c r="R39" s="131"/>
      <c r="S39" s="957">
        <f>'Check List Totals'!F31</f>
        <v>2577</v>
      </c>
      <c r="T39" s="958"/>
      <c r="U39" s="958"/>
      <c r="V39" s="958"/>
      <c r="W39" s="959"/>
      <c r="Y39" s="117"/>
    </row>
    <row r="40" spans="1:29" ht="6.75" customHeight="1" thickBot="1">
      <c r="A40" s="118"/>
      <c r="B40" s="118"/>
      <c r="C40" s="118"/>
      <c r="D40" s="118"/>
      <c r="E40" s="118"/>
      <c r="F40" s="118"/>
      <c r="G40" s="118"/>
      <c r="H40" s="118"/>
      <c r="I40" s="118"/>
      <c r="J40" s="118"/>
      <c r="K40" s="118"/>
      <c r="L40" s="118"/>
      <c r="M40" s="118"/>
      <c r="N40" s="118"/>
      <c r="O40" s="118"/>
      <c r="P40" s="118"/>
      <c r="Q40" s="118"/>
      <c r="R40" s="133"/>
      <c r="S40" s="960"/>
      <c r="T40" s="961"/>
      <c r="U40" s="961"/>
      <c r="V40" s="961"/>
      <c r="W40" s="962"/>
      <c r="X40" s="118"/>
    </row>
    <row r="41" spans="1:29" ht="14.1" customHeight="1">
      <c r="A41" s="118"/>
      <c r="B41" s="118"/>
      <c r="C41" s="978" t="s">
        <v>233</v>
      </c>
      <c r="D41" s="978"/>
      <c r="E41" s="978"/>
      <c r="F41" s="978"/>
      <c r="G41" s="978"/>
      <c r="H41" s="978"/>
      <c r="I41" s="978"/>
      <c r="J41" s="978"/>
      <c r="K41" s="978"/>
      <c r="L41" s="978"/>
      <c r="M41" s="978"/>
      <c r="N41" s="978"/>
      <c r="O41" s="978"/>
      <c r="P41" s="978"/>
      <c r="Q41" s="978"/>
      <c r="R41" s="133"/>
      <c r="S41" s="133"/>
      <c r="T41" s="118"/>
      <c r="U41" s="118"/>
      <c r="V41" s="118"/>
      <c r="W41" s="118"/>
      <c r="X41" s="118"/>
      <c r="Y41" s="117"/>
    </row>
    <row r="42" spans="1:29" ht="14.1" customHeight="1" thickBot="1">
      <c r="A42" s="118"/>
      <c r="B42" s="118"/>
      <c r="C42" s="990" t="s">
        <v>537</v>
      </c>
      <c r="D42" s="990"/>
      <c r="E42" s="990"/>
      <c r="F42" s="990"/>
      <c r="G42" s="990"/>
      <c r="H42" s="990"/>
      <c r="I42" s="990"/>
      <c r="J42" s="990"/>
      <c r="K42" s="990"/>
      <c r="L42" s="990"/>
      <c r="M42" s="990"/>
      <c r="N42" s="990"/>
      <c r="O42" s="990"/>
      <c r="P42" s="990"/>
      <c r="Q42" s="118"/>
      <c r="R42" s="134"/>
      <c r="S42" s="401"/>
      <c r="T42" s="118"/>
      <c r="U42" s="118"/>
      <c r="V42" s="160"/>
      <c r="W42" s="118"/>
      <c r="X42" s="118"/>
    </row>
    <row r="43" spans="1:29" ht="6" customHeight="1">
      <c r="A43" s="118"/>
      <c r="B43" s="118"/>
      <c r="C43" s="118"/>
      <c r="D43" s="118"/>
      <c r="E43" s="118"/>
      <c r="F43" s="118"/>
      <c r="G43" s="973" t="s">
        <v>234</v>
      </c>
      <c r="H43" s="973"/>
      <c r="I43" s="973"/>
      <c r="J43" s="973"/>
      <c r="K43" s="973"/>
      <c r="L43" s="973"/>
      <c r="M43" s="973"/>
      <c r="N43" s="973"/>
      <c r="O43" s="973"/>
      <c r="P43" s="973"/>
      <c r="Q43" s="118"/>
      <c r="R43" s="118"/>
      <c r="S43" s="957">
        <f>'Check List Totals'!K36</f>
        <v>1732</v>
      </c>
      <c r="T43" s="958"/>
      <c r="U43" s="958"/>
      <c r="V43" s="958"/>
      <c r="W43" s="959"/>
      <c r="X43" s="118"/>
    </row>
    <row r="44" spans="1:29" ht="18" customHeight="1" thickBot="1">
      <c r="A44" s="118"/>
      <c r="B44" s="118"/>
      <c r="C44" s="118"/>
      <c r="D44" s="118"/>
      <c r="E44" s="158"/>
      <c r="F44" s="158"/>
      <c r="G44" s="973"/>
      <c r="H44" s="973"/>
      <c r="I44" s="973"/>
      <c r="J44" s="973"/>
      <c r="K44" s="973"/>
      <c r="L44" s="973"/>
      <c r="M44" s="973"/>
      <c r="N44" s="973"/>
      <c r="O44" s="973"/>
      <c r="P44" s="973"/>
      <c r="Q44" s="118"/>
      <c r="R44" s="118"/>
      <c r="S44" s="960"/>
      <c r="T44" s="961"/>
      <c r="U44" s="961"/>
      <c r="V44" s="961"/>
      <c r="W44" s="962"/>
      <c r="X44" s="118"/>
      <c r="Y44" s="117"/>
    </row>
    <row r="45" spans="1:29" ht="15" customHeight="1">
      <c r="A45" s="118"/>
      <c r="B45" s="118"/>
      <c r="C45" s="976" t="s">
        <v>235</v>
      </c>
      <c r="D45" s="976"/>
      <c r="E45" s="976"/>
      <c r="F45" s="976"/>
      <c r="G45" s="976"/>
      <c r="H45" s="976"/>
      <c r="I45" s="976"/>
      <c r="J45" s="976"/>
      <c r="K45" s="976"/>
      <c r="L45" s="976"/>
      <c r="M45" s="976"/>
      <c r="N45" s="976"/>
      <c r="O45" s="976"/>
      <c r="P45" s="976"/>
      <c r="Q45" s="976"/>
      <c r="R45" s="118"/>
      <c r="S45" s="118"/>
      <c r="W45" s="118"/>
      <c r="X45" s="118"/>
    </row>
    <row r="46" spans="1:29" ht="15" customHeight="1">
      <c r="A46" s="118"/>
      <c r="B46" s="118"/>
      <c r="C46" s="976"/>
      <c r="D46" s="976"/>
      <c r="E46" s="976"/>
      <c r="F46" s="976"/>
      <c r="G46" s="976"/>
      <c r="H46" s="976"/>
      <c r="I46" s="976"/>
      <c r="J46" s="976"/>
      <c r="K46" s="976"/>
      <c r="L46" s="976"/>
      <c r="M46" s="976"/>
      <c r="N46" s="976"/>
      <c r="O46" s="976"/>
      <c r="P46" s="976"/>
      <c r="Q46" s="976"/>
    </row>
    <row r="47" spans="1:29" ht="15" customHeight="1">
      <c r="A47" s="118"/>
      <c r="B47" s="118"/>
      <c r="C47" s="976"/>
      <c r="D47" s="976"/>
      <c r="E47" s="976"/>
      <c r="F47" s="976"/>
      <c r="G47" s="976"/>
      <c r="H47" s="976"/>
      <c r="I47" s="976"/>
      <c r="J47" s="976"/>
      <c r="K47" s="976"/>
      <c r="L47" s="976"/>
      <c r="M47" s="976"/>
      <c r="N47" s="976"/>
      <c r="O47" s="976"/>
      <c r="P47" s="976"/>
      <c r="Q47" s="976"/>
    </row>
    <row r="48" spans="1:29" ht="21.75" customHeight="1" thickBot="1">
      <c r="A48" s="977" t="s">
        <v>237</v>
      </c>
      <c r="B48" s="977"/>
      <c r="C48" s="977"/>
      <c r="D48" s="977"/>
      <c r="E48" s="977"/>
      <c r="F48" s="977"/>
      <c r="G48" s="977"/>
      <c r="H48" s="977"/>
      <c r="I48" s="977"/>
      <c r="J48" s="977"/>
      <c r="K48" s="118"/>
      <c r="L48" s="118"/>
      <c r="M48" s="118"/>
      <c r="N48" s="118"/>
      <c r="O48" s="118"/>
      <c r="P48" s="118"/>
      <c r="U48" s="963" t="s">
        <v>240</v>
      </c>
      <c r="V48" s="963"/>
    </row>
    <row r="49" spans="1:25" ht="18" customHeight="1">
      <c r="A49" s="978" t="s">
        <v>236</v>
      </c>
      <c r="B49" s="978"/>
      <c r="C49" s="978"/>
      <c r="D49" s="118"/>
      <c r="E49" s="118"/>
      <c r="F49" s="118"/>
      <c r="G49" s="964" t="s">
        <v>239</v>
      </c>
      <c r="H49" s="966">
        <f>SUM('Gov, Congress, St Sen'!C27:I27)</f>
        <v>1720</v>
      </c>
      <c r="I49" s="967"/>
      <c r="J49" s="970" t="s">
        <v>238</v>
      </c>
      <c r="K49" s="971"/>
      <c r="L49" s="972" t="s">
        <v>241</v>
      </c>
      <c r="M49" s="972"/>
      <c r="N49" s="972"/>
      <c r="O49" s="972"/>
      <c r="P49" s="972"/>
      <c r="Q49" s="972"/>
      <c r="R49" s="972"/>
      <c r="S49" s="972"/>
      <c r="T49" s="972"/>
      <c r="U49" s="972"/>
      <c r="V49" s="972"/>
      <c r="W49" s="159"/>
      <c r="X49" s="159"/>
      <c r="Y49" s="117"/>
    </row>
    <row r="50" spans="1:25" ht="6" customHeight="1" thickBot="1">
      <c r="A50" s="118"/>
      <c r="B50" s="118"/>
      <c r="C50" s="118"/>
      <c r="D50" s="118"/>
      <c r="E50" s="118"/>
      <c r="F50" s="118"/>
      <c r="G50" s="965"/>
      <c r="H50" s="968"/>
      <c r="I50" s="969"/>
      <c r="J50" s="970"/>
      <c r="K50" s="971"/>
      <c r="L50" s="161"/>
      <c r="M50" s="162"/>
      <c r="N50" s="162"/>
      <c r="O50" s="162"/>
      <c r="P50" s="162"/>
      <c r="Q50" s="162"/>
      <c r="R50" s="162"/>
      <c r="S50" s="162"/>
      <c r="T50" s="162"/>
      <c r="U50" s="162"/>
      <c r="V50" s="159"/>
      <c r="W50" s="159"/>
      <c r="X50" s="159"/>
    </row>
    <row r="51" spans="1:25" ht="12" customHeight="1" thickBot="1">
      <c r="A51" s="975"/>
      <c r="B51" s="975"/>
      <c r="C51" s="975"/>
      <c r="D51" s="975"/>
      <c r="E51" s="975"/>
      <c r="F51" s="975"/>
      <c r="G51" s="975"/>
      <c r="H51" s="975"/>
      <c r="I51" s="975"/>
      <c r="J51" s="975"/>
      <c r="K51" s="975"/>
      <c r="L51" s="975"/>
      <c r="M51" s="975"/>
      <c r="N51" s="975"/>
      <c r="O51" s="975"/>
      <c r="P51" s="975"/>
      <c r="Q51" s="975"/>
      <c r="R51" s="975"/>
      <c r="S51" s="975"/>
      <c r="T51" s="975"/>
      <c r="U51" s="975"/>
      <c r="V51" s="975"/>
      <c r="W51" s="975"/>
      <c r="X51" s="118"/>
    </row>
    <row r="52" spans="1:25" ht="6" customHeight="1" thickTop="1">
      <c r="H52" s="169"/>
      <c r="I52" s="169"/>
      <c r="J52" s="169"/>
      <c r="K52" s="169"/>
      <c r="L52" s="169"/>
      <c r="M52" s="169"/>
    </row>
    <row r="53" spans="1:25" ht="20.25" customHeight="1">
      <c r="H53" s="974" t="s">
        <v>212</v>
      </c>
      <c r="I53" s="974"/>
      <c r="J53" s="974"/>
      <c r="K53" s="974"/>
      <c r="L53" s="974"/>
      <c r="M53" s="974"/>
    </row>
    <row r="54" spans="1:25" ht="17.25" customHeight="1" thickBot="1">
      <c r="H54" s="170"/>
      <c r="I54" s="170"/>
      <c r="J54" s="170"/>
      <c r="K54" s="170"/>
      <c r="L54" s="170"/>
      <c r="M54" s="170"/>
    </row>
    <row r="55" spans="1:25" ht="11.25" customHeight="1" thickTop="1">
      <c r="B55" s="1015" t="s">
        <v>213</v>
      </c>
      <c r="C55" s="1016"/>
      <c r="H55" s="171"/>
      <c r="I55" s="171"/>
      <c r="J55" s="171"/>
      <c r="K55" s="171"/>
      <c r="L55" s="171"/>
      <c r="M55" s="171"/>
    </row>
    <row r="56" spans="1:25" ht="12.75" customHeight="1" thickBot="1">
      <c r="B56" s="1017"/>
      <c r="C56" s="1018"/>
      <c r="N56" s="117"/>
      <c r="P56" s="1011" t="s">
        <v>243</v>
      </c>
      <c r="Q56" s="1011"/>
      <c r="R56" s="1011"/>
      <c r="S56" s="1011"/>
      <c r="T56" s="1011"/>
      <c r="U56" s="1011"/>
      <c r="V56" s="1011"/>
    </row>
    <row r="57" spans="1:25" ht="14.25" customHeight="1" thickTop="1" thickBot="1">
      <c r="E57" s="137"/>
      <c r="F57" s="137"/>
      <c r="G57" s="137"/>
      <c r="H57" s="137"/>
      <c r="I57" s="137"/>
      <c r="J57" s="137"/>
      <c r="K57" s="137"/>
      <c r="P57" s="1009"/>
      <c r="Q57" s="1009"/>
      <c r="R57" s="1009"/>
      <c r="S57" s="1009"/>
      <c r="T57" s="1009"/>
      <c r="U57" s="1009"/>
      <c r="V57" s="1009"/>
    </row>
    <row r="58" spans="1:25" ht="21.75" customHeight="1" thickBot="1">
      <c r="E58" s="987" t="s">
        <v>242</v>
      </c>
      <c r="F58" s="988"/>
      <c r="G58" s="988"/>
      <c r="H58" s="988"/>
      <c r="I58" s="988"/>
      <c r="J58" s="988"/>
      <c r="K58" s="988"/>
      <c r="P58" s="1006"/>
      <c r="Q58" s="1007"/>
      <c r="R58" s="1007"/>
      <c r="S58" s="1007"/>
      <c r="T58" s="1007"/>
      <c r="U58" s="1007"/>
      <c r="V58" s="1008"/>
    </row>
    <row r="59" spans="1:25" ht="18" customHeight="1"/>
    <row r="60" spans="1:25" ht="26.25" customHeight="1" thickBot="1">
      <c r="E60" s="137"/>
      <c r="F60" s="137"/>
      <c r="G60" s="137"/>
      <c r="H60" s="137"/>
      <c r="I60" s="137"/>
      <c r="J60" s="137"/>
      <c r="K60" s="137"/>
      <c r="P60" s="1009" t="s">
        <v>244</v>
      </c>
      <c r="Q60" s="1010"/>
      <c r="R60" s="1010"/>
      <c r="S60" s="1010"/>
      <c r="T60" s="1010"/>
      <c r="U60" s="1010"/>
      <c r="V60" s="1010"/>
    </row>
    <row r="61" spans="1:25" ht="21.75" customHeight="1" thickBot="1">
      <c r="E61" s="987" t="s">
        <v>245</v>
      </c>
      <c r="F61" s="988"/>
      <c r="G61" s="988"/>
      <c r="H61" s="988"/>
      <c r="I61" s="988"/>
      <c r="J61" s="988"/>
      <c r="K61" s="988"/>
      <c r="P61" s="1006"/>
      <c r="Q61" s="1007"/>
      <c r="R61" s="1007"/>
      <c r="S61" s="1007"/>
      <c r="T61" s="1007"/>
      <c r="U61" s="1007"/>
      <c r="V61" s="1008"/>
    </row>
    <row r="62" spans="1:25" ht="30" customHeight="1">
      <c r="I62" s="989" t="s">
        <v>246</v>
      </c>
      <c r="J62" s="989"/>
      <c r="K62" s="989"/>
      <c r="L62" s="989"/>
      <c r="M62" s="989"/>
    </row>
    <row r="63" spans="1:25" ht="11.25" customHeight="1">
      <c r="B63" s="1012" t="s">
        <v>247</v>
      </c>
      <c r="C63" s="1013"/>
      <c r="D63" s="1013"/>
      <c r="E63" s="1013"/>
      <c r="F63" s="1013"/>
      <c r="G63" s="1013"/>
      <c r="H63" s="1013"/>
      <c r="I63" s="1013"/>
      <c r="J63" s="1013"/>
      <c r="K63" s="1013"/>
      <c r="L63" s="1013"/>
      <c r="M63" s="1013"/>
      <c r="N63" s="1013"/>
      <c r="O63" s="1013"/>
      <c r="P63" s="1013"/>
      <c r="Q63" s="1013"/>
      <c r="R63" s="1013"/>
      <c r="S63" s="1013"/>
      <c r="T63" s="1013"/>
      <c r="U63" s="1013"/>
    </row>
    <row r="64" spans="1:25" ht="18" customHeight="1">
      <c r="B64" s="1013"/>
      <c r="C64" s="1013"/>
      <c r="D64" s="1013"/>
      <c r="E64" s="1013"/>
      <c r="F64" s="1013"/>
      <c r="G64" s="1013"/>
      <c r="H64" s="1013"/>
      <c r="I64" s="1013"/>
      <c r="J64" s="1013"/>
      <c r="K64" s="1013"/>
      <c r="L64" s="1013"/>
      <c r="M64" s="1013"/>
      <c r="N64" s="1013"/>
      <c r="O64" s="1013"/>
      <c r="P64" s="1013"/>
      <c r="Q64" s="1013"/>
      <c r="R64" s="1013"/>
      <c r="S64" s="1013"/>
      <c r="T64" s="1013"/>
      <c r="U64" s="1013"/>
    </row>
    <row r="65" spans="2:22" ht="7.5" customHeight="1"/>
    <row r="66" spans="2:22" ht="18" customHeight="1">
      <c r="B66" s="1004" t="s">
        <v>538</v>
      </c>
      <c r="C66" s="1004"/>
      <c r="D66" s="1004"/>
      <c r="E66" s="1004"/>
      <c r="F66" s="1004"/>
      <c r="G66" s="1004"/>
      <c r="H66" s="1004"/>
      <c r="I66" s="1004"/>
      <c r="J66" s="1004"/>
      <c r="K66" s="1004"/>
      <c r="L66" s="1004"/>
      <c r="M66" s="1004"/>
      <c r="N66" s="1004"/>
      <c r="O66" s="1004"/>
      <c r="P66" s="1004"/>
      <c r="Q66" s="1004"/>
      <c r="R66" s="1004"/>
      <c r="S66" s="1004"/>
      <c r="T66" s="1004"/>
      <c r="U66" s="1004"/>
      <c r="V66" s="1004"/>
    </row>
    <row r="67" spans="2:22" ht="12" customHeight="1">
      <c r="B67" s="1004"/>
      <c r="C67" s="1004"/>
      <c r="D67" s="1004"/>
      <c r="E67" s="1004"/>
      <c r="F67" s="1004"/>
      <c r="G67" s="1004"/>
      <c r="H67" s="1004"/>
      <c r="I67" s="1004"/>
      <c r="J67" s="1004"/>
      <c r="K67" s="1004"/>
      <c r="L67" s="1004"/>
      <c r="M67" s="1004"/>
      <c r="N67" s="1004"/>
      <c r="O67" s="1004"/>
      <c r="P67" s="1004"/>
      <c r="Q67" s="1004"/>
      <c r="R67" s="1004"/>
      <c r="S67" s="1004"/>
      <c r="T67" s="1004"/>
      <c r="U67" s="1004"/>
      <c r="V67" s="1004"/>
    </row>
    <row r="68" spans="2:22" ht="12" customHeight="1">
      <c r="B68" s="1004"/>
      <c r="C68" s="1004"/>
      <c r="D68" s="1004"/>
      <c r="E68" s="1004"/>
      <c r="F68" s="1004"/>
      <c r="G68" s="1004"/>
      <c r="H68" s="1004"/>
      <c r="I68" s="1004"/>
      <c r="J68" s="1004"/>
      <c r="K68" s="1004"/>
      <c r="L68" s="1004"/>
      <c r="M68" s="1004"/>
      <c r="N68" s="1004"/>
      <c r="O68" s="1004"/>
      <c r="P68" s="1004"/>
      <c r="Q68" s="1004"/>
      <c r="R68" s="1004"/>
      <c r="S68" s="1004"/>
      <c r="T68" s="1004"/>
      <c r="U68" s="1004"/>
      <c r="V68" s="1004"/>
    </row>
    <row r="69" spans="2:22" ht="11.25" customHeight="1">
      <c r="B69" s="1004"/>
      <c r="C69" s="1004"/>
      <c r="D69" s="1004"/>
      <c r="E69" s="1004"/>
      <c r="F69" s="1004"/>
      <c r="G69" s="1004"/>
      <c r="H69" s="1004"/>
      <c r="I69" s="1004"/>
      <c r="J69" s="1004"/>
      <c r="K69" s="1004"/>
      <c r="L69" s="1004"/>
      <c r="M69" s="1004"/>
      <c r="N69" s="1004"/>
      <c r="O69" s="1004"/>
      <c r="P69" s="1004"/>
      <c r="Q69" s="1004"/>
      <c r="R69" s="1004"/>
      <c r="S69" s="1004"/>
      <c r="T69" s="1004"/>
      <c r="U69" s="1004"/>
      <c r="V69" s="1004"/>
    </row>
    <row r="70" spans="2:22" ht="16.5" customHeight="1">
      <c r="B70" s="1004"/>
      <c r="C70" s="1004"/>
      <c r="D70" s="1004"/>
      <c r="E70" s="1004"/>
      <c r="F70" s="1004"/>
      <c r="G70" s="1004"/>
      <c r="H70" s="1004"/>
      <c r="I70" s="1004"/>
      <c r="J70" s="1004"/>
      <c r="K70" s="1004"/>
      <c r="L70" s="1004"/>
      <c r="M70" s="1004"/>
      <c r="N70" s="1004"/>
      <c r="O70" s="1004"/>
      <c r="P70" s="1004"/>
      <c r="Q70" s="1004"/>
      <c r="R70" s="1004"/>
      <c r="S70" s="1004"/>
      <c r="T70" s="1004"/>
      <c r="U70" s="1004"/>
      <c r="V70" s="1004"/>
    </row>
    <row r="71" spans="2:22" ht="14.25" customHeight="1">
      <c r="B71" s="994" t="s">
        <v>539</v>
      </c>
      <c r="C71" s="994"/>
      <c r="D71" s="994"/>
      <c r="E71" s="994"/>
      <c r="F71" s="994"/>
      <c r="G71" s="994"/>
      <c r="H71" s="994"/>
      <c r="I71" s="994"/>
      <c r="J71" s="994"/>
      <c r="K71" s="994"/>
      <c r="L71" s="994"/>
      <c r="M71" s="994"/>
      <c r="N71" s="994"/>
      <c r="O71" s="994"/>
      <c r="P71" s="994"/>
      <c r="Q71" s="994"/>
      <c r="R71" s="994"/>
      <c r="S71" s="994"/>
      <c r="T71" s="994"/>
      <c r="U71" s="994"/>
      <c r="V71" s="994"/>
    </row>
    <row r="72" spans="2:22" ht="18" customHeight="1">
      <c r="B72" s="63"/>
      <c r="C72" s="63"/>
      <c r="D72" s="63"/>
      <c r="E72" s="63"/>
      <c r="F72" s="63"/>
      <c r="G72" s="63"/>
      <c r="H72" s="63"/>
      <c r="I72" s="63"/>
      <c r="J72" s="63"/>
      <c r="K72" s="63"/>
      <c r="L72" s="63"/>
      <c r="M72" s="63"/>
      <c r="N72" s="63"/>
      <c r="O72" s="63"/>
      <c r="P72" s="63"/>
      <c r="Q72" s="63"/>
      <c r="R72" s="63"/>
    </row>
    <row r="73" spans="2:22" ht="18" customHeight="1"/>
    <row r="74" spans="2:22" ht="18" customHeight="1"/>
    <row r="75" spans="2:22" ht="18" customHeight="1"/>
    <row r="76" spans="2:22" ht="18" customHeight="1">
      <c r="R76" s="118"/>
      <c r="S76" s="118"/>
      <c r="T76" s="118"/>
      <c r="U76" s="118"/>
    </row>
    <row r="77" spans="2:22" ht="18" customHeight="1">
      <c r="R77" s="118"/>
      <c r="S77" s="118"/>
      <c r="T77" s="118"/>
      <c r="U77" s="118"/>
    </row>
    <row r="78" spans="2:22" ht="18" customHeight="1">
      <c r="R78" s="118"/>
      <c r="S78" s="118"/>
      <c r="T78" s="118"/>
      <c r="U78" s="118"/>
    </row>
    <row r="79" spans="2:22" ht="18" customHeight="1">
      <c r="R79" s="118"/>
      <c r="S79" s="118"/>
      <c r="T79" s="118"/>
      <c r="U79" s="118"/>
    </row>
    <row r="80" spans="2:22" ht="18" customHeight="1">
      <c r="R80" s="118"/>
      <c r="S80" s="118"/>
      <c r="T80" s="118"/>
      <c r="U80" s="118"/>
    </row>
    <row r="81" spans="1:21" ht="18" customHeight="1">
      <c r="R81" s="118"/>
      <c r="S81" s="118"/>
      <c r="T81" s="118"/>
      <c r="U81" s="118"/>
    </row>
    <row r="82" spans="1:21" ht="18" customHeight="1">
      <c r="A82" s="118"/>
      <c r="B82" s="118"/>
      <c r="C82" s="118"/>
      <c r="D82" s="118"/>
      <c r="E82" s="118"/>
      <c r="F82" s="118"/>
      <c r="G82" s="118"/>
      <c r="H82" s="118"/>
      <c r="I82" s="118"/>
      <c r="J82" s="118"/>
      <c r="K82" s="118"/>
      <c r="L82" s="118"/>
      <c r="M82" s="118"/>
      <c r="N82" s="118"/>
      <c r="O82" s="118"/>
      <c r="P82" s="118"/>
      <c r="Q82" s="118"/>
      <c r="R82" s="118"/>
      <c r="S82" s="118"/>
      <c r="T82" s="118"/>
      <c r="U82" s="118"/>
    </row>
    <row r="83" spans="1:21" ht="18" customHeight="1">
      <c r="A83" s="118"/>
      <c r="B83" s="118"/>
      <c r="C83" s="118"/>
      <c r="D83" s="118"/>
      <c r="E83" s="118"/>
      <c r="F83" s="118"/>
      <c r="G83" s="118"/>
      <c r="H83" s="118"/>
      <c r="I83" s="118"/>
      <c r="J83" s="118"/>
      <c r="K83" s="118"/>
      <c r="L83" s="118"/>
      <c r="M83" s="118"/>
      <c r="N83" s="118"/>
      <c r="O83" s="118"/>
      <c r="P83" s="118"/>
      <c r="Q83" s="118"/>
      <c r="R83" s="118"/>
      <c r="S83" s="118"/>
      <c r="T83" s="118"/>
      <c r="U83" s="118"/>
    </row>
    <row r="84" spans="1:21" ht="18" customHeight="1">
      <c r="A84" s="118"/>
      <c r="B84" s="118"/>
      <c r="C84" s="118"/>
      <c r="D84" s="118"/>
      <c r="E84" s="118"/>
      <c r="F84" s="118"/>
      <c r="G84" s="118"/>
      <c r="H84" s="118"/>
      <c r="I84" s="118"/>
      <c r="J84" s="118"/>
      <c r="K84" s="118"/>
      <c r="L84" s="118"/>
      <c r="M84" s="118"/>
      <c r="N84" s="118"/>
      <c r="O84" s="118"/>
      <c r="P84" s="118"/>
      <c r="Q84" s="118"/>
      <c r="R84" s="118"/>
      <c r="S84" s="118"/>
      <c r="T84" s="118"/>
      <c r="U84" s="118"/>
    </row>
    <row r="85" spans="1:21" ht="18" customHeight="1">
      <c r="A85" s="118"/>
      <c r="B85" s="118"/>
      <c r="C85" s="118"/>
      <c r="D85" s="118"/>
      <c r="E85" s="118"/>
      <c r="F85" s="118"/>
      <c r="G85" s="118"/>
      <c r="H85" s="118"/>
      <c r="I85" s="118"/>
      <c r="J85" s="118"/>
      <c r="K85" s="118"/>
      <c r="L85" s="118"/>
      <c r="M85" s="118"/>
      <c r="N85" s="118"/>
      <c r="O85" s="118"/>
      <c r="P85" s="118"/>
      <c r="Q85" s="118"/>
      <c r="R85" s="118"/>
      <c r="S85" s="118"/>
      <c r="T85" s="118"/>
      <c r="U85" s="118"/>
    </row>
    <row r="86" spans="1:21" ht="18" customHeight="1">
      <c r="A86" s="118"/>
      <c r="B86" s="118"/>
      <c r="C86" s="118"/>
      <c r="D86" s="118"/>
      <c r="E86" s="118"/>
      <c r="F86" s="118"/>
      <c r="G86" s="118"/>
      <c r="H86" s="118"/>
      <c r="I86" s="118"/>
      <c r="J86" s="118"/>
      <c r="K86" s="118"/>
      <c r="L86" s="118"/>
      <c r="M86" s="118"/>
      <c r="N86" s="118"/>
      <c r="O86" s="118"/>
      <c r="P86" s="118"/>
      <c r="Q86" s="118"/>
      <c r="R86" s="118"/>
      <c r="S86" s="118"/>
      <c r="T86" s="118"/>
      <c r="U86" s="118"/>
    </row>
    <row r="87" spans="1:21" ht="18" customHeight="1">
      <c r="A87" s="118"/>
      <c r="B87" s="118"/>
      <c r="C87" s="118"/>
      <c r="D87" s="118"/>
      <c r="E87" s="118"/>
      <c r="F87" s="118"/>
      <c r="G87" s="118"/>
      <c r="H87" s="118"/>
      <c r="I87" s="118"/>
      <c r="J87" s="118"/>
      <c r="K87" s="118"/>
      <c r="L87" s="118"/>
      <c r="M87" s="118"/>
      <c r="N87" s="118"/>
      <c r="O87" s="118"/>
      <c r="P87" s="118"/>
      <c r="Q87" s="118"/>
      <c r="R87" s="118"/>
      <c r="S87" s="118"/>
      <c r="T87" s="118"/>
      <c r="U87" s="118"/>
    </row>
    <row r="88" spans="1:21" ht="18" customHeight="1"/>
    <row r="89" spans="1:21" ht="18" customHeight="1"/>
    <row r="90" spans="1:21" ht="18" customHeight="1"/>
    <row r="91" spans="1:21" ht="18" customHeight="1"/>
    <row r="92" spans="1:21" ht="18" customHeight="1"/>
    <row r="93" spans="1:21" ht="18" customHeight="1"/>
    <row r="94" spans="1:21" ht="18" customHeight="1"/>
  </sheetData>
  <mergeCells count="68">
    <mergeCell ref="K25:N26"/>
    <mergeCell ref="B71:V71"/>
    <mergeCell ref="R27:U29"/>
    <mergeCell ref="R34:U35"/>
    <mergeCell ref="B66:V70"/>
    <mergeCell ref="F37:O37"/>
    <mergeCell ref="P61:V61"/>
    <mergeCell ref="P60:V60"/>
    <mergeCell ref="P56:V57"/>
    <mergeCell ref="B63:U64"/>
    <mergeCell ref="A36:W36"/>
    <mergeCell ref="S39:W40"/>
    <mergeCell ref="G39:M39"/>
    <mergeCell ref="E58:K58"/>
    <mergeCell ref="P58:V58"/>
    <mergeCell ref="B55:C56"/>
    <mergeCell ref="A1:C1"/>
    <mergeCell ref="A3:C3"/>
    <mergeCell ref="J14:M15"/>
    <mergeCell ref="E61:K61"/>
    <mergeCell ref="I62:M62"/>
    <mergeCell ref="C41:Q41"/>
    <mergeCell ref="C42:P42"/>
    <mergeCell ref="E14:E15"/>
    <mergeCell ref="I14:I15"/>
    <mergeCell ref="J28:M29"/>
    <mergeCell ref="F12:H12"/>
    <mergeCell ref="F9:G9"/>
    <mergeCell ref="B14:D15"/>
    <mergeCell ref="F14:H15"/>
    <mergeCell ref="B32:U32"/>
    <mergeCell ref="E34:M35"/>
    <mergeCell ref="A31:W31"/>
    <mergeCell ref="G1:P1"/>
    <mergeCell ref="B9:C9"/>
    <mergeCell ref="B10:D10"/>
    <mergeCell ref="B11:D11"/>
    <mergeCell ref="B12:D12"/>
    <mergeCell ref="A5:W5"/>
    <mergeCell ref="A8:M8"/>
    <mergeCell ref="A6:M6"/>
    <mergeCell ref="Q4:V4"/>
    <mergeCell ref="J12:M12"/>
    <mergeCell ref="F10:H10"/>
    <mergeCell ref="F11:H11"/>
    <mergeCell ref="Q1:S1"/>
    <mergeCell ref="Q3:V3"/>
    <mergeCell ref="P14:P15"/>
    <mergeCell ref="H53:M53"/>
    <mergeCell ref="A51:W51"/>
    <mergeCell ref="C45:Q47"/>
    <mergeCell ref="A48:J48"/>
    <mergeCell ref="A49:C49"/>
    <mergeCell ref="S43:W44"/>
    <mergeCell ref="U48:V48"/>
    <mergeCell ref="G49:G50"/>
    <mergeCell ref="H49:I50"/>
    <mergeCell ref="J49:K50"/>
    <mergeCell ref="L49:V49"/>
    <mergeCell ref="G43:P44"/>
    <mergeCell ref="R14:U15"/>
    <mergeCell ref="P19:P20"/>
    <mergeCell ref="R19:U20"/>
    <mergeCell ref="B19:D20"/>
    <mergeCell ref="E19:E20"/>
    <mergeCell ref="F19:H20"/>
    <mergeCell ref="I19:I20"/>
    <mergeCell ref="J19:M20"/>
  </mergeCells>
  <printOptions horizontalCentered="1"/>
  <pageMargins left="0.25" right="0.25" top="0.25" bottom="0.25" header="0.3" footer="0.3"/>
  <pageSetup scale="77" orientation="portrait" r:id="rId1"/>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pageSetUpPr fitToPage="1"/>
  </sheetPr>
  <dimension ref="A1:AC93"/>
  <sheetViews>
    <sheetView zoomScale="70" zoomScaleNormal="70" workbookViewId="0">
      <selection activeCell="S42" sqref="S42:W43"/>
    </sheetView>
  </sheetViews>
  <sheetFormatPr defaultRowHeight="12.75"/>
  <cols>
    <col min="1" max="1" width="1.42578125" customWidth="1"/>
    <col min="2" max="2" width="10.85546875" customWidth="1"/>
    <col min="3" max="3" width="7.7109375" customWidth="1"/>
    <col min="4" max="4" width="3.7109375" customWidth="1"/>
    <col min="5" max="5" width="7.7109375" customWidth="1"/>
    <col min="6" max="6" width="3.7109375" customWidth="1"/>
    <col min="7" max="8" width="8.7109375" customWidth="1"/>
    <col min="9" max="9" width="7.7109375" customWidth="1"/>
    <col min="10" max="12" width="3.7109375" customWidth="1"/>
    <col min="13" max="13" width="8.7109375" customWidth="1"/>
    <col min="14" max="14" width="3.140625" customWidth="1"/>
    <col min="15" max="15" width="3.28515625" customWidth="1"/>
    <col min="16" max="16" width="3.42578125" customWidth="1"/>
    <col min="17" max="18" width="6.7109375" customWidth="1"/>
    <col min="19" max="19" width="2.5703125" customWidth="1"/>
    <col min="20" max="20" width="6.7109375" customWidth="1"/>
    <col min="21" max="21" width="3.7109375" customWidth="1"/>
    <col min="22" max="22" width="7.42578125" customWidth="1"/>
    <col min="23" max="23" width="1.7109375" customWidth="1"/>
  </cols>
  <sheetData>
    <row r="1" spans="1:23" ht="17.25">
      <c r="A1" s="985" t="s">
        <v>29</v>
      </c>
      <c r="B1" s="985"/>
      <c r="C1" s="985"/>
      <c r="D1" s="122"/>
      <c r="E1" s="168"/>
      <c r="F1" s="168"/>
      <c r="G1" s="979" t="s">
        <v>27</v>
      </c>
      <c r="H1" s="979"/>
      <c r="I1" s="979"/>
      <c r="J1" s="979"/>
      <c r="K1" s="979"/>
      <c r="L1" s="979"/>
      <c r="M1" s="979"/>
      <c r="N1" s="979"/>
      <c r="O1" s="979"/>
      <c r="P1" s="979"/>
      <c r="Q1" s="985" t="s">
        <v>214</v>
      </c>
      <c r="R1" s="985"/>
      <c r="S1" s="985"/>
      <c r="T1" s="163"/>
      <c r="U1" s="331">
        <v>3</v>
      </c>
    </row>
    <row r="2" spans="1:23" ht="16.5">
      <c r="A2" s="130"/>
      <c r="B2" s="130"/>
      <c r="C2" s="130"/>
      <c r="D2" s="118"/>
      <c r="E2" s="118"/>
      <c r="F2" s="118"/>
      <c r="G2" s="118"/>
      <c r="H2" s="118"/>
      <c r="I2" s="118"/>
      <c r="J2" s="118"/>
      <c r="K2" s="118"/>
      <c r="L2" s="118"/>
      <c r="M2" s="118"/>
      <c r="N2" s="118"/>
      <c r="O2" s="118"/>
      <c r="P2" s="118"/>
      <c r="Q2" s="130"/>
      <c r="R2" s="130"/>
      <c r="S2" s="130"/>
      <c r="T2" s="130"/>
      <c r="U2" s="130"/>
    </row>
    <row r="3" spans="1:23" ht="16.5">
      <c r="A3" s="936" t="s">
        <v>523</v>
      </c>
      <c r="B3" s="936"/>
      <c r="C3" s="936"/>
      <c r="D3" s="118"/>
      <c r="E3" s="118"/>
      <c r="F3" s="118"/>
      <c r="G3" s="122"/>
      <c r="H3" s="118"/>
      <c r="I3" s="118"/>
      <c r="J3" s="118"/>
      <c r="K3" s="118"/>
      <c r="L3" s="118"/>
      <c r="M3" s="118"/>
      <c r="N3" s="122"/>
      <c r="O3" s="122"/>
      <c r="P3" s="150"/>
      <c r="Q3" s="985" t="s">
        <v>215</v>
      </c>
      <c r="R3" s="985"/>
      <c r="S3" s="985"/>
      <c r="T3" s="985"/>
      <c r="U3" s="985"/>
      <c r="V3" s="985"/>
    </row>
    <row r="4" spans="1:23" ht="16.5">
      <c r="A4" s="119"/>
      <c r="B4" s="119"/>
      <c r="C4" s="119"/>
      <c r="D4" s="118"/>
      <c r="E4" s="118"/>
      <c r="F4" s="118"/>
      <c r="G4" s="118"/>
      <c r="H4" s="118"/>
      <c r="I4" s="118"/>
      <c r="J4" s="118"/>
      <c r="K4" s="118"/>
      <c r="L4" s="118"/>
      <c r="M4" s="118"/>
      <c r="N4" s="122"/>
      <c r="O4" s="122"/>
      <c r="P4" s="150"/>
      <c r="Q4" s="985" t="s">
        <v>216</v>
      </c>
      <c r="R4" s="985"/>
      <c r="S4" s="985"/>
      <c r="T4" s="985"/>
      <c r="U4" s="985"/>
      <c r="V4" s="985"/>
    </row>
    <row r="5" spans="1:23" ht="17.25" thickBot="1">
      <c r="A5" s="982"/>
      <c r="B5" s="982"/>
      <c r="C5" s="982"/>
      <c r="D5" s="982"/>
      <c r="E5" s="982"/>
      <c r="F5" s="982"/>
      <c r="G5" s="982"/>
      <c r="H5" s="982"/>
      <c r="I5" s="982"/>
      <c r="J5" s="982"/>
      <c r="K5" s="982"/>
      <c r="L5" s="982"/>
      <c r="M5" s="982"/>
      <c r="N5" s="982"/>
      <c r="O5" s="982"/>
      <c r="P5" s="982"/>
      <c r="Q5" s="982"/>
      <c r="R5" s="982"/>
      <c r="S5" s="982"/>
      <c r="T5" s="982"/>
      <c r="U5" s="982"/>
      <c r="V5" s="982"/>
      <c r="W5" s="982"/>
    </row>
    <row r="6" spans="1:23" ht="18" customHeight="1" thickTop="1">
      <c r="A6" s="984" t="s">
        <v>217</v>
      </c>
      <c r="B6" s="984"/>
      <c r="C6" s="984"/>
      <c r="D6" s="984"/>
      <c r="E6" s="984"/>
      <c r="F6" s="984"/>
      <c r="G6" s="984"/>
      <c r="H6" s="984"/>
      <c r="I6" s="984"/>
      <c r="J6" s="984"/>
      <c r="K6" s="984"/>
      <c r="L6" s="984"/>
      <c r="M6" s="984"/>
      <c r="N6" s="166"/>
      <c r="O6" s="164"/>
      <c r="P6" s="164"/>
      <c r="Q6" s="164"/>
      <c r="R6" s="164"/>
      <c r="S6" s="164"/>
      <c r="T6" s="164"/>
      <c r="U6" s="164"/>
      <c r="V6" s="164"/>
    </row>
    <row r="7" spans="1:23" ht="10.5" customHeight="1">
      <c r="A7" s="330"/>
      <c r="B7" s="330"/>
      <c r="C7" s="330"/>
      <c r="D7" s="330"/>
      <c r="E7" s="330"/>
      <c r="F7" s="330"/>
      <c r="G7" s="330"/>
      <c r="H7" s="330"/>
      <c r="I7" s="330"/>
      <c r="J7" s="330"/>
      <c r="K7" s="330"/>
      <c r="L7" s="330"/>
      <c r="M7" s="330"/>
      <c r="N7" s="330"/>
      <c r="O7" s="330"/>
      <c r="P7" s="330"/>
      <c r="Q7" s="330"/>
      <c r="R7" s="330"/>
      <c r="S7" s="330"/>
      <c r="T7" s="330"/>
      <c r="U7" s="330"/>
    </row>
    <row r="8" spans="1:23" ht="17.25" thickBot="1">
      <c r="A8" s="983" t="s">
        <v>218</v>
      </c>
      <c r="B8" s="983"/>
      <c r="C8" s="983"/>
      <c r="D8" s="983"/>
      <c r="E8" s="983"/>
      <c r="F8" s="983"/>
      <c r="G8" s="983"/>
      <c r="H8" s="983"/>
      <c r="I8" s="983"/>
      <c r="J8" s="983"/>
      <c r="K8" s="983"/>
      <c r="L8" s="983"/>
      <c r="M8" s="983"/>
      <c r="N8" s="167"/>
      <c r="O8" s="330"/>
      <c r="P8" s="330"/>
      <c r="Q8" s="330"/>
      <c r="R8" s="330"/>
      <c r="S8" s="330"/>
      <c r="T8" s="330"/>
      <c r="U8" s="330"/>
    </row>
    <row r="9" spans="1:23" ht="27" customHeight="1">
      <c r="A9" s="152"/>
      <c r="B9" s="980" t="s">
        <v>219</v>
      </c>
      <c r="C9" s="980"/>
      <c r="D9" s="127"/>
      <c r="E9" s="127"/>
      <c r="F9" s="980" t="s">
        <v>224</v>
      </c>
      <c r="G9" s="980"/>
      <c r="H9" s="127"/>
      <c r="I9" s="127"/>
      <c r="J9" s="127"/>
      <c r="K9" s="127"/>
      <c r="L9" s="127"/>
      <c r="M9" s="127"/>
      <c r="N9" s="153"/>
      <c r="O9" s="118"/>
      <c r="P9" s="118"/>
      <c r="Q9" s="118"/>
      <c r="R9" s="118"/>
      <c r="S9" s="118"/>
      <c r="T9" s="118"/>
      <c r="U9" s="118"/>
    </row>
    <row r="10" spans="1:23" ht="14.1" customHeight="1">
      <c r="A10" s="154"/>
      <c r="B10" s="981" t="s">
        <v>220</v>
      </c>
      <c r="C10" s="981"/>
      <c r="D10" s="981"/>
      <c r="E10" s="123"/>
      <c r="F10" s="981" t="s">
        <v>220</v>
      </c>
      <c r="G10" s="981"/>
      <c r="H10" s="981"/>
      <c r="I10" s="123"/>
      <c r="J10" s="123"/>
      <c r="K10" s="123"/>
      <c r="L10" s="123"/>
      <c r="M10" s="123"/>
      <c r="N10" s="155"/>
      <c r="O10" s="118"/>
      <c r="P10" s="118"/>
      <c r="Q10" s="118"/>
      <c r="R10" s="118"/>
      <c r="S10" s="118"/>
      <c r="T10" s="118"/>
      <c r="U10" s="118"/>
    </row>
    <row r="11" spans="1:23" ht="14.1" customHeight="1">
      <c r="A11" s="154"/>
      <c r="B11" s="981" t="s">
        <v>221</v>
      </c>
      <c r="C11" s="981"/>
      <c r="D11" s="981"/>
      <c r="E11" s="123"/>
      <c r="F11" s="981" t="s">
        <v>221</v>
      </c>
      <c r="G11" s="981"/>
      <c r="H11" s="981"/>
      <c r="I11" s="123"/>
      <c r="J11" s="123"/>
      <c r="K11" s="123"/>
      <c r="L11" s="123"/>
      <c r="M11" s="123"/>
      <c r="N11" s="155"/>
      <c r="O11" s="118"/>
      <c r="P11" s="118"/>
      <c r="Q11" s="118"/>
      <c r="R11" s="118"/>
      <c r="S11" s="118"/>
      <c r="T11" s="118"/>
      <c r="U11" s="118"/>
    </row>
    <row r="12" spans="1:23" ht="14.1" customHeight="1" thickBot="1">
      <c r="A12" s="154"/>
      <c r="B12" s="981" t="s">
        <v>222</v>
      </c>
      <c r="C12" s="981"/>
      <c r="D12" s="981"/>
      <c r="E12" s="123"/>
      <c r="F12" s="981" t="s">
        <v>222</v>
      </c>
      <c r="G12" s="981"/>
      <c r="H12" s="981"/>
      <c r="I12" s="157"/>
      <c r="J12" s="986" t="s">
        <v>225</v>
      </c>
      <c r="K12" s="986"/>
      <c r="L12" s="986"/>
      <c r="M12" s="986"/>
      <c r="N12" s="155"/>
      <c r="O12" s="118"/>
      <c r="P12" s="118"/>
      <c r="Q12" s="118"/>
      <c r="R12" s="118"/>
      <c r="S12" s="118"/>
      <c r="T12" s="118"/>
      <c r="U12" s="118"/>
    </row>
    <row r="13" spans="1:23" ht="12" customHeight="1">
      <c r="A13" s="154"/>
      <c r="B13" s="998">
        <f>'AB Overall Totals &amp; Rejected'!G25</f>
        <v>804</v>
      </c>
      <c r="C13" s="999"/>
      <c r="D13" s="1000"/>
      <c r="E13" s="1020" t="s">
        <v>223</v>
      </c>
      <c r="F13" s="998">
        <v>0</v>
      </c>
      <c r="G13" s="999"/>
      <c r="H13" s="1000"/>
      <c r="I13" s="1020" t="s">
        <v>223</v>
      </c>
      <c r="J13" s="998">
        <f>'AB Overall Totals &amp; Rejected'!C25</f>
        <v>6</v>
      </c>
      <c r="K13" s="999"/>
      <c r="L13" s="999"/>
      <c r="M13" s="1000"/>
      <c r="N13" s="414"/>
      <c r="O13" s="415"/>
      <c r="P13" s="1019" t="s">
        <v>226</v>
      </c>
      <c r="Q13" s="416"/>
      <c r="R13" s="998">
        <f>B13+F13+J13</f>
        <v>810</v>
      </c>
      <c r="S13" s="999"/>
      <c r="T13" s="999"/>
      <c r="U13" s="1000"/>
    </row>
    <row r="14" spans="1:23" ht="12" customHeight="1" thickBot="1">
      <c r="A14" s="154"/>
      <c r="B14" s="1001"/>
      <c r="C14" s="1002"/>
      <c r="D14" s="1003"/>
      <c r="E14" s="1020"/>
      <c r="F14" s="1001"/>
      <c r="G14" s="1002"/>
      <c r="H14" s="1003"/>
      <c r="I14" s="1020"/>
      <c r="J14" s="1001"/>
      <c r="K14" s="1002"/>
      <c r="L14" s="1002"/>
      <c r="M14" s="1003"/>
      <c r="N14" s="414"/>
      <c r="O14" s="415"/>
      <c r="P14" s="1019"/>
      <c r="Q14" s="417"/>
      <c r="R14" s="1001"/>
      <c r="S14" s="1002"/>
      <c r="T14" s="1002"/>
      <c r="U14" s="1003"/>
    </row>
    <row r="15" spans="1:23" ht="10.5" customHeight="1">
      <c r="A15" s="154"/>
      <c r="B15" s="378"/>
      <c r="C15" s="378"/>
      <c r="D15" s="123"/>
      <c r="E15" s="123"/>
      <c r="F15" s="123"/>
      <c r="G15" s="123"/>
      <c r="H15" s="123"/>
      <c r="I15" s="123"/>
      <c r="J15" s="123"/>
      <c r="K15" s="123"/>
      <c r="L15" s="123"/>
      <c r="M15" s="123"/>
      <c r="N15" s="155"/>
      <c r="U15" s="118"/>
    </row>
    <row r="16" spans="1:23" ht="16.5">
      <c r="A16" s="154"/>
      <c r="B16" s="378" t="s">
        <v>534</v>
      </c>
      <c r="C16" s="378"/>
      <c r="D16" s="380"/>
      <c r="E16" s="380"/>
      <c r="F16" s="380" t="s">
        <v>535</v>
      </c>
      <c r="G16" s="380"/>
      <c r="H16" s="380"/>
      <c r="I16" s="380"/>
      <c r="J16" s="380" t="s">
        <v>536</v>
      </c>
      <c r="K16" s="380"/>
      <c r="L16" s="380"/>
      <c r="M16" s="380"/>
      <c r="N16" s="382"/>
      <c r="O16" s="118"/>
      <c r="P16" s="118"/>
      <c r="Q16" s="379"/>
      <c r="R16" s="379"/>
      <c r="S16" s="379"/>
      <c r="T16" s="379"/>
      <c r="U16" s="118"/>
    </row>
    <row r="17" spans="1:29" ht="10.5" customHeight="1" thickBot="1">
      <c r="A17" s="154"/>
      <c r="B17" s="378"/>
      <c r="C17" s="378"/>
      <c r="D17" s="123"/>
      <c r="E17" s="123"/>
      <c r="F17" s="123"/>
      <c r="G17" s="123"/>
      <c r="H17" s="123"/>
      <c r="I17" s="123"/>
      <c r="J17" s="123"/>
      <c r="K17" s="123"/>
      <c r="L17" s="123"/>
      <c r="M17" s="123"/>
      <c r="N17" s="383"/>
      <c r="O17" s="118"/>
      <c r="P17" s="118"/>
      <c r="Q17" s="379"/>
      <c r="R17" s="379"/>
      <c r="S17" s="379"/>
      <c r="T17" s="379"/>
      <c r="U17" s="118"/>
    </row>
    <row r="18" spans="1:29" ht="12.6" customHeight="1">
      <c r="A18" s="154"/>
      <c r="B18" s="998">
        <f>'AB Overall Totals &amp; Rejected'!L25</f>
        <v>16</v>
      </c>
      <c r="C18" s="999"/>
      <c r="D18" s="1000"/>
      <c r="E18" s="1020" t="s">
        <v>223</v>
      </c>
      <c r="F18" s="998">
        <v>0</v>
      </c>
      <c r="G18" s="999"/>
      <c r="H18" s="1000"/>
      <c r="I18" s="1020" t="s">
        <v>223</v>
      </c>
      <c r="J18" s="998">
        <f>'AB Overall Totals &amp; Rejected'!D25</f>
        <v>0</v>
      </c>
      <c r="K18" s="999"/>
      <c r="L18" s="999"/>
      <c r="M18" s="1000"/>
      <c r="N18" s="418"/>
      <c r="O18" s="415"/>
      <c r="P18" s="1019" t="s">
        <v>226</v>
      </c>
      <c r="Q18" s="416"/>
      <c r="R18" s="998">
        <f>B18+F18+J18</f>
        <v>16</v>
      </c>
      <c r="S18" s="999"/>
      <c r="T18" s="999"/>
      <c r="U18" s="1000"/>
    </row>
    <row r="19" spans="1:29" ht="15.6" customHeight="1" thickBot="1">
      <c r="A19" s="154"/>
      <c r="B19" s="1001"/>
      <c r="C19" s="1002"/>
      <c r="D19" s="1003"/>
      <c r="E19" s="1020"/>
      <c r="F19" s="1001"/>
      <c r="G19" s="1002"/>
      <c r="H19" s="1003"/>
      <c r="I19" s="1020"/>
      <c r="J19" s="1001"/>
      <c r="K19" s="1002"/>
      <c r="L19" s="1002"/>
      <c r="M19" s="1003"/>
      <c r="N19" s="418"/>
      <c r="O19" s="415"/>
      <c r="P19" s="1019"/>
      <c r="Q19" s="417"/>
      <c r="R19" s="1001"/>
      <c r="S19" s="1002"/>
      <c r="T19" s="1002"/>
      <c r="U19" s="1003"/>
    </row>
    <row r="20" spans="1:29" ht="10.5" customHeight="1">
      <c r="A20" s="154"/>
      <c r="B20" s="378"/>
      <c r="C20" s="378"/>
      <c r="D20" s="123"/>
      <c r="E20" s="123"/>
      <c r="F20" s="123"/>
      <c r="G20" s="123"/>
      <c r="H20" s="123"/>
      <c r="I20" s="123"/>
      <c r="J20" s="123"/>
      <c r="K20" s="123"/>
      <c r="L20" s="123"/>
      <c r="M20" s="123"/>
      <c r="N20" s="383"/>
      <c r="O20" s="118"/>
      <c r="P20" s="118"/>
      <c r="Q20" s="379"/>
      <c r="R20" s="379"/>
      <c r="S20" s="379"/>
      <c r="T20" s="379"/>
      <c r="U20" s="118"/>
    </row>
    <row r="21" spans="1:29" ht="10.5" customHeight="1" thickBot="1">
      <c r="A21" s="385"/>
      <c r="B21" s="381"/>
      <c r="C21" s="381"/>
      <c r="D21" s="121"/>
      <c r="E21" s="121"/>
      <c r="F21" s="121"/>
      <c r="G21" s="121"/>
      <c r="H21" s="121"/>
      <c r="I21" s="121"/>
      <c r="J21" s="121"/>
      <c r="K21" s="121"/>
      <c r="L21" s="121"/>
      <c r="M21" s="121"/>
      <c r="N21" s="384"/>
      <c r="O21" s="118"/>
      <c r="P21" s="118"/>
      <c r="Q21" s="379"/>
      <c r="R21" s="379"/>
      <c r="S21" s="379"/>
      <c r="T21" s="379"/>
      <c r="U21" s="118"/>
    </row>
    <row r="22" spans="1:29" ht="10.15" customHeight="1" thickTop="1">
      <c r="A22" s="378"/>
      <c r="B22" s="378"/>
      <c r="C22" s="378"/>
      <c r="D22" s="123"/>
      <c r="E22" s="123"/>
      <c r="F22" s="123"/>
      <c r="G22" s="123"/>
      <c r="H22" s="123"/>
      <c r="I22" s="123"/>
      <c r="J22" s="123"/>
      <c r="K22" s="123"/>
      <c r="L22" s="123"/>
      <c r="M22" s="123"/>
      <c r="N22" s="123"/>
      <c r="O22" s="118"/>
      <c r="P22" s="118"/>
      <c r="Q22" s="379"/>
      <c r="R22" s="379"/>
      <c r="S22" s="379"/>
      <c r="T22" s="379"/>
      <c r="U22" s="118"/>
    </row>
    <row r="23" spans="1:29" ht="12" customHeight="1" thickBot="1">
      <c r="A23" s="419"/>
      <c r="B23" s="417"/>
      <c r="C23" s="417"/>
      <c r="D23" s="417"/>
      <c r="E23" s="417"/>
      <c r="F23" s="417"/>
      <c r="G23" s="417"/>
      <c r="H23" s="417"/>
      <c r="I23" s="420"/>
      <c r="J23" s="421"/>
      <c r="K23" s="421"/>
      <c r="L23" s="421"/>
      <c r="M23" s="421"/>
      <c r="N23" s="417"/>
      <c r="O23" s="415"/>
      <c r="P23" s="415"/>
      <c r="Q23" s="422"/>
      <c r="R23" s="422"/>
      <c r="S23" s="422"/>
      <c r="T23" s="422"/>
      <c r="U23" s="422"/>
      <c r="V23" s="422"/>
      <c r="W23" s="415"/>
    </row>
    <row r="24" spans="1:29" ht="12" customHeight="1" thickTop="1">
      <c r="A24" s="419"/>
      <c r="B24" s="417"/>
      <c r="C24" s="417"/>
      <c r="D24" s="417"/>
      <c r="E24" s="417"/>
      <c r="F24" s="417"/>
      <c r="G24" s="417"/>
      <c r="H24" s="417"/>
      <c r="I24" s="420"/>
      <c r="J24" s="1021" t="s">
        <v>230</v>
      </c>
      <c r="K24" s="1021"/>
      <c r="L24" s="1021"/>
      <c r="M24" s="1021"/>
      <c r="N24" s="417"/>
      <c r="O24" s="415"/>
      <c r="P24" s="415"/>
      <c r="Q24" s="423"/>
      <c r="R24" s="423"/>
      <c r="S24" s="423"/>
      <c r="T24" s="423"/>
      <c r="U24" s="423"/>
      <c r="V24" s="423"/>
      <c r="W24" s="415"/>
    </row>
    <row r="25" spans="1:29" ht="8.25" customHeight="1" thickBot="1">
      <c r="A25" s="419"/>
      <c r="B25" s="417"/>
      <c r="C25" s="417"/>
      <c r="D25" s="417"/>
      <c r="E25" s="417"/>
      <c r="F25" s="417"/>
      <c r="G25" s="417"/>
      <c r="H25" s="417"/>
      <c r="I25" s="422"/>
      <c r="J25" s="1021"/>
      <c r="K25" s="1021"/>
      <c r="L25" s="1021"/>
      <c r="M25" s="1021"/>
      <c r="N25" s="417"/>
      <c r="O25" s="417"/>
      <c r="P25" s="415"/>
      <c r="Q25" s="415"/>
      <c r="R25" s="415"/>
      <c r="S25" s="415"/>
      <c r="T25" s="415"/>
      <c r="U25" s="415"/>
      <c r="V25" s="415"/>
      <c r="W25" s="424"/>
    </row>
    <row r="26" spans="1:29" ht="16.149999999999999" customHeight="1" thickTop="1">
      <c r="A26" s="415"/>
      <c r="B26" s="415"/>
      <c r="C26" s="415"/>
      <c r="D26" s="415"/>
      <c r="E26" s="415"/>
      <c r="F26" s="415"/>
      <c r="G26" s="415"/>
      <c r="H26" s="415"/>
      <c r="I26" s="425"/>
      <c r="J26" s="1021"/>
      <c r="K26" s="1021"/>
      <c r="L26" s="1021"/>
      <c r="M26" s="1021"/>
      <c r="N26" s="415"/>
      <c r="O26" s="415"/>
      <c r="P26" s="415"/>
      <c r="Q26" s="415"/>
      <c r="R26" s="998">
        <f>R13-R18</f>
        <v>794</v>
      </c>
      <c r="S26" s="999"/>
      <c r="T26" s="999"/>
      <c r="U26" s="1000"/>
      <c r="V26" s="415"/>
      <c r="W26" s="424"/>
      <c r="X26" s="116"/>
      <c r="Y26" s="117"/>
    </row>
    <row r="27" spans="1:29" ht="13.15" customHeight="1">
      <c r="A27" s="415"/>
      <c r="B27" s="415"/>
      <c r="C27" s="415"/>
      <c r="D27" s="415"/>
      <c r="E27" s="415"/>
      <c r="F27" s="415"/>
      <c r="G27" s="415"/>
      <c r="H27" s="415"/>
      <c r="I27" s="415"/>
      <c r="J27" s="1021" t="s">
        <v>231</v>
      </c>
      <c r="K27" s="1021"/>
      <c r="L27" s="1021"/>
      <c r="M27" s="1021"/>
      <c r="N27" s="415"/>
      <c r="O27" s="415"/>
      <c r="P27" s="415"/>
      <c r="Q27" s="415"/>
      <c r="R27" s="1022"/>
      <c r="S27" s="1023"/>
      <c r="T27" s="1023"/>
      <c r="U27" s="1024"/>
      <c r="V27" s="415"/>
      <c r="W27" s="424"/>
      <c r="X27" s="116"/>
    </row>
    <row r="28" spans="1:29" ht="6.6" customHeight="1" thickBot="1">
      <c r="A28" s="415"/>
      <c r="B28" s="415"/>
      <c r="C28" s="415"/>
      <c r="D28" s="415"/>
      <c r="E28" s="415"/>
      <c r="F28" s="415"/>
      <c r="G28" s="415"/>
      <c r="H28" s="415"/>
      <c r="I28" s="415"/>
      <c r="J28" s="1021"/>
      <c r="K28" s="1021"/>
      <c r="L28" s="1021"/>
      <c r="M28" s="1021"/>
      <c r="N28" s="415"/>
      <c r="O28" s="415"/>
      <c r="P28" s="415"/>
      <c r="Q28" s="415"/>
      <c r="R28" s="1001"/>
      <c r="S28" s="1002"/>
      <c r="T28" s="1002"/>
      <c r="U28" s="1003"/>
      <c r="V28" s="415"/>
      <c r="W28" s="424"/>
      <c r="X28" s="116"/>
    </row>
    <row r="29" spans="1:29" ht="12.75" customHeight="1">
      <c r="A29" s="415"/>
      <c r="B29" s="415"/>
      <c r="C29" s="415"/>
      <c r="D29" s="415"/>
      <c r="E29" s="415"/>
      <c r="F29" s="415"/>
      <c r="G29" s="415"/>
      <c r="H29" s="415"/>
      <c r="I29" s="415"/>
      <c r="J29" s="426"/>
      <c r="K29" s="426"/>
      <c r="L29" s="426"/>
      <c r="M29" s="426"/>
      <c r="N29" s="415"/>
      <c r="O29" s="415"/>
      <c r="P29" s="415"/>
      <c r="Q29" s="415"/>
      <c r="R29" s="427"/>
      <c r="S29" s="427"/>
      <c r="T29" s="427"/>
      <c r="U29" s="427"/>
      <c r="V29" s="415"/>
      <c r="W29" s="424"/>
      <c r="X29" s="116"/>
    </row>
    <row r="30" spans="1:29" ht="4.5" customHeight="1" thickBot="1">
      <c r="A30" s="1025"/>
      <c r="B30" s="1025"/>
      <c r="C30" s="1025"/>
      <c r="D30" s="1025"/>
      <c r="E30" s="1025"/>
      <c r="F30" s="1025"/>
      <c r="G30" s="1025"/>
      <c r="H30" s="1025"/>
      <c r="I30" s="1025"/>
      <c r="J30" s="1025"/>
      <c r="K30" s="1025"/>
      <c r="L30" s="1025"/>
      <c r="M30" s="1025"/>
      <c r="N30" s="1025"/>
      <c r="O30" s="1025"/>
      <c r="P30" s="1025"/>
      <c r="Q30" s="1025"/>
      <c r="R30" s="1025"/>
      <c r="S30" s="1025"/>
      <c r="T30" s="1025"/>
      <c r="U30" s="1025"/>
      <c r="V30" s="1025"/>
      <c r="W30" s="1025"/>
      <c r="X30" s="116"/>
    </row>
    <row r="31" spans="1:29" ht="18" customHeight="1" thickTop="1">
      <c r="A31" s="428"/>
      <c r="B31" s="1027" t="s">
        <v>227</v>
      </c>
      <c r="C31" s="1027"/>
      <c r="D31" s="1027"/>
      <c r="E31" s="1027"/>
      <c r="F31" s="1027"/>
      <c r="G31" s="1027"/>
      <c r="H31" s="1027"/>
      <c r="I31" s="1027"/>
      <c r="J31" s="1027"/>
      <c r="K31" s="1027"/>
      <c r="L31" s="1027"/>
      <c r="M31" s="1027"/>
      <c r="N31" s="1027"/>
      <c r="O31" s="1027"/>
      <c r="P31" s="1027"/>
      <c r="Q31" s="1027"/>
      <c r="R31" s="1027"/>
      <c r="S31" s="1027"/>
      <c r="T31" s="1027"/>
      <c r="U31" s="1027"/>
      <c r="V31" s="428"/>
      <c r="W31" s="428"/>
    </row>
    <row r="32" spans="1:29" ht="11.25" customHeight="1" thickBot="1">
      <c r="A32" s="417"/>
      <c r="B32" s="417"/>
      <c r="C32" s="417"/>
      <c r="D32" s="417"/>
      <c r="E32" s="417"/>
      <c r="F32" s="417"/>
      <c r="G32" s="417"/>
      <c r="H32" s="417"/>
      <c r="I32" s="417"/>
      <c r="J32" s="417"/>
      <c r="K32" s="417"/>
      <c r="L32" s="417"/>
      <c r="M32" s="417"/>
      <c r="N32" s="417"/>
      <c r="O32" s="417"/>
      <c r="P32" s="417"/>
      <c r="Q32" s="417"/>
      <c r="R32" s="417"/>
      <c r="S32" s="417"/>
      <c r="T32" s="417"/>
      <c r="U32" s="417"/>
      <c r="V32" s="417"/>
      <c r="W32" s="415"/>
      <c r="AC32" s="281"/>
    </row>
    <row r="33" spans="1:29" ht="12" customHeight="1">
      <c r="A33" s="417"/>
      <c r="B33" s="417"/>
      <c r="C33" s="417"/>
      <c r="D33" s="417"/>
      <c r="E33" s="1026" t="s">
        <v>228</v>
      </c>
      <c r="F33" s="1026"/>
      <c r="G33" s="1026"/>
      <c r="H33" s="1026"/>
      <c r="I33" s="1026"/>
      <c r="J33" s="1026"/>
      <c r="K33" s="1026"/>
      <c r="L33" s="1026"/>
      <c r="M33" s="1026"/>
      <c r="N33" s="417"/>
      <c r="O33" s="417"/>
      <c r="P33" s="417"/>
      <c r="Q33" s="415"/>
      <c r="R33" s="998">
        <f>'AB Overall Totals &amp; Rejected'!V25</f>
        <v>0</v>
      </c>
      <c r="S33" s="999"/>
      <c r="T33" s="999"/>
      <c r="U33" s="1000"/>
      <c r="V33" s="415"/>
      <c r="W33" s="415"/>
      <c r="AC33" s="281"/>
    </row>
    <row r="34" spans="1:29" ht="13.9" customHeight="1" thickBot="1">
      <c r="A34" s="417"/>
      <c r="B34" s="417"/>
      <c r="C34" s="417"/>
      <c r="D34" s="417"/>
      <c r="E34" s="1026"/>
      <c r="F34" s="1026"/>
      <c r="G34" s="1026"/>
      <c r="H34" s="1026"/>
      <c r="I34" s="1026"/>
      <c r="J34" s="1026"/>
      <c r="K34" s="1026"/>
      <c r="L34" s="1026"/>
      <c r="M34" s="1026"/>
      <c r="N34" s="417"/>
      <c r="O34" s="417"/>
      <c r="P34" s="417"/>
      <c r="Q34" s="415"/>
      <c r="R34" s="1001"/>
      <c r="S34" s="1002"/>
      <c r="T34" s="1002"/>
      <c r="U34" s="1003"/>
      <c r="V34" s="415"/>
      <c r="W34" s="415"/>
    </row>
    <row r="35" spans="1:29" ht="6" customHeight="1" thickBot="1">
      <c r="A35" s="975"/>
      <c r="B35" s="975"/>
      <c r="C35" s="975"/>
      <c r="D35" s="975"/>
      <c r="E35" s="975"/>
      <c r="F35" s="975"/>
      <c r="G35" s="975"/>
      <c r="H35" s="975"/>
      <c r="I35" s="975"/>
      <c r="J35" s="975"/>
      <c r="K35" s="975"/>
      <c r="L35" s="975"/>
      <c r="M35" s="975"/>
      <c r="N35" s="975"/>
      <c r="O35" s="975"/>
      <c r="P35" s="975"/>
      <c r="Q35" s="975"/>
      <c r="R35" s="975"/>
      <c r="S35" s="975"/>
      <c r="T35" s="975"/>
      <c r="U35" s="975"/>
      <c r="V35" s="975"/>
      <c r="W35" s="975"/>
    </row>
    <row r="36" spans="1:29" ht="18" customHeight="1" thickTop="1">
      <c r="B36" s="164"/>
      <c r="C36" s="164"/>
      <c r="D36" s="164"/>
      <c r="E36" s="164"/>
      <c r="F36" s="1005" t="s">
        <v>229</v>
      </c>
      <c r="G36" s="1005"/>
      <c r="H36" s="1005"/>
      <c r="I36" s="1005"/>
      <c r="J36" s="1005"/>
      <c r="K36" s="1005"/>
      <c r="L36" s="1005"/>
      <c r="M36" s="1005"/>
      <c r="N36" s="1005"/>
      <c r="O36" s="1005"/>
      <c r="P36" s="164"/>
      <c r="Q36" s="164"/>
      <c r="R36" s="164"/>
      <c r="S36" s="164"/>
      <c r="T36" s="164"/>
      <c r="U36" s="164"/>
      <c r="V36" s="164"/>
    </row>
    <row r="37" spans="1:29" ht="8.25" customHeight="1" thickBot="1">
      <c r="A37" s="118"/>
      <c r="B37" s="118"/>
      <c r="C37" s="118"/>
      <c r="D37" s="118"/>
      <c r="E37" s="118"/>
      <c r="F37" s="118"/>
      <c r="G37" s="118"/>
      <c r="H37" s="118"/>
      <c r="I37" s="118"/>
      <c r="J37" s="118"/>
      <c r="K37" s="118"/>
      <c r="L37" s="118"/>
      <c r="M37" s="136"/>
      <c r="N37" s="122"/>
      <c r="O37" s="122"/>
      <c r="P37" s="122"/>
      <c r="Q37" s="122"/>
      <c r="R37" s="122"/>
      <c r="S37" s="122"/>
      <c r="T37" s="122"/>
      <c r="U37" s="122"/>
      <c r="V37" s="118"/>
    </row>
    <row r="38" spans="1:29" ht="18" customHeight="1">
      <c r="A38" s="118"/>
      <c r="B38" s="118"/>
      <c r="C38" s="118"/>
      <c r="D38" s="118"/>
      <c r="E38" s="158"/>
      <c r="F38" s="158"/>
      <c r="G38" s="1014" t="s">
        <v>232</v>
      </c>
      <c r="H38" s="1014"/>
      <c r="I38" s="1014"/>
      <c r="J38" s="1014"/>
      <c r="K38" s="1014"/>
      <c r="L38" s="1014"/>
      <c r="M38" s="1014"/>
      <c r="N38" s="158"/>
      <c r="O38" s="158"/>
      <c r="P38" s="158"/>
      <c r="Q38" s="118"/>
      <c r="R38" s="131"/>
      <c r="S38" s="1028">
        <f>'Check List Totals'!F41</f>
        <v>19565</v>
      </c>
      <c r="T38" s="1029"/>
      <c r="U38" s="1029"/>
      <c r="V38" s="1029"/>
      <c r="W38" s="967"/>
      <c r="Y38" s="117"/>
      <c r="AA38" s="117"/>
    </row>
    <row r="39" spans="1:29" ht="6.75" customHeight="1" thickBot="1">
      <c r="A39" s="118"/>
      <c r="B39" s="118"/>
      <c r="C39" s="118"/>
      <c r="D39" s="118"/>
      <c r="E39" s="118"/>
      <c r="F39" s="118"/>
      <c r="G39" s="118"/>
      <c r="H39" s="118"/>
      <c r="I39" s="118"/>
      <c r="J39" s="118"/>
      <c r="K39" s="118"/>
      <c r="L39" s="118"/>
      <c r="M39" s="118"/>
      <c r="N39" s="118"/>
      <c r="O39" s="118"/>
      <c r="P39" s="118"/>
      <c r="Q39" s="118"/>
      <c r="R39" s="133"/>
      <c r="S39" s="968"/>
      <c r="T39" s="1030"/>
      <c r="U39" s="1030"/>
      <c r="V39" s="1030"/>
      <c r="W39" s="969"/>
      <c r="X39" s="118"/>
    </row>
    <row r="40" spans="1:29" ht="14.1" customHeight="1">
      <c r="A40" s="118"/>
      <c r="B40" s="118"/>
      <c r="C40" s="978" t="s">
        <v>233</v>
      </c>
      <c r="D40" s="978"/>
      <c r="E40" s="978"/>
      <c r="F40" s="978"/>
      <c r="G40" s="978"/>
      <c r="H40" s="978"/>
      <c r="I40" s="978"/>
      <c r="J40" s="978"/>
      <c r="K40" s="978"/>
      <c r="L40" s="978"/>
      <c r="M40" s="978"/>
      <c r="N40" s="978"/>
      <c r="O40" s="978"/>
      <c r="P40" s="978"/>
      <c r="Q40" s="978"/>
      <c r="R40" s="133"/>
      <c r="S40" s="429"/>
      <c r="T40" s="417"/>
      <c r="U40" s="417"/>
      <c r="V40" s="417"/>
      <c r="W40" s="417"/>
      <c r="X40" s="118"/>
      <c r="Y40" s="117"/>
      <c r="AA40" s="117"/>
    </row>
    <row r="41" spans="1:29" ht="14.1" customHeight="1" thickBot="1">
      <c r="A41" s="118"/>
      <c r="B41" s="118"/>
      <c r="C41" s="990" t="s">
        <v>537</v>
      </c>
      <c r="D41" s="990"/>
      <c r="E41" s="990"/>
      <c r="F41" s="990"/>
      <c r="G41" s="990"/>
      <c r="H41" s="990"/>
      <c r="I41" s="990"/>
      <c r="J41" s="990"/>
      <c r="K41" s="990"/>
      <c r="L41" s="990"/>
      <c r="M41" s="990"/>
      <c r="N41" s="990"/>
      <c r="O41" s="990"/>
      <c r="P41" s="990"/>
      <c r="Q41" s="118"/>
      <c r="R41" s="376"/>
      <c r="S41" s="430"/>
      <c r="T41" s="417"/>
      <c r="U41" s="417"/>
      <c r="V41" s="431"/>
      <c r="W41" s="417"/>
      <c r="X41" s="118"/>
    </row>
    <row r="42" spans="1:29" ht="6" customHeight="1">
      <c r="A42" s="118"/>
      <c r="B42" s="118"/>
      <c r="C42" s="118"/>
      <c r="D42" s="118"/>
      <c r="E42" s="118"/>
      <c r="F42" s="118"/>
      <c r="G42" s="973" t="s">
        <v>234</v>
      </c>
      <c r="H42" s="973"/>
      <c r="I42" s="973"/>
      <c r="J42" s="973"/>
      <c r="K42" s="973"/>
      <c r="L42" s="973"/>
      <c r="M42" s="973"/>
      <c r="N42" s="973"/>
      <c r="O42" s="973"/>
      <c r="P42" s="973"/>
      <c r="Q42" s="118"/>
      <c r="R42" s="118"/>
      <c r="S42" s="1028">
        <f>'Check List Totals'!K46</f>
        <v>12528</v>
      </c>
      <c r="T42" s="1029"/>
      <c r="U42" s="1029"/>
      <c r="V42" s="1029"/>
      <c r="W42" s="967"/>
      <c r="X42" s="118"/>
    </row>
    <row r="43" spans="1:29" ht="18" customHeight="1" thickBot="1">
      <c r="A43" s="118"/>
      <c r="B43" s="118"/>
      <c r="C43" s="118"/>
      <c r="D43" s="118"/>
      <c r="E43" s="158"/>
      <c r="F43" s="158"/>
      <c r="G43" s="973"/>
      <c r="H43" s="973"/>
      <c r="I43" s="973"/>
      <c r="J43" s="973"/>
      <c r="K43" s="973"/>
      <c r="L43" s="973"/>
      <c r="M43" s="973"/>
      <c r="N43" s="973"/>
      <c r="O43" s="973"/>
      <c r="P43" s="973"/>
      <c r="Q43" s="118"/>
      <c r="R43" s="118"/>
      <c r="S43" s="968"/>
      <c r="T43" s="1030"/>
      <c r="U43" s="1030"/>
      <c r="V43" s="1030"/>
      <c r="W43" s="969"/>
      <c r="X43" s="118"/>
      <c r="Y43" s="117"/>
      <c r="AA43" s="117"/>
    </row>
    <row r="44" spans="1:29" ht="15" customHeight="1">
      <c r="A44" s="118"/>
      <c r="B44" s="118"/>
      <c r="C44" s="976" t="s">
        <v>235</v>
      </c>
      <c r="D44" s="976"/>
      <c r="E44" s="976"/>
      <c r="F44" s="976"/>
      <c r="G44" s="976"/>
      <c r="H44" s="976"/>
      <c r="I44" s="976"/>
      <c r="J44" s="976"/>
      <c r="K44" s="976"/>
      <c r="L44" s="976"/>
      <c r="M44" s="976"/>
      <c r="N44" s="976"/>
      <c r="O44" s="976"/>
      <c r="P44" s="976"/>
      <c r="Q44" s="976"/>
      <c r="R44" s="118"/>
      <c r="S44" s="417"/>
      <c r="T44" s="415"/>
      <c r="U44" s="415"/>
      <c r="V44" s="415"/>
      <c r="W44" s="417"/>
      <c r="X44" s="118"/>
    </row>
    <row r="45" spans="1:29" ht="15" customHeight="1">
      <c r="A45" s="118"/>
      <c r="B45" s="118"/>
      <c r="C45" s="976"/>
      <c r="D45" s="976"/>
      <c r="E45" s="976"/>
      <c r="F45" s="976"/>
      <c r="G45" s="976"/>
      <c r="H45" s="976"/>
      <c r="I45" s="976"/>
      <c r="J45" s="976"/>
      <c r="K45" s="976"/>
      <c r="L45" s="976"/>
      <c r="M45" s="976"/>
      <c r="N45" s="976"/>
      <c r="O45" s="976"/>
      <c r="P45" s="976"/>
      <c r="Q45" s="976"/>
    </row>
    <row r="46" spans="1:29" ht="15" customHeight="1">
      <c r="A46" s="118"/>
      <c r="B46" s="118"/>
      <c r="C46" s="976"/>
      <c r="D46" s="976"/>
      <c r="E46" s="976"/>
      <c r="F46" s="976"/>
      <c r="G46" s="976"/>
      <c r="H46" s="976"/>
      <c r="I46" s="976"/>
      <c r="J46" s="976"/>
      <c r="K46" s="976"/>
      <c r="L46" s="976"/>
      <c r="M46" s="976"/>
      <c r="N46" s="976"/>
      <c r="O46" s="976"/>
      <c r="P46" s="976"/>
      <c r="Q46" s="976"/>
    </row>
    <row r="47" spans="1:29" ht="21.75" customHeight="1" thickBot="1">
      <c r="A47" s="977" t="s">
        <v>237</v>
      </c>
      <c r="B47" s="977"/>
      <c r="C47" s="977"/>
      <c r="D47" s="977"/>
      <c r="E47" s="977"/>
      <c r="F47" s="977"/>
      <c r="G47" s="977"/>
      <c r="H47" s="977"/>
      <c r="I47" s="977"/>
      <c r="J47" s="977"/>
      <c r="K47" s="118"/>
      <c r="L47" s="118"/>
      <c r="M47" s="118"/>
      <c r="N47" s="118"/>
      <c r="O47" s="118"/>
      <c r="P47" s="118"/>
      <c r="U47" s="963" t="s">
        <v>240</v>
      </c>
      <c r="V47" s="963"/>
    </row>
    <row r="48" spans="1:29" ht="18" customHeight="1">
      <c r="A48" s="978" t="s">
        <v>236</v>
      </c>
      <c r="B48" s="978"/>
      <c r="C48" s="978"/>
      <c r="D48" s="118"/>
      <c r="E48" s="118"/>
      <c r="F48" s="118"/>
      <c r="G48" s="964" t="s">
        <v>239</v>
      </c>
      <c r="H48" s="949">
        <f>SUM('Gov, Congress, St Sen'!C32:I32)</f>
        <v>12423</v>
      </c>
      <c r="I48" s="1000"/>
      <c r="J48" s="970" t="s">
        <v>238</v>
      </c>
      <c r="K48" s="971"/>
      <c r="L48" s="972" t="s">
        <v>241</v>
      </c>
      <c r="M48" s="972"/>
      <c r="N48" s="972"/>
      <c r="O48" s="972"/>
      <c r="P48" s="972"/>
      <c r="Q48" s="972"/>
      <c r="R48" s="972"/>
      <c r="S48" s="972"/>
      <c r="T48" s="972"/>
      <c r="U48" s="972"/>
      <c r="V48" s="972"/>
      <c r="W48" s="159"/>
      <c r="X48" s="159"/>
      <c r="Y48" s="117"/>
      <c r="AA48" s="117"/>
    </row>
    <row r="49" spans="1:24" ht="6" customHeight="1" thickBot="1">
      <c r="A49" s="118"/>
      <c r="B49" s="118"/>
      <c r="C49" s="118"/>
      <c r="D49" s="118"/>
      <c r="E49" s="118"/>
      <c r="F49" s="118"/>
      <c r="G49" s="965"/>
      <c r="H49" s="1001"/>
      <c r="I49" s="1003"/>
      <c r="J49" s="970"/>
      <c r="K49" s="971"/>
      <c r="L49" s="161"/>
      <c r="M49" s="162"/>
      <c r="N49" s="162"/>
      <c r="O49" s="162"/>
      <c r="P49" s="162"/>
      <c r="Q49" s="162"/>
      <c r="R49" s="162"/>
      <c r="S49" s="162"/>
      <c r="T49" s="162"/>
      <c r="U49" s="162"/>
      <c r="V49" s="159"/>
      <c r="W49" s="159"/>
      <c r="X49" s="159"/>
    </row>
    <row r="50" spans="1:24" ht="12" customHeight="1" thickBot="1">
      <c r="A50" s="975"/>
      <c r="B50" s="975"/>
      <c r="C50" s="975"/>
      <c r="D50" s="975"/>
      <c r="E50" s="975"/>
      <c r="F50" s="975"/>
      <c r="G50" s="975"/>
      <c r="H50" s="975"/>
      <c r="I50" s="975"/>
      <c r="J50" s="975"/>
      <c r="K50" s="975"/>
      <c r="L50" s="975"/>
      <c r="M50" s="975"/>
      <c r="N50" s="975"/>
      <c r="O50" s="975"/>
      <c r="P50" s="975"/>
      <c r="Q50" s="975"/>
      <c r="R50" s="975"/>
      <c r="S50" s="975"/>
      <c r="T50" s="975"/>
      <c r="U50" s="975"/>
      <c r="V50" s="975"/>
      <c r="W50" s="975"/>
      <c r="X50" s="118"/>
    </row>
    <row r="51" spans="1:24" ht="6" customHeight="1" thickTop="1">
      <c r="H51" s="169"/>
      <c r="I51" s="169"/>
      <c r="J51" s="169"/>
      <c r="K51" s="169"/>
      <c r="L51" s="169"/>
      <c r="M51" s="169"/>
    </row>
    <row r="52" spans="1:24" ht="20.25" customHeight="1">
      <c r="H52" s="974" t="s">
        <v>212</v>
      </c>
      <c r="I52" s="974"/>
      <c r="J52" s="974"/>
      <c r="K52" s="974"/>
      <c r="L52" s="974"/>
      <c r="M52" s="974"/>
    </row>
    <row r="53" spans="1:24" ht="17.25" customHeight="1" thickBot="1">
      <c r="H53" s="170"/>
      <c r="I53" s="170"/>
      <c r="J53" s="170"/>
      <c r="K53" s="170"/>
      <c r="L53" s="170"/>
      <c r="M53" s="170"/>
    </row>
    <row r="54" spans="1:24" ht="11.25" customHeight="1" thickTop="1">
      <c r="B54" s="1015" t="s">
        <v>213</v>
      </c>
      <c r="C54" s="1016"/>
      <c r="H54" s="171"/>
      <c r="I54" s="171"/>
      <c r="J54" s="171"/>
      <c r="K54" s="171"/>
      <c r="L54" s="171"/>
      <c r="M54" s="171"/>
    </row>
    <row r="55" spans="1:24" ht="12.75" customHeight="1" thickBot="1">
      <c r="B55" s="1017"/>
      <c r="C55" s="1018"/>
      <c r="N55" s="117"/>
      <c r="P55" s="1011" t="s">
        <v>243</v>
      </c>
      <c r="Q55" s="1011"/>
      <c r="R55" s="1011"/>
      <c r="S55" s="1011"/>
      <c r="T55" s="1011"/>
      <c r="U55" s="1011"/>
      <c r="V55" s="1011"/>
    </row>
    <row r="56" spans="1:24" ht="14.25" customHeight="1" thickTop="1" thickBot="1">
      <c r="E56" s="137"/>
      <c r="F56" s="137"/>
      <c r="G56" s="137"/>
      <c r="H56" s="137"/>
      <c r="I56" s="137"/>
      <c r="J56" s="137"/>
      <c r="K56" s="137"/>
      <c r="P56" s="1009"/>
      <c r="Q56" s="1009"/>
      <c r="R56" s="1009"/>
      <c r="S56" s="1009"/>
      <c r="T56" s="1009"/>
      <c r="U56" s="1009"/>
      <c r="V56" s="1009"/>
    </row>
    <row r="57" spans="1:24" ht="21.75" customHeight="1" thickBot="1">
      <c r="E57" s="987" t="s">
        <v>242</v>
      </c>
      <c r="F57" s="988"/>
      <c r="G57" s="988"/>
      <c r="H57" s="988"/>
      <c r="I57" s="988"/>
      <c r="J57" s="988"/>
      <c r="K57" s="988"/>
      <c r="P57" s="1006"/>
      <c r="Q57" s="1007"/>
      <c r="R57" s="1007"/>
      <c r="S57" s="1007"/>
      <c r="T57" s="1007"/>
      <c r="U57" s="1007"/>
      <c r="V57" s="1008"/>
    </row>
    <row r="58" spans="1:24" ht="18" customHeight="1"/>
    <row r="59" spans="1:24" ht="26.25" customHeight="1" thickBot="1">
      <c r="E59" s="137"/>
      <c r="F59" s="137"/>
      <c r="G59" s="137"/>
      <c r="H59" s="137"/>
      <c r="I59" s="137"/>
      <c r="J59" s="137"/>
      <c r="K59" s="137"/>
      <c r="P59" s="1009" t="s">
        <v>244</v>
      </c>
      <c r="Q59" s="1010"/>
      <c r="R59" s="1010"/>
      <c r="S59" s="1010"/>
      <c r="T59" s="1010"/>
      <c r="U59" s="1010"/>
      <c r="V59" s="1010"/>
    </row>
    <row r="60" spans="1:24" ht="21.75" customHeight="1" thickBot="1">
      <c r="E60" s="987" t="s">
        <v>245</v>
      </c>
      <c r="F60" s="988"/>
      <c r="G60" s="988"/>
      <c r="H60" s="988"/>
      <c r="I60" s="988"/>
      <c r="J60" s="988"/>
      <c r="K60" s="988"/>
      <c r="P60" s="1006"/>
      <c r="Q60" s="1007"/>
      <c r="R60" s="1007"/>
      <c r="S60" s="1007"/>
      <c r="T60" s="1007"/>
      <c r="U60" s="1007"/>
      <c r="V60" s="1008"/>
    </row>
    <row r="61" spans="1:24" ht="30" customHeight="1">
      <c r="I61" s="989" t="s">
        <v>246</v>
      </c>
      <c r="J61" s="989"/>
      <c r="K61" s="989"/>
      <c r="L61" s="989"/>
      <c r="M61" s="989"/>
    </row>
    <row r="62" spans="1:24" ht="11.25" customHeight="1">
      <c r="B62" s="1012" t="s">
        <v>247</v>
      </c>
      <c r="C62" s="1013"/>
      <c r="D62" s="1013"/>
      <c r="E62" s="1013"/>
      <c r="F62" s="1013"/>
      <c r="G62" s="1013"/>
      <c r="H62" s="1013"/>
      <c r="I62" s="1013"/>
      <c r="J62" s="1013"/>
      <c r="K62" s="1013"/>
      <c r="L62" s="1013"/>
      <c r="M62" s="1013"/>
      <c r="N62" s="1013"/>
      <c r="O62" s="1013"/>
      <c r="P62" s="1013"/>
      <c r="Q62" s="1013"/>
      <c r="R62" s="1013"/>
      <c r="S62" s="1013"/>
      <c r="T62" s="1013"/>
      <c r="U62" s="1013"/>
    </row>
    <row r="63" spans="1:24" ht="18" customHeight="1">
      <c r="B63" s="1013"/>
      <c r="C63" s="1013"/>
      <c r="D63" s="1013"/>
      <c r="E63" s="1013"/>
      <c r="F63" s="1013"/>
      <c r="G63" s="1013"/>
      <c r="H63" s="1013"/>
      <c r="I63" s="1013"/>
      <c r="J63" s="1013"/>
      <c r="K63" s="1013"/>
      <c r="L63" s="1013"/>
      <c r="M63" s="1013"/>
      <c r="N63" s="1013"/>
      <c r="O63" s="1013"/>
      <c r="P63" s="1013"/>
      <c r="Q63" s="1013"/>
      <c r="R63" s="1013"/>
      <c r="S63" s="1013"/>
      <c r="T63" s="1013"/>
      <c r="U63" s="1013"/>
    </row>
    <row r="64" spans="1:24" ht="7.5" customHeight="1"/>
    <row r="65" spans="2:22" ht="18" customHeight="1">
      <c r="B65" s="1004" t="s">
        <v>538</v>
      </c>
      <c r="C65" s="1004"/>
      <c r="D65" s="1004"/>
      <c r="E65" s="1004"/>
      <c r="F65" s="1004"/>
      <c r="G65" s="1004"/>
      <c r="H65" s="1004"/>
      <c r="I65" s="1004"/>
      <c r="J65" s="1004"/>
      <c r="K65" s="1004"/>
      <c r="L65" s="1004"/>
      <c r="M65" s="1004"/>
      <c r="N65" s="1004"/>
      <c r="O65" s="1004"/>
      <c r="P65" s="1004"/>
      <c r="Q65" s="1004"/>
      <c r="R65" s="1004"/>
      <c r="S65" s="1004"/>
      <c r="T65" s="1004"/>
      <c r="U65" s="1004"/>
      <c r="V65" s="1004"/>
    </row>
    <row r="66" spans="2:22" ht="12" customHeight="1">
      <c r="B66" s="1004"/>
      <c r="C66" s="1004"/>
      <c r="D66" s="1004"/>
      <c r="E66" s="1004"/>
      <c r="F66" s="1004"/>
      <c r="G66" s="1004"/>
      <c r="H66" s="1004"/>
      <c r="I66" s="1004"/>
      <c r="J66" s="1004"/>
      <c r="K66" s="1004"/>
      <c r="L66" s="1004"/>
      <c r="M66" s="1004"/>
      <c r="N66" s="1004"/>
      <c r="O66" s="1004"/>
      <c r="P66" s="1004"/>
      <c r="Q66" s="1004"/>
      <c r="R66" s="1004"/>
      <c r="S66" s="1004"/>
      <c r="T66" s="1004"/>
      <c r="U66" s="1004"/>
      <c r="V66" s="1004"/>
    </row>
    <row r="67" spans="2:22" ht="12" customHeight="1">
      <c r="B67" s="1004"/>
      <c r="C67" s="1004"/>
      <c r="D67" s="1004"/>
      <c r="E67" s="1004"/>
      <c r="F67" s="1004"/>
      <c r="G67" s="1004"/>
      <c r="H67" s="1004"/>
      <c r="I67" s="1004"/>
      <c r="J67" s="1004"/>
      <c r="K67" s="1004"/>
      <c r="L67" s="1004"/>
      <c r="M67" s="1004"/>
      <c r="N67" s="1004"/>
      <c r="O67" s="1004"/>
      <c r="P67" s="1004"/>
      <c r="Q67" s="1004"/>
      <c r="R67" s="1004"/>
      <c r="S67" s="1004"/>
      <c r="T67" s="1004"/>
      <c r="U67" s="1004"/>
      <c r="V67" s="1004"/>
    </row>
    <row r="68" spans="2:22" ht="11.25" customHeight="1">
      <c r="B68" s="1004"/>
      <c r="C68" s="1004"/>
      <c r="D68" s="1004"/>
      <c r="E68" s="1004"/>
      <c r="F68" s="1004"/>
      <c r="G68" s="1004"/>
      <c r="H68" s="1004"/>
      <c r="I68" s="1004"/>
      <c r="J68" s="1004"/>
      <c r="K68" s="1004"/>
      <c r="L68" s="1004"/>
      <c r="M68" s="1004"/>
      <c r="N68" s="1004"/>
      <c r="O68" s="1004"/>
      <c r="P68" s="1004"/>
      <c r="Q68" s="1004"/>
      <c r="R68" s="1004"/>
      <c r="S68" s="1004"/>
      <c r="T68" s="1004"/>
      <c r="U68" s="1004"/>
      <c r="V68" s="1004"/>
    </row>
    <row r="69" spans="2:22" ht="16.5" customHeight="1">
      <c r="B69" s="1004"/>
      <c r="C69" s="1004"/>
      <c r="D69" s="1004"/>
      <c r="E69" s="1004"/>
      <c r="F69" s="1004"/>
      <c r="G69" s="1004"/>
      <c r="H69" s="1004"/>
      <c r="I69" s="1004"/>
      <c r="J69" s="1004"/>
      <c r="K69" s="1004"/>
      <c r="L69" s="1004"/>
      <c r="M69" s="1004"/>
      <c r="N69" s="1004"/>
      <c r="O69" s="1004"/>
      <c r="P69" s="1004"/>
      <c r="Q69" s="1004"/>
      <c r="R69" s="1004"/>
      <c r="S69" s="1004"/>
      <c r="T69" s="1004"/>
      <c r="U69" s="1004"/>
      <c r="V69" s="1004"/>
    </row>
    <row r="70" spans="2:22" ht="14.25" customHeight="1">
      <c r="B70" s="994" t="s">
        <v>539</v>
      </c>
      <c r="C70" s="994"/>
      <c r="D70" s="994"/>
      <c r="E70" s="994"/>
      <c r="F70" s="994"/>
      <c r="G70" s="994"/>
      <c r="H70" s="994"/>
      <c r="I70" s="994"/>
      <c r="J70" s="994"/>
      <c r="K70" s="994"/>
      <c r="L70" s="994"/>
      <c r="M70" s="994"/>
      <c r="N70" s="994"/>
      <c r="O70" s="994"/>
      <c r="P70" s="994"/>
      <c r="Q70" s="994"/>
      <c r="R70" s="994"/>
      <c r="S70" s="994"/>
      <c r="T70" s="994"/>
      <c r="U70" s="994"/>
      <c r="V70" s="994"/>
    </row>
    <row r="71" spans="2:22" ht="18" customHeight="1">
      <c r="B71" s="63"/>
      <c r="C71" s="63"/>
      <c r="D71" s="63"/>
      <c r="E71" s="63"/>
      <c r="F71" s="63"/>
      <c r="G71" s="63"/>
      <c r="H71" s="63"/>
      <c r="I71" s="63"/>
      <c r="J71" s="63"/>
      <c r="K71" s="63"/>
      <c r="L71" s="63"/>
      <c r="M71" s="63"/>
      <c r="N71" s="63"/>
      <c r="O71" s="63"/>
      <c r="P71" s="63"/>
      <c r="Q71" s="63"/>
      <c r="R71" s="63"/>
    </row>
    <row r="72" spans="2:22" ht="18" customHeight="1"/>
    <row r="73" spans="2:22" ht="18" customHeight="1"/>
    <row r="74" spans="2:22" ht="18" customHeight="1"/>
    <row r="75" spans="2:22" ht="18" customHeight="1">
      <c r="R75" s="118"/>
      <c r="S75" s="118"/>
      <c r="T75" s="118"/>
      <c r="U75" s="118"/>
    </row>
    <row r="76" spans="2:22" ht="18" customHeight="1">
      <c r="R76" s="118"/>
      <c r="S76" s="118"/>
      <c r="T76" s="118"/>
      <c r="U76" s="118"/>
    </row>
    <row r="77" spans="2:22" ht="18" customHeight="1">
      <c r="R77" s="118"/>
      <c r="S77" s="118"/>
      <c r="T77" s="118"/>
      <c r="U77" s="118"/>
    </row>
    <row r="78" spans="2:22" ht="18" customHeight="1">
      <c r="R78" s="118"/>
      <c r="S78" s="118"/>
      <c r="T78" s="118"/>
      <c r="U78" s="118"/>
    </row>
    <row r="79" spans="2:22" ht="18" customHeight="1">
      <c r="R79" s="118"/>
      <c r="S79" s="118"/>
      <c r="T79" s="118"/>
      <c r="U79" s="118"/>
    </row>
    <row r="80" spans="2:22" ht="18" customHeight="1">
      <c r="R80" s="118"/>
      <c r="S80" s="118"/>
      <c r="T80" s="118"/>
      <c r="U80" s="118"/>
    </row>
    <row r="81" spans="1:21" ht="18" customHeight="1">
      <c r="A81" s="118"/>
      <c r="B81" s="118"/>
      <c r="C81" s="118"/>
      <c r="D81" s="118"/>
      <c r="E81" s="118"/>
      <c r="F81" s="118"/>
      <c r="G81" s="118"/>
      <c r="H81" s="118"/>
      <c r="I81" s="118"/>
      <c r="J81" s="118"/>
      <c r="K81" s="118"/>
      <c r="L81" s="118"/>
      <c r="M81" s="118"/>
      <c r="N81" s="118"/>
      <c r="O81" s="118"/>
      <c r="P81" s="118"/>
      <c r="Q81" s="118"/>
      <c r="R81" s="118"/>
      <c r="S81" s="118"/>
      <c r="T81" s="118"/>
      <c r="U81" s="118"/>
    </row>
    <row r="82" spans="1:21" ht="18" customHeight="1">
      <c r="A82" s="118"/>
      <c r="B82" s="118"/>
      <c r="C82" s="118"/>
      <c r="D82" s="118"/>
      <c r="E82" s="118"/>
      <c r="F82" s="118"/>
      <c r="G82" s="118"/>
      <c r="H82" s="118"/>
      <c r="I82" s="118"/>
      <c r="J82" s="118"/>
      <c r="K82" s="118"/>
      <c r="L82" s="118"/>
      <c r="M82" s="118"/>
      <c r="N82" s="118"/>
      <c r="O82" s="118"/>
      <c r="P82" s="118"/>
      <c r="Q82" s="118"/>
      <c r="R82" s="118"/>
      <c r="S82" s="118"/>
      <c r="T82" s="118"/>
      <c r="U82" s="118"/>
    </row>
    <row r="83" spans="1:21" ht="18" customHeight="1">
      <c r="A83" s="118"/>
      <c r="B83" s="118"/>
      <c r="C83" s="118"/>
      <c r="D83" s="118"/>
      <c r="E83" s="118"/>
      <c r="F83" s="118"/>
      <c r="G83" s="118"/>
      <c r="H83" s="118"/>
      <c r="I83" s="118"/>
      <c r="J83" s="118"/>
      <c r="K83" s="118"/>
      <c r="L83" s="118"/>
      <c r="M83" s="118"/>
      <c r="N83" s="118"/>
      <c r="O83" s="118"/>
      <c r="P83" s="118"/>
      <c r="Q83" s="118"/>
      <c r="R83" s="118"/>
      <c r="S83" s="118"/>
      <c r="T83" s="118"/>
      <c r="U83" s="118"/>
    </row>
    <row r="84" spans="1:21" ht="18" customHeight="1">
      <c r="A84" s="118"/>
      <c r="B84" s="118"/>
      <c r="C84" s="118"/>
      <c r="D84" s="118"/>
      <c r="E84" s="118"/>
      <c r="F84" s="118"/>
      <c r="G84" s="118"/>
      <c r="H84" s="118"/>
      <c r="I84" s="118"/>
      <c r="J84" s="118"/>
      <c r="K84" s="118"/>
      <c r="L84" s="118"/>
      <c r="M84" s="118"/>
      <c r="N84" s="118"/>
      <c r="O84" s="118"/>
      <c r="P84" s="118"/>
      <c r="Q84" s="118"/>
      <c r="R84" s="118"/>
      <c r="S84" s="118"/>
      <c r="T84" s="118"/>
      <c r="U84" s="118"/>
    </row>
    <row r="85" spans="1:21" ht="18" customHeight="1">
      <c r="A85" s="118"/>
      <c r="B85" s="118"/>
      <c r="C85" s="118"/>
      <c r="D85" s="118"/>
      <c r="E85" s="118"/>
      <c r="F85" s="118"/>
      <c r="G85" s="118"/>
      <c r="H85" s="118"/>
      <c r="I85" s="118"/>
      <c r="J85" s="118"/>
      <c r="K85" s="118"/>
      <c r="L85" s="118"/>
      <c r="M85" s="118"/>
      <c r="N85" s="118"/>
      <c r="O85" s="118"/>
      <c r="P85" s="118"/>
      <c r="Q85" s="118"/>
      <c r="R85" s="118"/>
      <c r="S85" s="118"/>
      <c r="T85" s="118"/>
      <c r="U85" s="118"/>
    </row>
    <row r="86" spans="1:21" ht="18" customHeight="1">
      <c r="A86" s="118"/>
      <c r="B86" s="118"/>
      <c r="C86" s="118"/>
      <c r="D86" s="118"/>
      <c r="E86" s="118"/>
      <c r="F86" s="118"/>
      <c r="G86" s="118"/>
      <c r="H86" s="118"/>
      <c r="I86" s="118"/>
      <c r="J86" s="118"/>
      <c r="K86" s="118"/>
      <c r="L86" s="118"/>
      <c r="M86" s="118"/>
      <c r="N86" s="118"/>
      <c r="O86" s="118"/>
      <c r="P86" s="118"/>
      <c r="Q86" s="118"/>
      <c r="R86" s="118"/>
      <c r="S86" s="118"/>
      <c r="T86" s="118"/>
      <c r="U86" s="118"/>
    </row>
    <row r="87" spans="1:21" ht="18" customHeight="1"/>
    <row r="88" spans="1:21" ht="18" customHeight="1"/>
    <row r="89" spans="1:21" ht="18" customHeight="1"/>
    <row r="90" spans="1:21" ht="18" customHeight="1"/>
    <row r="91" spans="1:21" ht="18" customHeight="1"/>
    <row r="92" spans="1:21" ht="18" customHeight="1"/>
    <row r="93" spans="1:21" ht="18" customHeight="1"/>
  </sheetData>
  <mergeCells count="68">
    <mergeCell ref="L48:V48"/>
    <mergeCell ref="B70:V70"/>
    <mergeCell ref="H52:M52"/>
    <mergeCell ref="B54:C55"/>
    <mergeCell ref="P55:V56"/>
    <mergeCell ref="E57:K57"/>
    <mergeCell ref="P57:V57"/>
    <mergeCell ref="P59:V59"/>
    <mergeCell ref="E60:K60"/>
    <mergeCell ref="P60:V60"/>
    <mergeCell ref="I61:M61"/>
    <mergeCell ref="B62:U63"/>
    <mergeCell ref="B65:V69"/>
    <mergeCell ref="A35:W35"/>
    <mergeCell ref="F36:O36"/>
    <mergeCell ref="G38:M38"/>
    <mergeCell ref="S38:W39"/>
    <mergeCell ref="A50:W50"/>
    <mergeCell ref="C40:Q40"/>
    <mergeCell ref="C41:P41"/>
    <mergeCell ref="G42:P43"/>
    <mergeCell ref="S42:W43"/>
    <mergeCell ref="C44:Q46"/>
    <mergeCell ref="A47:J47"/>
    <mergeCell ref="U47:V47"/>
    <mergeCell ref="A48:C48"/>
    <mergeCell ref="G48:G49"/>
    <mergeCell ref="H48:I49"/>
    <mergeCell ref="J48:K49"/>
    <mergeCell ref="J24:M26"/>
    <mergeCell ref="R26:U28"/>
    <mergeCell ref="J27:M28"/>
    <mergeCell ref="A30:W30"/>
    <mergeCell ref="E33:M34"/>
    <mergeCell ref="R33:U34"/>
    <mergeCell ref="B31:U31"/>
    <mergeCell ref="B11:D11"/>
    <mergeCell ref="F11:H11"/>
    <mergeCell ref="B12:D12"/>
    <mergeCell ref="F12:H12"/>
    <mergeCell ref="J12:M12"/>
    <mergeCell ref="P13:P14"/>
    <mergeCell ref="R13:U14"/>
    <mergeCell ref="B18:D19"/>
    <mergeCell ref="E18:E19"/>
    <mergeCell ref="F18:H19"/>
    <mergeCell ref="I18:I19"/>
    <mergeCell ref="J18:M19"/>
    <mergeCell ref="P18:P19"/>
    <mergeCell ref="R18:U19"/>
    <mergeCell ref="B13:D14"/>
    <mergeCell ref="E13:E14"/>
    <mergeCell ref="F13:H14"/>
    <mergeCell ref="I13:I14"/>
    <mergeCell ref="J13:M14"/>
    <mergeCell ref="B10:D10"/>
    <mergeCell ref="F10:H10"/>
    <mergeCell ref="A1:C1"/>
    <mergeCell ref="G1:P1"/>
    <mergeCell ref="Q1:S1"/>
    <mergeCell ref="A3:C3"/>
    <mergeCell ref="Q3:V3"/>
    <mergeCell ref="Q4:V4"/>
    <mergeCell ref="A5:W5"/>
    <mergeCell ref="A6:M6"/>
    <mergeCell ref="A8:M8"/>
    <mergeCell ref="B9:C9"/>
    <mergeCell ref="F9:G9"/>
  </mergeCells>
  <printOptions horizontalCentered="1"/>
  <pageMargins left="0.25" right="0.25" top="0.25" bottom="0.25" header="0.3" footer="0.3"/>
  <pageSetup scale="78"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39"/>
  <sheetViews>
    <sheetView topLeftCell="B1" workbookViewId="0">
      <selection activeCell="F12" sqref="F12"/>
    </sheetView>
  </sheetViews>
  <sheetFormatPr defaultRowHeight="12.75"/>
  <cols>
    <col min="2" max="8" width="8.85546875" customWidth="1"/>
  </cols>
  <sheetData>
    <row r="1" spans="1:12">
      <c r="A1" s="1044" t="s">
        <v>565</v>
      </c>
      <c r="B1" s="1042"/>
      <c r="C1" s="1042"/>
      <c r="D1" s="1042"/>
      <c r="E1" s="1042"/>
      <c r="F1" s="1042"/>
      <c r="G1" s="1042"/>
      <c r="H1" s="1042"/>
      <c r="I1" s="1042"/>
      <c r="J1" s="1042"/>
      <c r="K1" s="1042"/>
      <c r="L1" s="1042"/>
    </row>
    <row r="2" spans="1:12">
      <c r="A2" s="1044" t="s">
        <v>566</v>
      </c>
      <c r="B2" s="1042"/>
      <c r="C2" s="1042"/>
      <c r="D2" s="1042"/>
      <c r="E2" s="1042"/>
      <c r="F2" s="1042"/>
      <c r="G2" s="1042"/>
      <c r="H2" s="1042"/>
      <c r="I2" s="1042"/>
      <c r="J2" s="1042"/>
      <c r="K2" s="1042"/>
      <c r="L2" s="1042"/>
    </row>
    <row r="3" spans="1:12">
      <c r="A3" s="1044" t="s">
        <v>567</v>
      </c>
      <c r="B3" s="1042"/>
      <c r="C3" s="1042"/>
      <c r="D3" s="1042"/>
      <c r="E3" s="1042"/>
      <c r="F3" s="1042"/>
      <c r="G3" s="1042"/>
      <c r="H3" s="1042"/>
      <c r="I3" s="1042"/>
      <c r="J3" s="1042"/>
      <c r="K3" s="1042"/>
      <c r="L3" s="1042"/>
    </row>
    <row r="4" spans="1:12">
      <c r="A4" s="1045" t="s">
        <v>568</v>
      </c>
      <c r="B4" s="1045"/>
      <c r="C4" s="1045"/>
      <c r="D4" s="1045"/>
      <c r="E4" s="1045"/>
      <c r="F4" s="1045"/>
      <c r="G4" s="1045"/>
      <c r="H4" s="1045"/>
      <c r="I4" s="1045"/>
      <c r="J4" s="1045"/>
      <c r="K4" s="1045"/>
      <c r="L4" s="1045"/>
    </row>
    <row r="6" spans="1:12">
      <c r="A6" t="s">
        <v>547</v>
      </c>
      <c r="B6" s="1043" t="s">
        <v>27</v>
      </c>
      <c r="C6" s="1043"/>
      <c r="D6" s="1043"/>
    </row>
    <row r="7" spans="1:12">
      <c r="A7" t="s">
        <v>548</v>
      </c>
      <c r="B7" s="1043"/>
      <c r="C7" s="1043"/>
      <c r="D7" s="1043"/>
    </row>
    <row r="8" spans="1:12">
      <c r="A8" t="s">
        <v>549</v>
      </c>
      <c r="B8" s="1043"/>
      <c r="C8" s="1043"/>
      <c r="D8" s="1043"/>
    </row>
    <row r="10" spans="1:12" ht="13.5" thickBot="1">
      <c r="A10" t="s">
        <v>550</v>
      </c>
      <c r="F10" s="137">
        <f>'EDR Totals'!C19</f>
        <v>407</v>
      </c>
    </row>
    <row r="13" spans="1:12">
      <c r="A13" s="1049" t="s">
        <v>21</v>
      </c>
      <c r="B13" s="1049"/>
      <c r="C13" s="1049"/>
      <c r="D13" s="1049"/>
      <c r="E13" s="1049"/>
      <c r="F13" s="1049"/>
      <c r="G13" s="1049"/>
      <c r="H13" s="1049"/>
      <c r="I13" s="1049"/>
      <c r="J13" s="1049"/>
      <c r="K13" s="1049"/>
      <c r="L13" s="1049"/>
    </row>
    <row r="14" spans="1:12">
      <c r="A14" s="1038" t="s">
        <v>551</v>
      </c>
      <c r="B14" s="1038"/>
      <c r="C14" s="1038"/>
    </row>
    <row r="15" spans="1:12">
      <c r="A15" s="454" t="s">
        <v>552</v>
      </c>
      <c r="B15" s="455"/>
      <c r="C15" s="453"/>
      <c r="D15" s="1039" t="s">
        <v>555</v>
      </c>
      <c r="E15" s="1039"/>
      <c r="F15" s="1039"/>
      <c r="G15" s="1040" t="s">
        <v>556</v>
      </c>
      <c r="H15" s="1040"/>
      <c r="I15" s="1040"/>
      <c r="J15" s="1040" t="s">
        <v>554</v>
      </c>
      <c r="K15" s="1040"/>
      <c r="L15" s="1040"/>
    </row>
    <row r="16" spans="1:12">
      <c r="A16" s="1041" t="s">
        <v>557</v>
      </c>
      <c r="B16" s="1042"/>
      <c r="C16" s="1042"/>
      <c r="D16" s="1042"/>
      <c r="E16" s="1042"/>
      <c r="F16" s="1042"/>
      <c r="G16" s="1042"/>
      <c r="H16" s="1042"/>
      <c r="I16" s="1042"/>
      <c r="J16" s="1042"/>
      <c r="K16" s="1042"/>
      <c r="L16" s="1042"/>
    </row>
    <row r="17" spans="1:13">
      <c r="A17" s="1031" t="s">
        <v>21</v>
      </c>
      <c r="B17" s="1032"/>
      <c r="C17" s="1033"/>
      <c r="D17" s="1034" t="s">
        <v>553</v>
      </c>
      <c r="E17" s="1032"/>
      <c r="F17" s="1032"/>
      <c r="G17" s="1034" t="s">
        <v>137</v>
      </c>
      <c r="H17" s="1032"/>
      <c r="I17" s="1033"/>
      <c r="J17" s="1035">
        <f>' Comp, Att Gen, Probate, Reg '!S21</f>
        <v>10869</v>
      </c>
      <c r="K17" s="1036"/>
      <c r="L17" s="1037"/>
    </row>
    <row r="18" spans="1:13">
      <c r="A18" s="114"/>
      <c r="B18" s="114"/>
      <c r="C18" s="456"/>
      <c r="D18" s="457"/>
      <c r="E18" s="114"/>
      <c r="F18" s="114"/>
      <c r="G18" s="457"/>
      <c r="H18" s="114"/>
      <c r="I18" s="456"/>
      <c r="J18" s="457"/>
      <c r="K18" s="114"/>
      <c r="L18" s="456"/>
    </row>
    <row r="19" spans="1:13">
      <c r="A19" s="114"/>
      <c r="B19" s="114"/>
      <c r="C19" s="456"/>
      <c r="D19" s="457"/>
      <c r="E19" s="114"/>
      <c r="F19" s="114"/>
      <c r="G19" s="457"/>
      <c r="H19" s="114"/>
      <c r="I19" s="456"/>
      <c r="J19" s="457"/>
      <c r="K19" s="114"/>
      <c r="L19" s="456"/>
    </row>
    <row r="20" spans="1:13">
      <c r="A20" s="114"/>
      <c r="B20" s="114"/>
      <c r="C20" s="456"/>
      <c r="D20" s="457"/>
      <c r="E20" s="114"/>
      <c r="F20" s="114"/>
      <c r="G20" s="457"/>
      <c r="H20" s="114"/>
      <c r="I20" s="456"/>
      <c r="J20" s="457"/>
      <c r="K20" s="114"/>
      <c r="L20" s="456"/>
    </row>
    <row r="21" spans="1:13">
      <c r="A21" s="114"/>
      <c r="B21" s="114"/>
      <c r="C21" s="456"/>
      <c r="D21" s="457"/>
      <c r="E21" s="114"/>
      <c r="F21" s="114"/>
      <c r="G21" s="457"/>
      <c r="H21" s="114"/>
      <c r="I21" s="456"/>
      <c r="J21" s="457"/>
      <c r="K21" s="114"/>
      <c r="L21" s="456"/>
    </row>
    <row r="22" spans="1:13">
      <c r="A22" s="114"/>
      <c r="B22" s="114"/>
      <c r="C22" s="456"/>
      <c r="D22" s="457"/>
      <c r="E22" s="114"/>
      <c r="F22" s="114"/>
      <c r="G22" s="457"/>
      <c r="H22" s="114"/>
      <c r="I22" s="456"/>
      <c r="J22" s="457"/>
      <c r="K22" s="114"/>
      <c r="L22" s="456"/>
    </row>
    <row r="23" spans="1:13">
      <c r="A23" s="114"/>
      <c r="B23" s="114"/>
      <c r="C23" s="456"/>
      <c r="D23" s="457"/>
      <c r="E23" s="114"/>
      <c r="F23" s="114"/>
      <c r="G23" s="457"/>
      <c r="H23" s="114"/>
      <c r="I23" s="456"/>
      <c r="J23" s="457"/>
      <c r="K23" s="114"/>
      <c r="L23" s="456"/>
    </row>
    <row r="24" spans="1:13">
      <c r="A24" s="114"/>
      <c r="B24" s="114"/>
      <c r="C24" s="456"/>
      <c r="D24" s="457"/>
      <c r="E24" s="114"/>
      <c r="F24" s="114"/>
      <c r="G24" s="457"/>
      <c r="H24" s="114"/>
      <c r="I24" s="456"/>
      <c r="J24" s="457"/>
      <c r="K24" s="114"/>
      <c r="L24" s="456"/>
    </row>
    <row r="27" spans="1:13">
      <c r="A27" s="455"/>
      <c r="B27" s="458"/>
      <c r="C27" s="458"/>
      <c r="D27" s="458"/>
      <c r="E27" s="458"/>
      <c r="F27" s="458"/>
      <c r="G27" s="458"/>
      <c r="H27" s="458"/>
      <c r="I27" s="458"/>
      <c r="J27" s="458"/>
      <c r="K27" s="458"/>
      <c r="L27" s="458"/>
    </row>
    <row r="28" spans="1:13">
      <c r="A28" s="459" t="s">
        <v>558</v>
      </c>
      <c r="B28" s="1049"/>
      <c r="C28" s="1049"/>
      <c r="D28" s="1049"/>
      <c r="E28" s="1049"/>
      <c r="F28" s="1049"/>
      <c r="G28" s="1049"/>
      <c r="H28" s="1049"/>
      <c r="I28" s="1049" t="s">
        <v>562</v>
      </c>
      <c r="J28" s="1049"/>
      <c r="K28" s="1040" t="s">
        <v>563</v>
      </c>
      <c r="L28" s="1040"/>
      <c r="M28" s="455"/>
    </row>
    <row r="29" spans="1:13">
      <c r="A29" s="459" t="s">
        <v>559</v>
      </c>
      <c r="B29" s="1039" t="s">
        <v>560</v>
      </c>
      <c r="C29" s="1039"/>
      <c r="D29" s="1039"/>
      <c r="E29" s="1039"/>
      <c r="F29" s="1039"/>
      <c r="G29" s="1039"/>
      <c r="H29" s="1039"/>
      <c r="I29" s="1040" t="s">
        <v>561</v>
      </c>
      <c r="J29" s="1040"/>
      <c r="K29" s="1040" t="s">
        <v>561</v>
      </c>
      <c r="L29" s="1040"/>
      <c r="M29" s="455"/>
    </row>
    <row r="30" spans="1:13">
      <c r="A30" s="1041" t="s">
        <v>557</v>
      </c>
      <c r="B30" s="1042"/>
      <c r="C30" s="1042"/>
      <c r="D30" s="1042"/>
      <c r="E30" s="1042"/>
      <c r="F30" s="1042"/>
      <c r="G30" s="1042"/>
      <c r="H30" s="1042"/>
      <c r="I30" s="1042"/>
      <c r="J30" s="1042"/>
      <c r="K30" s="1042"/>
      <c r="L30" s="1042"/>
    </row>
    <row r="31" spans="1:13" ht="16.149999999999999" customHeight="1">
      <c r="A31" s="460" t="s">
        <v>564</v>
      </c>
      <c r="B31" s="1046" t="s">
        <v>571</v>
      </c>
      <c r="C31" s="1047"/>
      <c r="D31" s="1047"/>
      <c r="E31" s="1047"/>
      <c r="F31" s="1047"/>
      <c r="G31" s="1047"/>
      <c r="H31" s="1048"/>
      <c r="I31" s="1035">
        <f>'Questions &amp; Write-In''s'!C24</f>
        <v>6553</v>
      </c>
      <c r="J31" s="1037"/>
      <c r="K31" s="1035">
        <f>'Questions &amp; Write-In''s'!D24</f>
        <v>6520</v>
      </c>
      <c r="L31" s="1037"/>
    </row>
    <row r="32" spans="1:13">
      <c r="B32" s="1046"/>
      <c r="C32" s="1047"/>
      <c r="D32" s="1047"/>
      <c r="E32" s="1047"/>
      <c r="F32" s="1047"/>
      <c r="G32" s="1047"/>
      <c r="H32" s="1048"/>
      <c r="I32" s="457"/>
      <c r="J32" s="456"/>
      <c r="K32" s="457"/>
      <c r="L32" s="456"/>
    </row>
    <row r="33" spans="2:12">
      <c r="B33" s="1046"/>
      <c r="C33" s="1047"/>
      <c r="D33" s="1047"/>
      <c r="E33" s="1047"/>
      <c r="F33" s="1047"/>
      <c r="G33" s="1047"/>
      <c r="H33" s="1048"/>
      <c r="I33" s="457"/>
      <c r="J33" s="456"/>
      <c r="K33" s="457"/>
      <c r="L33" s="456"/>
    </row>
    <row r="34" spans="2:12">
      <c r="B34" s="1046"/>
      <c r="C34" s="1047"/>
      <c r="D34" s="1047"/>
      <c r="E34" s="1047"/>
      <c r="F34" s="1047"/>
      <c r="G34" s="1047"/>
      <c r="H34" s="1048"/>
      <c r="I34" s="457"/>
      <c r="J34" s="456"/>
      <c r="K34" s="457"/>
      <c r="L34" s="456"/>
    </row>
    <row r="35" spans="2:12">
      <c r="B35" s="464"/>
      <c r="C35" s="465"/>
      <c r="D35" s="465"/>
      <c r="E35" s="465"/>
      <c r="F35" s="465"/>
      <c r="G35" s="465"/>
      <c r="H35" s="466"/>
      <c r="I35" s="457"/>
      <c r="J35" s="456"/>
      <c r="K35" s="457"/>
      <c r="L35" s="456"/>
    </row>
    <row r="36" spans="2:12">
      <c r="B36" s="461"/>
      <c r="C36" s="462"/>
      <c r="D36" s="462"/>
      <c r="E36" s="462"/>
      <c r="F36" s="462"/>
      <c r="G36" s="462"/>
      <c r="H36" s="463"/>
      <c r="I36" s="457"/>
      <c r="J36" s="456"/>
      <c r="K36" s="457"/>
      <c r="L36" s="456"/>
    </row>
    <row r="37" spans="2:12">
      <c r="B37" s="461"/>
      <c r="C37" s="462"/>
      <c r="D37" s="462"/>
      <c r="E37" s="462"/>
      <c r="F37" s="462"/>
      <c r="G37" s="462"/>
      <c r="H37" s="463"/>
      <c r="I37" s="457"/>
      <c r="J37" s="456"/>
      <c r="K37" s="457"/>
      <c r="L37" s="456"/>
    </row>
    <row r="38" spans="2:12">
      <c r="B38" s="461"/>
      <c r="C38" s="462"/>
      <c r="D38" s="462"/>
      <c r="E38" s="462"/>
      <c r="F38" s="462"/>
      <c r="G38" s="462"/>
      <c r="H38" s="463"/>
      <c r="I38" s="457"/>
      <c r="J38" s="456"/>
      <c r="K38" s="457"/>
      <c r="L38" s="456"/>
    </row>
    <row r="39" spans="2:12">
      <c r="B39" s="457"/>
      <c r="C39" s="114"/>
      <c r="D39" s="114"/>
      <c r="E39" s="114"/>
      <c r="F39" s="114"/>
      <c r="G39" s="114"/>
      <c r="H39" s="456"/>
      <c r="I39" s="457"/>
      <c r="J39" s="456"/>
      <c r="K39" s="457"/>
      <c r="L39" s="456"/>
    </row>
  </sheetData>
  <mergeCells count="25">
    <mergeCell ref="K31:L31"/>
    <mergeCell ref="B6:D8"/>
    <mergeCell ref="A1:L1"/>
    <mergeCell ref="A2:L2"/>
    <mergeCell ref="A3:L3"/>
    <mergeCell ref="A4:L4"/>
    <mergeCell ref="B31:H34"/>
    <mergeCell ref="I31:J31"/>
    <mergeCell ref="I28:J28"/>
    <mergeCell ref="I29:J29"/>
    <mergeCell ref="B29:H29"/>
    <mergeCell ref="B28:H28"/>
    <mergeCell ref="A30:L30"/>
    <mergeCell ref="K28:L28"/>
    <mergeCell ref="K29:L29"/>
    <mergeCell ref="A13:L13"/>
    <mergeCell ref="A17:C17"/>
    <mergeCell ref="D17:F17"/>
    <mergeCell ref="G17:I17"/>
    <mergeCell ref="J17:L17"/>
    <mergeCell ref="A14:C14"/>
    <mergeCell ref="D15:F15"/>
    <mergeCell ref="G15:I15"/>
    <mergeCell ref="J15:L15"/>
    <mergeCell ref="A16:L16"/>
  </mergeCells>
  <pageMargins left="0.7" right="0.7" top="0.75" bottom="0.75" header="0.3" footer="0.3"/>
  <pageSetup paperSize="5" scale="85"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E34"/>
  <sheetViews>
    <sheetView zoomScale="59" zoomScaleNormal="59" workbookViewId="0">
      <selection activeCell="R8" sqref="R8"/>
    </sheetView>
  </sheetViews>
  <sheetFormatPr defaultRowHeight="12.75"/>
  <cols>
    <col min="1" max="1" width="18" bestFit="1" customWidth="1"/>
    <col min="2" max="24" width="14.42578125" customWidth="1"/>
    <col min="25" max="25" width="15.42578125" customWidth="1"/>
    <col min="26" max="30" width="14.42578125" customWidth="1"/>
    <col min="31" max="31" width="18" bestFit="1" customWidth="1"/>
    <col min="32" max="32" width="14.42578125" customWidth="1"/>
  </cols>
  <sheetData>
    <row r="1" spans="1:31" s="92" customFormat="1" ht="45" customHeight="1">
      <c r="A1" s="653" t="s">
        <v>124</v>
      </c>
      <c r="B1" s="653"/>
      <c r="C1" s="653"/>
      <c r="D1" s="653"/>
      <c r="E1" s="653"/>
      <c r="F1" s="653"/>
      <c r="G1" s="653"/>
      <c r="H1" s="653"/>
      <c r="I1" s="653"/>
      <c r="J1" s="653"/>
      <c r="K1" s="653"/>
      <c r="L1" s="653"/>
      <c r="M1" s="653"/>
      <c r="N1" s="653"/>
      <c r="O1" s="653"/>
      <c r="P1" s="653"/>
      <c r="Q1" s="653"/>
      <c r="R1" s="653"/>
      <c r="S1" s="653"/>
      <c r="T1" s="653"/>
      <c r="U1" s="653"/>
      <c r="V1" s="653"/>
      <c r="W1" s="653"/>
      <c r="X1" s="653"/>
      <c r="Y1" s="653"/>
      <c r="Z1" s="653"/>
      <c r="AA1" s="653"/>
      <c r="AB1" s="653"/>
      <c r="AC1" s="653"/>
      <c r="AD1" s="653"/>
      <c r="AE1" s="653"/>
    </row>
    <row r="3" spans="1:31" ht="13.5" thickBot="1"/>
    <row r="4" spans="1:31" ht="38.450000000000003" customHeight="1" thickTop="1" thickBot="1">
      <c r="A4" s="646"/>
      <c r="B4" s="656" t="s">
        <v>261</v>
      </c>
      <c r="C4" s="673"/>
      <c r="D4" s="656" t="s">
        <v>253</v>
      </c>
      <c r="E4" s="657"/>
      <c r="F4" s="656" t="s">
        <v>254</v>
      </c>
      <c r="G4" s="657"/>
      <c r="H4" s="673" t="s">
        <v>255</v>
      </c>
      <c r="I4" s="657"/>
      <c r="J4" s="656" t="s">
        <v>254</v>
      </c>
      <c r="K4" s="657"/>
      <c r="L4" s="646"/>
      <c r="N4" s="678" t="s">
        <v>111</v>
      </c>
      <c r="O4" s="679"/>
      <c r="P4" s="679"/>
      <c r="Q4" s="680"/>
      <c r="S4" s="646"/>
      <c r="T4" s="676" t="s">
        <v>103</v>
      </c>
      <c r="U4" s="677"/>
      <c r="V4" s="646"/>
    </row>
    <row r="5" spans="1:31" ht="38.450000000000003" customHeight="1" thickTop="1" thickBot="1">
      <c r="A5" s="647"/>
      <c r="B5" s="658"/>
      <c r="C5" s="674"/>
      <c r="D5" s="658"/>
      <c r="E5" s="659"/>
      <c r="F5" s="658"/>
      <c r="G5" s="659"/>
      <c r="H5" s="674"/>
      <c r="I5" s="659"/>
      <c r="J5" s="658"/>
      <c r="K5" s="659"/>
      <c r="L5" s="647"/>
      <c r="N5" s="681"/>
      <c r="O5" s="682"/>
      <c r="P5" s="682"/>
      <c r="Q5" s="683"/>
      <c r="S5" s="647"/>
      <c r="T5" s="668"/>
      <c r="U5" s="669"/>
      <c r="V5" s="647"/>
    </row>
    <row r="6" spans="1:31" ht="38.450000000000003" customHeight="1" thickTop="1" thickBot="1">
      <c r="A6" s="647"/>
      <c r="B6" s="660"/>
      <c r="C6" s="675"/>
      <c r="D6" s="660"/>
      <c r="E6" s="661"/>
      <c r="F6" s="660"/>
      <c r="G6" s="661"/>
      <c r="H6" s="675"/>
      <c r="I6" s="661"/>
      <c r="J6" s="660"/>
      <c r="K6" s="661"/>
      <c r="L6" s="647"/>
      <c r="N6" s="684" t="s">
        <v>477</v>
      </c>
      <c r="O6" s="685"/>
      <c r="P6" s="684" t="s">
        <v>432</v>
      </c>
      <c r="Q6" s="685"/>
      <c r="S6" s="647"/>
      <c r="T6" s="670"/>
      <c r="U6" s="671"/>
      <c r="V6" s="647"/>
    </row>
    <row r="7" spans="1:31" ht="30.6" customHeight="1" thickTop="1" thickBot="1">
      <c r="A7" s="647"/>
      <c r="B7" s="654" t="s">
        <v>256</v>
      </c>
      <c r="C7" s="655"/>
      <c r="D7" s="654" t="s">
        <v>257</v>
      </c>
      <c r="E7" s="655"/>
      <c r="F7" s="654" t="s">
        <v>258</v>
      </c>
      <c r="G7" s="655"/>
      <c r="H7" s="672" t="s">
        <v>259</v>
      </c>
      <c r="I7" s="655"/>
      <c r="J7" s="654" t="s">
        <v>260</v>
      </c>
      <c r="K7" s="655"/>
      <c r="L7" s="647"/>
      <c r="N7" s="686"/>
      <c r="O7" s="687"/>
      <c r="P7" s="686"/>
      <c r="Q7" s="687"/>
      <c r="S7" s="647"/>
      <c r="T7" s="61"/>
      <c r="U7" s="59"/>
      <c r="V7" s="647"/>
    </row>
    <row r="8" spans="1:31" ht="22.15" customHeight="1" thickTop="1" thickBot="1">
      <c r="A8" s="648"/>
      <c r="B8" s="172" t="s">
        <v>132</v>
      </c>
      <c r="C8" s="173" t="s">
        <v>133</v>
      </c>
      <c r="D8" s="172" t="s">
        <v>132</v>
      </c>
      <c r="E8" s="173" t="s">
        <v>133</v>
      </c>
      <c r="F8" s="172" t="s">
        <v>132</v>
      </c>
      <c r="G8" s="173" t="s">
        <v>133</v>
      </c>
      <c r="H8" s="172" t="s">
        <v>132</v>
      </c>
      <c r="I8" s="173" t="s">
        <v>133</v>
      </c>
      <c r="J8" s="172" t="s">
        <v>132</v>
      </c>
      <c r="K8" s="173" t="s">
        <v>133</v>
      </c>
      <c r="L8" s="648"/>
      <c r="N8" s="624">
        <v>1717</v>
      </c>
      <c r="O8" s="625"/>
      <c r="P8" s="624">
        <v>1091</v>
      </c>
      <c r="Q8" s="625"/>
      <c r="S8" s="648"/>
      <c r="T8" s="106"/>
      <c r="U8" s="107"/>
      <c r="V8" s="648"/>
    </row>
    <row r="9" spans="1:31" ht="16.149999999999999" customHeight="1" thickTop="1" thickBot="1">
      <c r="A9" s="196" t="s">
        <v>449</v>
      </c>
      <c r="B9" s="504">
        <v>460</v>
      </c>
      <c r="C9" s="505">
        <v>527</v>
      </c>
      <c r="D9" s="504">
        <v>582</v>
      </c>
      <c r="E9" s="505">
        <v>388</v>
      </c>
      <c r="F9" s="504">
        <v>285</v>
      </c>
      <c r="G9" s="505">
        <v>665</v>
      </c>
      <c r="H9" s="504">
        <v>418</v>
      </c>
      <c r="I9" s="505">
        <v>466</v>
      </c>
      <c r="J9" s="504">
        <v>655</v>
      </c>
      <c r="K9" s="505">
        <v>287</v>
      </c>
      <c r="L9" s="196" t="str">
        <f>A9</f>
        <v>Mach Count</v>
      </c>
      <c r="N9" s="626"/>
      <c r="O9" s="627"/>
      <c r="P9" s="626"/>
      <c r="Q9" s="627"/>
      <c r="S9" s="662" t="s">
        <v>114</v>
      </c>
      <c r="T9" s="664"/>
      <c r="U9" s="666"/>
      <c r="V9" s="662" t="str">
        <f>S9</f>
        <v>Hand Count</v>
      </c>
    </row>
    <row r="10" spans="1:31" ht="15.6" customHeight="1" thickTop="1" thickBot="1">
      <c r="A10" s="197" t="s">
        <v>114</v>
      </c>
      <c r="B10" s="506"/>
      <c r="C10" s="507"/>
      <c r="D10" s="506"/>
      <c r="E10" s="507"/>
      <c r="F10" s="506"/>
      <c r="G10" s="507"/>
      <c r="H10" s="506"/>
      <c r="I10" s="507"/>
      <c r="J10" s="506"/>
      <c r="K10" s="507"/>
      <c r="L10" s="198" t="str">
        <f t="shared" ref="L10" si="0">A10</f>
        <v>Hand Count</v>
      </c>
      <c r="N10" s="640" t="s">
        <v>540</v>
      </c>
      <c r="O10" s="636"/>
      <c r="P10" s="444"/>
      <c r="Q10" s="445"/>
      <c r="S10" s="663"/>
      <c r="T10" s="665"/>
      <c r="U10" s="667"/>
      <c r="V10" s="663"/>
    </row>
    <row r="11" spans="1:31" ht="17.25" thickTop="1" thickBot="1">
      <c r="A11" s="97" t="s">
        <v>2</v>
      </c>
      <c r="B11" s="176">
        <f>SUM(B9:B10)</f>
        <v>460</v>
      </c>
      <c r="C11" s="176">
        <f t="shared" ref="C11:K11" si="1">SUM(C9:C10)</f>
        <v>527</v>
      </c>
      <c r="D11" s="176">
        <f t="shared" si="1"/>
        <v>582</v>
      </c>
      <c r="E11" s="176">
        <f t="shared" si="1"/>
        <v>388</v>
      </c>
      <c r="F11" s="176">
        <f t="shared" si="1"/>
        <v>285</v>
      </c>
      <c r="G11" s="176">
        <f t="shared" si="1"/>
        <v>665</v>
      </c>
      <c r="H11" s="176">
        <f t="shared" si="1"/>
        <v>418</v>
      </c>
      <c r="I11" s="176">
        <f t="shared" si="1"/>
        <v>466</v>
      </c>
      <c r="J11" s="176">
        <f t="shared" si="1"/>
        <v>655</v>
      </c>
      <c r="K11" s="176">
        <f t="shared" si="1"/>
        <v>287</v>
      </c>
      <c r="L11" s="97" t="str">
        <f>A11</f>
        <v>TOTAL</v>
      </c>
      <c r="N11" s="641"/>
      <c r="O11" s="637"/>
    </row>
    <row r="12" spans="1:31" ht="16.899999999999999" customHeight="1" thickTop="1" thickBot="1">
      <c r="AE12" s="178"/>
    </row>
    <row r="13" spans="1:31" ht="24" customHeight="1" thickTop="1">
      <c r="A13" s="646"/>
      <c r="B13" s="642" t="s">
        <v>270</v>
      </c>
      <c r="C13" s="649"/>
      <c r="D13" s="649"/>
      <c r="E13" s="649"/>
      <c r="F13" s="649"/>
      <c r="G13" s="649"/>
      <c r="H13" s="643"/>
      <c r="I13" s="642" t="s">
        <v>308</v>
      </c>
      <c r="J13" s="649"/>
      <c r="K13" s="649"/>
      <c r="L13" s="649"/>
      <c r="M13" s="643"/>
      <c r="N13" s="642" t="s">
        <v>269</v>
      </c>
      <c r="O13" s="649"/>
      <c r="P13" s="649"/>
      <c r="Q13" s="649"/>
      <c r="R13" s="649"/>
      <c r="S13" s="643"/>
      <c r="T13" s="642" t="s">
        <v>367</v>
      </c>
      <c r="U13" s="649"/>
      <c r="V13" s="649"/>
      <c r="W13" s="643"/>
      <c r="X13" s="642" t="s">
        <v>277</v>
      </c>
      <c r="Y13" s="649"/>
      <c r="Z13" s="649"/>
      <c r="AA13" s="649"/>
      <c r="AB13" s="649"/>
      <c r="AC13" s="649"/>
      <c r="AD13" s="643"/>
      <c r="AE13" s="646"/>
    </row>
    <row r="14" spans="1:31" ht="24" customHeight="1" thickBot="1">
      <c r="A14" s="647"/>
      <c r="B14" s="644"/>
      <c r="C14" s="650"/>
      <c r="D14" s="650"/>
      <c r="E14" s="650"/>
      <c r="F14" s="650"/>
      <c r="G14" s="650"/>
      <c r="H14" s="645"/>
      <c r="I14" s="644"/>
      <c r="J14" s="650"/>
      <c r="K14" s="650"/>
      <c r="L14" s="650"/>
      <c r="M14" s="645"/>
      <c r="N14" s="644"/>
      <c r="O14" s="650"/>
      <c r="P14" s="650"/>
      <c r="Q14" s="650"/>
      <c r="R14" s="650"/>
      <c r="S14" s="645"/>
      <c r="T14" s="644"/>
      <c r="U14" s="650"/>
      <c r="V14" s="650"/>
      <c r="W14" s="645"/>
      <c r="X14" s="644"/>
      <c r="Y14" s="650"/>
      <c r="Z14" s="650"/>
      <c r="AA14" s="650"/>
      <c r="AB14" s="650"/>
      <c r="AC14" s="650"/>
      <c r="AD14" s="645"/>
      <c r="AE14" s="647"/>
    </row>
    <row r="15" spans="1:31" ht="40.9" customHeight="1" thickTop="1" thickBot="1">
      <c r="A15" s="647"/>
      <c r="B15" s="59" t="s">
        <v>8</v>
      </c>
      <c r="C15" s="60" t="s">
        <v>252</v>
      </c>
      <c r="D15" s="60" t="s">
        <v>263</v>
      </c>
      <c r="E15" s="60" t="s">
        <v>105</v>
      </c>
      <c r="F15" s="60" t="s">
        <v>251</v>
      </c>
      <c r="G15" s="60" t="s">
        <v>263</v>
      </c>
      <c r="H15" s="61" t="s">
        <v>284</v>
      </c>
      <c r="I15" s="59" t="s">
        <v>313</v>
      </c>
      <c r="J15" s="60" t="s">
        <v>314</v>
      </c>
      <c r="K15" s="60" t="s">
        <v>315</v>
      </c>
      <c r="L15" s="60" t="s">
        <v>263</v>
      </c>
      <c r="M15" s="61" t="s">
        <v>312</v>
      </c>
      <c r="N15" s="59" t="s">
        <v>362</v>
      </c>
      <c r="O15" s="60" t="s">
        <v>342</v>
      </c>
      <c r="P15" s="60"/>
      <c r="Q15" s="60"/>
      <c r="R15" s="60"/>
      <c r="S15" s="60"/>
      <c r="T15" s="59" t="s">
        <v>343</v>
      </c>
      <c r="U15" s="60" t="s">
        <v>344</v>
      </c>
      <c r="V15" s="60"/>
      <c r="W15" s="61"/>
      <c r="X15" s="59" t="s">
        <v>318</v>
      </c>
      <c r="Y15" s="60" t="s">
        <v>281</v>
      </c>
      <c r="Z15" s="60" t="s">
        <v>263</v>
      </c>
      <c r="AA15" s="60" t="s">
        <v>319</v>
      </c>
      <c r="AB15" s="60" t="s">
        <v>320</v>
      </c>
      <c r="AC15" s="60" t="s">
        <v>263</v>
      </c>
      <c r="AD15" s="61" t="s">
        <v>321</v>
      </c>
      <c r="AE15" s="647"/>
    </row>
    <row r="16" spans="1:31" ht="65.25" thickTop="1" thickBot="1">
      <c r="A16" s="648"/>
      <c r="B16" s="54" t="s">
        <v>249</v>
      </c>
      <c r="C16" s="54" t="s">
        <v>249</v>
      </c>
      <c r="D16" s="54" t="s">
        <v>249</v>
      </c>
      <c r="E16" s="54" t="s">
        <v>250</v>
      </c>
      <c r="F16" s="54" t="s">
        <v>250</v>
      </c>
      <c r="G16" s="54" t="s">
        <v>250</v>
      </c>
      <c r="H16" s="11" t="s">
        <v>262</v>
      </c>
      <c r="I16" s="54" t="s">
        <v>309</v>
      </c>
      <c r="J16" s="54" t="s">
        <v>310</v>
      </c>
      <c r="K16" s="54" t="s">
        <v>310</v>
      </c>
      <c r="L16" s="54" t="s">
        <v>310</v>
      </c>
      <c r="M16" s="11" t="s">
        <v>311</v>
      </c>
      <c r="N16" s="54" t="s">
        <v>455</v>
      </c>
      <c r="O16" s="54" t="s">
        <v>275</v>
      </c>
      <c r="P16" s="54"/>
      <c r="Q16" s="54"/>
      <c r="R16" s="54"/>
      <c r="S16" s="54"/>
      <c r="T16" s="54" t="s">
        <v>368</v>
      </c>
      <c r="U16" s="54" t="s">
        <v>369</v>
      </c>
      <c r="V16" s="54"/>
      <c r="W16" s="54"/>
      <c r="X16" s="54" t="s">
        <v>278</v>
      </c>
      <c r="Y16" s="54" t="s">
        <v>278</v>
      </c>
      <c r="Z16" s="54" t="s">
        <v>278</v>
      </c>
      <c r="AA16" s="54" t="s">
        <v>279</v>
      </c>
      <c r="AB16" s="54" t="s">
        <v>279</v>
      </c>
      <c r="AC16" s="54" t="s">
        <v>279</v>
      </c>
      <c r="AD16" s="11" t="s">
        <v>280</v>
      </c>
      <c r="AE16" s="648"/>
    </row>
    <row r="17" spans="1:31" ht="16.899999999999999" customHeight="1" thickTop="1" thickBot="1">
      <c r="A17" s="93" t="s">
        <v>446</v>
      </c>
      <c r="B17" s="509">
        <v>464</v>
      </c>
      <c r="C17" s="509">
        <v>19</v>
      </c>
      <c r="D17" s="509">
        <v>3</v>
      </c>
      <c r="E17" s="509">
        <v>533</v>
      </c>
      <c r="F17" s="555">
        <v>19</v>
      </c>
      <c r="G17" s="509">
        <v>26</v>
      </c>
      <c r="H17" s="510">
        <v>13</v>
      </c>
      <c r="I17" s="508">
        <v>384</v>
      </c>
      <c r="J17" s="509">
        <v>606</v>
      </c>
      <c r="K17" s="509">
        <v>27</v>
      </c>
      <c r="L17" s="509">
        <v>13</v>
      </c>
      <c r="M17" s="510">
        <v>13</v>
      </c>
      <c r="N17" s="508">
        <v>402</v>
      </c>
      <c r="O17" s="509">
        <v>635</v>
      </c>
      <c r="P17" s="509"/>
      <c r="Q17" s="509"/>
      <c r="R17" s="509"/>
      <c r="S17" s="510"/>
      <c r="T17" s="508">
        <v>455</v>
      </c>
      <c r="U17" s="509">
        <v>595</v>
      </c>
      <c r="V17" s="509"/>
      <c r="W17" s="510"/>
      <c r="X17" s="508">
        <v>414</v>
      </c>
      <c r="Y17" s="509">
        <v>17</v>
      </c>
      <c r="Z17" s="509">
        <v>1</v>
      </c>
      <c r="AA17" s="509">
        <v>563</v>
      </c>
      <c r="AB17" s="509">
        <v>24</v>
      </c>
      <c r="AC17" s="509">
        <v>10</v>
      </c>
      <c r="AD17" s="510">
        <v>12</v>
      </c>
      <c r="AE17" s="175" t="str">
        <f>A17</f>
        <v>Mach. Count</v>
      </c>
    </row>
    <row r="18" spans="1:31" ht="17.25" thickTop="1" thickBot="1">
      <c r="A18" s="94" t="s">
        <v>112</v>
      </c>
      <c r="B18" s="512"/>
      <c r="C18" s="512"/>
      <c r="D18" s="512"/>
      <c r="E18" s="512"/>
      <c r="F18" s="559"/>
      <c r="G18" s="512"/>
      <c r="H18" s="513"/>
      <c r="I18" s="511"/>
      <c r="J18" s="512"/>
      <c r="K18" s="512"/>
      <c r="L18" s="512"/>
      <c r="M18" s="513"/>
      <c r="N18" s="511"/>
      <c r="O18" s="512"/>
      <c r="P18" s="512"/>
      <c r="Q18" s="512"/>
      <c r="R18" s="512"/>
      <c r="S18" s="513"/>
      <c r="T18" s="511"/>
      <c r="U18" s="512"/>
      <c r="V18" s="512"/>
      <c r="W18" s="513"/>
      <c r="X18" s="511"/>
      <c r="Y18" s="512"/>
      <c r="Z18" s="512"/>
      <c r="AA18" s="512"/>
      <c r="AB18" s="512"/>
      <c r="AC18" s="512"/>
      <c r="AD18" s="513"/>
      <c r="AE18" s="175" t="str">
        <f t="shared" ref="AE18:AE20" si="2">A18</f>
        <v>Unkown</v>
      </c>
    </row>
    <row r="19" spans="1:31" ht="17.25" thickTop="1" thickBot="1">
      <c r="A19" s="94" t="s">
        <v>113</v>
      </c>
      <c r="B19" s="512"/>
      <c r="C19" s="512"/>
      <c r="D19" s="512"/>
      <c r="E19" s="512"/>
      <c r="F19" s="559"/>
      <c r="G19" s="512"/>
      <c r="H19" s="513"/>
      <c r="I19" s="511"/>
      <c r="J19" s="512"/>
      <c r="K19" s="512"/>
      <c r="L19" s="512"/>
      <c r="M19" s="513"/>
      <c r="N19" s="511"/>
      <c r="O19" s="512"/>
      <c r="P19" s="512"/>
      <c r="Q19" s="512"/>
      <c r="R19" s="512"/>
      <c r="S19" s="513"/>
      <c r="T19" s="511"/>
      <c r="U19" s="512"/>
      <c r="V19" s="512"/>
      <c r="W19" s="513"/>
      <c r="X19" s="511"/>
      <c r="Y19" s="512"/>
      <c r="Z19" s="512"/>
      <c r="AA19" s="512"/>
      <c r="AB19" s="512"/>
      <c r="AC19" s="512"/>
      <c r="AD19" s="513"/>
      <c r="AE19" s="175" t="str">
        <f t="shared" si="2"/>
        <v>Write-In</v>
      </c>
    </row>
    <row r="20" spans="1:31" ht="17.25" thickTop="1" thickBot="1">
      <c r="A20" s="94" t="s">
        <v>114</v>
      </c>
      <c r="B20" s="512">
        <v>1</v>
      </c>
      <c r="C20" s="512"/>
      <c r="D20" s="512"/>
      <c r="E20" s="512"/>
      <c r="F20" s="559"/>
      <c r="G20" s="512"/>
      <c r="H20" s="513"/>
      <c r="I20" s="511"/>
      <c r="J20" s="512">
        <v>1</v>
      </c>
      <c r="K20" s="512"/>
      <c r="L20" s="512"/>
      <c r="M20" s="513"/>
      <c r="N20" s="511"/>
      <c r="O20" s="512">
        <v>1</v>
      </c>
      <c r="P20" s="512"/>
      <c r="Q20" s="512"/>
      <c r="R20" s="512"/>
      <c r="S20" s="513"/>
      <c r="T20" s="511">
        <v>1</v>
      </c>
      <c r="U20" s="512"/>
      <c r="V20" s="512"/>
      <c r="W20" s="513"/>
      <c r="X20" s="511"/>
      <c r="Y20" s="512"/>
      <c r="Z20" s="512"/>
      <c r="AA20" s="512">
        <v>1</v>
      </c>
      <c r="AB20" s="512"/>
      <c r="AC20" s="512"/>
      <c r="AD20" s="513"/>
      <c r="AE20" s="175" t="str">
        <f t="shared" si="2"/>
        <v>Hand Count</v>
      </c>
    </row>
    <row r="21" spans="1:31" ht="17.25" thickTop="1" thickBot="1">
      <c r="A21" s="94"/>
      <c r="B21" s="271"/>
      <c r="C21" s="271"/>
      <c r="D21" s="271"/>
      <c r="E21" s="271"/>
      <c r="F21" s="274"/>
      <c r="G21" s="271"/>
      <c r="H21" s="272"/>
      <c r="I21" s="270"/>
      <c r="J21" s="271"/>
      <c r="K21" s="271"/>
      <c r="L21" s="271"/>
      <c r="M21" s="272"/>
      <c r="N21" s="270"/>
      <c r="O21" s="271"/>
      <c r="P21" s="271"/>
      <c r="Q21" s="271"/>
      <c r="R21" s="271"/>
      <c r="S21" s="272"/>
      <c r="T21" s="270"/>
      <c r="U21" s="271"/>
      <c r="V21" s="271"/>
      <c r="W21" s="272"/>
      <c r="X21" s="270"/>
      <c r="Y21" s="271"/>
      <c r="Z21" s="271"/>
      <c r="AA21" s="271"/>
      <c r="AB21" s="271"/>
      <c r="AC21" s="271"/>
      <c r="AD21" s="272"/>
      <c r="AE21" s="175"/>
    </row>
    <row r="22" spans="1:31" ht="17.25" thickTop="1" thickBot="1">
      <c r="A22" s="97" t="s">
        <v>2</v>
      </c>
      <c r="B22" s="96">
        <f t="shared" ref="B22:M22" si="3">SUM(B17:B21)</f>
        <v>465</v>
      </c>
      <c r="C22" s="96">
        <f t="shared" si="3"/>
        <v>19</v>
      </c>
      <c r="D22" s="96">
        <f t="shared" si="3"/>
        <v>3</v>
      </c>
      <c r="E22" s="96">
        <f t="shared" si="3"/>
        <v>533</v>
      </c>
      <c r="F22" s="96">
        <f t="shared" si="3"/>
        <v>19</v>
      </c>
      <c r="G22" s="96">
        <f t="shared" si="3"/>
        <v>26</v>
      </c>
      <c r="H22" s="96">
        <f t="shared" si="3"/>
        <v>13</v>
      </c>
      <c r="I22" s="96">
        <f t="shared" si="3"/>
        <v>384</v>
      </c>
      <c r="J22" s="96">
        <f t="shared" si="3"/>
        <v>607</v>
      </c>
      <c r="K22" s="96">
        <f t="shared" si="3"/>
        <v>27</v>
      </c>
      <c r="L22" s="96">
        <f t="shared" si="3"/>
        <v>13</v>
      </c>
      <c r="M22" s="96">
        <f t="shared" si="3"/>
        <v>13</v>
      </c>
      <c r="N22" s="96">
        <f t="shared" ref="N22:S22" si="4">SUM(N17:N21)</f>
        <v>402</v>
      </c>
      <c r="O22" s="96">
        <f t="shared" si="4"/>
        <v>636</v>
      </c>
      <c r="P22" s="96">
        <f t="shared" si="4"/>
        <v>0</v>
      </c>
      <c r="Q22" s="96">
        <f t="shared" si="4"/>
        <v>0</v>
      </c>
      <c r="R22" s="96">
        <f t="shared" si="4"/>
        <v>0</v>
      </c>
      <c r="S22" s="96">
        <f t="shared" si="4"/>
        <v>0</v>
      </c>
      <c r="T22" s="96">
        <f t="shared" ref="T22:W22" si="5">SUM(T17:T21)</f>
        <v>456</v>
      </c>
      <c r="U22" s="96">
        <f t="shared" si="5"/>
        <v>595</v>
      </c>
      <c r="V22" s="96">
        <f t="shared" si="5"/>
        <v>0</v>
      </c>
      <c r="W22" s="96">
        <f t="shared" si="5"/>
        <v>0</v>
      </c>
      <c r="X22" s="96">
        <f t="shared" ref="X22:AD22" si="6">SUM(X17:X21)</f>
        <v>414</v>
      </c>
      <c r="Y22" s="96">
        <f t="shared" si="6"/>
        <v>17</v>
      </c>
      <c r="Z22" s="96">
        <f t="shared" si="6"/>
        <v>1</v>
      </c>
      <c r="AA22" s="96">
        <f t="shared" si="6"/>
        <v>564</v>
      </c>
      <c r="AB22" s="96">
        <f t="shared" si="6"/>
        <v>24</v>
      </c>
      <c r="AC22" s="96">
        <f t="shared" si="6"/>
        <v>10</v>
      </c>
      <c r="AD22" s="96">
        <f t="shared" si="6"/>
        <v>12</v>
      </c>
      <c r="AE22" s="256" t="str">
        <f t="shared" ref="AE22" si="7">A22</f>
        <v>TOTAL</v>
      </c>
    </row>
    <row r="23" spans="1:31" ht="16.899999999999999" customHeight="1" thickTop="1" thickBot="1"/>
    <row r="24" spans="1:31" ht="24" customHeight="1" thickTop="1">
      <c r="A24" s="646"/>
      <c r="B24" s="642" t="s">
        <v>11</v>
      </c>
      <c r="C24" s="649"/>
      <c r="D24" s="649"/>
      <c r="E24" s="649"/>
      <c r="F24" s="649"/>
      <c r="G24" s="643"/>
      <c r="H24" s="642" t="s">
        <v>115</v>
      </c>
      <c r="I24" s="649"/>
      <c r="J24" s="649"/>
      <c r="K24" s="649"/>
      <c r="L24" s="649"/>
      <c r="M24" s="649"/>
      <c r="N24" s="643"/>
      <c r="O24" s="642" t="s">
        <v>116</v>
      </c>
      <c r="P24" s="649"/>
      <c r="Q24" s="649"/>
      <c r="R24" s="649"/>
      <c r="S24" s="649"/>
      <c r="T24" s="649"/>
      <c r="U24" s="643"/>
      <c r="V24" s="651" t="s">
        <v>303</v>
      </c>
      <c r="W24" s="642" t="s">
        <v>304</v>
      </c>
      <c r="X24" s="643"/>
      <c r="Y24" s="646"/>
    </row>
    <row r="25" spans="1:31" ht="24" customHeight="1" thickBot="1">
      <c r="A25" s="647"/>
      <c r="B25" s="644"/>
      <c r="C25" s="650"/>
      <c r="D25" s="650"/>
      <c r="E25" s="650"/>
      <c r="F25" s="650"/>
      <c r="G25" s="645"/>
      <c r="H25" s="644"/>
      <c r="I25" s="650"/>
      <c r="J25" s="650"/>
      <c r="K25" s="650"/>
      <c r="L25" s="650"/>
      <c r="M25" s="650"/>
      <c r="N25" s="645"/>
      <c r="O25" s="644"/>
      <c r="P25" s="650"/>
      <c r="Q25" s="650"/>
      <c r="R25" s="650"/>
      <c r="S25" s="650"/>
      <c r="T25" s="650"/>
      <c r="U25" s="645"/>
      <c r="V25" s="652"/>
      <c r="W25" s="644"/>
      <c r="X25" s="645"/>
      <c r="Y25" s="647"/>
    </row>
    <row r="26" spans="1:31" ht="40.9" customHeight="1" thickTop="1" thickBot="1">
      <c r="A26" s="647"/>
      <c r="B26" s="59" t="s">
        <v>322</v>
      </c>
      <c r="C26" s="60" t="s">
        <v>289</v>
      </c>
      <c r="D26" s="60" t="s">
        <v>263</v>
      </c>
      <c r="E26" s="60" t="s">
        <v>323</v>
      </c>
      <c r="F26" s="60" t="s">
        <v>332</v>
      </c>
      <c r="G26" s="60" t="s">
        <v>263</v>
      </c>
      <c r="H26" s="59" t="s">
        <v>324</v>
      </c>
      <c r="I26" s="60" t="s">
        <v>292</v>
      </c>
      <c r="J26" s="60" t="s">
        <v>263</v>
      </c>
      <c r="K26" s="60" t="s">
        <v>325</v>
      </c>
      <c r="L26" s="60" t="s">
        <v>331</v>
      </c>
      <c r="M26" s="60" t="s">
        <v>263</v>
      </c>
      <c r="N26" s="60" t="s">
        <v>326</v>
      </c>
      <c r="O26" s="59" t="s">
        <v>328</v>
      </c>
      <c r="P26" s="60" t="s">
        <v>298</v>
      </c>
      <c r="Q26" s="60" t="s">
        <v>263</v>
      </c>
      <c r="R26" s="60" t="s">
        <v>329</v>
      </c>
      <c r="S26" s="60" t="s">
        <v>330</v>
      </c>
      <c r="T26" s="60" t="s">
        <v>263</v>
      </c>
      <c r="U26" s="61" t="s">
        <v>333</v>
      </c>
      <c r="V26" s="60" t="s">
        <v>302</v>
      </c>
      <c r="W26" s="59" t="s">
        <v>117</v>
      </c>
      <c r="X26" s="61" t="s">
        <v>306</v>
      </c>
      <c r="Y26" s="647"/>
    </row>
    <row r="27" spans="1:31" ht="43.9" customHeight="1" thickTop="1" thickBot="1">
      <c r="A27" s="648"/>
      <c r="B27" s="54" t="s">
        <v>285</v>
      </c>
      <c r="C27" s="54" t="s">
        <v>285</v>
      </c>
      <c r="D27" s="54" t="s">
        <v>285</v>
      </c>
      <c r="E27" s="54" t="s">
        <v>286</v>
      </c>
      <c r="F27" s="54" t="s">
        <v>286</v>
      </c>
      <c r="G27" s="54" t="s">
        <v>286</v>
      </c>
      <c r="H27" s="54" t="s">
        <v>287</v>
      </c>
      <c r="I27" s="54" t="s">
        <v>287</v>
      </c>
      <c r="J27" s="54" t="s">
        <v>287</v>
      </c>
      <c r="K27" s="54" t="s">
        <v>288</v>
      </c>
      <c r="L27" s="54" t="s">
        <v>288</v>
      </c>
      <c r="M27" s="54" t="s">
        <v>288</v>
      </c>
      <c r="N27" s="54" t="s">
        <v>327</v>
      </c>
      <c r="O27" s="54" t="s">
        <v>294</v>
      </c>
      <c r="P27" s="54" t="s">
        <v>294</v>
      </c>
      <c r="Q27" s="54" t="s">
        <v>294</v>
      </c>
      <c r="R27" s="54" t="s">
        <v>295</v>
      </c>
      <c r="S27" s="54" t="s">
        <v>295</v>
      </c>
      <c r="T27" s="54" t="s">
        <v>295</v>
      </c>
      <c r="U27" s="54" t="s">
        <v>297</v>
      </c>
      <c r="V27" s="54" t="s">
        <v>61</v>
      </c>
      <c r="W27" s="54" t="s">
        <v>305</v>
      </c>
      <c r="X27" s="54" t="s">
        <v>307</v>
      </c>
      <c r="Y27" s="648"/>
    </row>
    <row r="28" spans="1:31" ht="16.899999999999999" customHeight="1" thickTop="1" thickBot="1">
      <c r="A28" s="93" t="s">
        <v>446</v>
      </c>
      <c r="B28" s="508">
        <v>457</v>
      </c>
      <c r="C28" s="509">
        <v>28</v>
      </c>
      <c r="D28" s="509">
        <v>2</v>
      </c>
      <c r="E28" s="509">
        <v>522</v>
      </c>
      <c r="F28" s="509">
        <v>19</v>
      </c>
      <c r="G28" s="510">
        <v>12</v>
      </c>
      <c r="H28" s="508">
        <v>405</v>
      </c>
      <c r="I28" s="509">
        <v>16</v>
      </c>
      <c r="J28" s="509">
        <v>1</v>
      </c>
      <c r="K28" s="509">
        <v>567</v>
      </c>
      <c r="L28" s="509">
        <v>22</v>
      </c>
      <c r="M28" s="509">
        <v>10</v>
      </c>
      <c r="N28" s="510">
        <v>6</v>
      </c>
      <c r="O28" s="508">
        <v>362</v>
      </c>
      <c r="P28" s="509">
        <v>11</v>
      </c>
      <c r="Q28" s="509">
        <v>1</v>
      </c>
      <c r="R28" s="509">
        <v>611</v>
      </c>
      <c r="S28" s="509">
        <v>22</v>
      </c>
      <c r="T28" s="509">
        <v>11</v>
      </c>
      <c r="U28" s="514">
        <v>17</v>
      </c>
      <c r="V28" s="515">
        <v>836</v>
      </c>
      <c r="W28" s="508">
        <v>432</v>
      </c>
      <c r="X28" s="510">
        <v>554</v>
      </c>
      <c r="Y28" s="175" t="str">
        <f>A28</f>
        <v>Mach. Count</v>
      </c>
    </row>
    <row r="29" spans="1:31" ht="17.25" thickTop="1" thickBot="1">
      <c r="A29" s="94" t="s">
        <v>112</v>
      </c>
      <c r="B29" s="511"/>
      <c r="C29" s="512"/>
      <c r="D29" s="512"/>
      <c r="E29" s="512"/>
      <c r="F29" s="512"/>
      <c r="G29" s="513"/>
      <c r="H29" s="511"/>
      <c r="I29" s="512"/>
      <c r="J29" s="512"/>
      <c r="K29" s="512"/>
      <c r="L29" s="512"/>
      <c r="M29" s="512"/>
      <c r="N29" s="513"/>
      <c r="O29" s="511"/>
      <c r="P29" s="512"/>
      <c r="Q29" s="512"/>
      <c r="R29" s="512"/>
      <c r="S29" s="512"/>
      <c r="T29" s="512"/>
      <c r="U29" s="516"/>
      <c r="V29" s="517"/>
      <c r="W29" s="511"/>
      <c r="X29" s="513"/>
      <c r="Y29" s="175" t="str">
        <f t="shared" ref="Y29:Y33" si="8">A29</f>
        <v>Unkown</v>
      </c>
    </row>
    <row r="30" spans="1:31" ht="17.25" thickTop="1" thickBot="1">
      <c r="A30" s="94" t="s">
        <v>113</v>
      </c>
      <c r="B30" s="511"/>
      <c r="C30" s="512"/>
      <c r="D30" s="512"/>
      <c r="E30" s="512"/>
      <c r="F30" s="512"/>
      <c r="G30" s="513"/>
      <c r="H30" s="511"/>
      <c r="I30" s="512"/>
      <c r="J30" s="512"/>
      <c r="K30" s="512"/>
      <c r="L30" s="512"/>
      <c r="M30" s="512"/>
      <c r="N30" s="513"/>
      <c r="O30" s="511"/>
      <c r="P30" s="512"/>
      <c r="Q30" s="512"/>
      <c r="R30" s="512"/>
      <c r="S30" s="512"/>
      <c r="T30" s="512"/>
      <c r="U30" s="516"/>
      <c r="V30" s="517"/>
      <c r="W30" s="511"/>
      <c r="X30" s="513"/>
      <c r="Y30" s="175" t="str">
        <f t="shared" si="8"/>
        <v>Write-In</v>
      </c>
    </row>
    <row r="31" spans="1:31" ht="17.25" thickTop="1" thickBot="1">
      <c r="A31" s="94" t="s">
        <v>114</v>
      </c>
      <c r="B31" s="511"/>
      <c r="C31" s="512"/>
      <c r="D31" s="512"/>
      <c r="E31" s="512">
        <v>1</v>
      </c>
      <c r="F31" s="512"/>
      <c r="G31" s="513"/>
      <c r="H31" s="511"/>
      <c r="I31" s="512"/>
      <c r="J31" s="512"/>
      <c r="K31" s="512">
        <v>1</v>
      </c>
      <c r="L31" s="512"/>
      <c r="M31" s="512"/>
      <c r="N31" s="513"/>
      <c r="O31" s="511"/>
      <c r="P31" s="512"/>
      <c r="Q31" s="512"/>
      <c r="R31" s="512">
        <v>1</v>
      </c>
      <c r="S31" s="512"/>
      <c r="T31" s="512"/>
      <c r="U31" s="516"/>
      <c r="V31" s="517"/>
      <c r="W31" s="511"/>
      <c r="X31" s="513"/>
      <c r="Y31" s="175" t="str">
        <f t="shared" si="8"/>
        <v>Hand Count</v>
      </c>
    </row>
    <row r="32" spans="1:31" ht="17.25" thickTop="1" thickBot="1">
      <c r="A32" s="94"/>
      <c r="B32" s="270"/>
      <c r="C32" s="271"/>
      <c r="D32" s="271"/>
      <c r="E32" s="271"/>
      <c r="F32" s="271"/>
      <c r="G32" s="272"/>
      <c r="H32" s="270"/>
      <c r="I32" s="271"/>
      <c r="J32" s="271"/>
      <c r="K32" s="271"/>
      <c r="L32" s="271"/>
      <c r="M32" s="271"/>
      <c r="N32" s="272"/>
      <c r="O32" s="270"/>
      <c r="P32" s="271"/>
      <c r="Q32" s="271"/>
      <c r="R32" s="271"/>
      <c r="S32" s="271"/>
      <c r="T32" s="271"/>
      <c r="U32" s="273"/>
      <c r="V32" s="95"/>
      <c r="W32" s="270"/>
      <c r="X32" s="272"/>
      <c r="Y32" s="175"/>
    </row>
    <row r="33" spans="1:31" ht="17.25" thickTop="1" thickBot="1">
      <c r="A33" s="97" t="s">
        <v>2</v>
      </c>
      <c r="B33" s="96">
        <f t="shared" ref="B33:N33" si="9">SUM(B28:B32)</f>
        <v>457</v>
      </c>
      <c r="C33" s="96">
        <f t="shared" si="9"/>
        <v>28</v>
      </c>
      <c r="D33" s="96">
        <f t="shared" si="9"/>
        <v>2</v>
      </c>
      <c r="E33" s="96">
        <f t="shared" si="9"/>
        <v>523</v>
      </c>
      <c r="F33" s="96">
        <f t="shared" si="9"/>
        <v>19</v>
      </c>
      <c r="G33" s="96">
        <f t="shared" si="9"/>
        <v>12</v>
      </c>
      <c r="H33" s="96">
        <f t="shared" si="9"/>
        <v>405</v>
      </c>
      <c r="I33" s="96">
        <f t="shared" si="9"/>
        <v>16</v>
      </c>
      <c r="J33" s="96">
        <f t="shared" si="9"/>
        <v>1</v>
      </c>
      <c r="K33" s="96">
        <f t="shared" si="9"/>
        <v>568</v>
      </c>
      <c r="L33" s="96">
        <f t="shared" si="9"/>
        <v>22</v>
      </c>
      <c r="M33" s="96">
        <f t="shared" si="9"/>
        <v>10</v>
      </c>
      <c r="N33" s="96">
        <f t="shared" si="9"/>
        <v>6</v>
      </c>
      <c r="O33" s="96">
        <f t="shared" ref="O33:U33" si="10">SUM(O28:O32)</f>
        <v>362</v>
      </c>
      <c r="P33" s="96">
        <f t="shared" si="10"/>
        <v>11</v>
      </c>
      <c r="Q33" s="96">
        <f t="shared" si="10"/>
        <v>1</v>
      </c>
      <c r="R33" s="96">
        <f t="shared" si="10"/>
        <v>612</v>
      </c>
      <c r="S33" s="96">
        <f t="shared" si="10"/>
        <v>22</v>
      </c>
      <c r="T33" s="96">
        <f t="shared" si="10"/>
        <v>11</v>
      </c>
      <c r="U33" s="96">
        <f t="shared" si="10"/>
        <v>17</v>
      </c>
      <c r="V33" s="96">
        <f t="shared" ref="V33:X33" si="11">SUM(V28:V32)</f>
        <v>836</v>
      </c>
      <c r="W33" s="96">
        <f t="shared" si="11"/>
        <v>432</v>
      </c>
      <c r="X33" s="96">
        <f t="shared" si="11"/>
        <v>554</v>
      </c>
      <c r="Y33" s="175" t="str">
        <f t="shared" si="8"/>
        <v>TOTAL</v>
      </c>
    </row>
    <row r="34" spans="1:31" ht="13.5" thickTop="1">
      <c r="Y34" s="177"/>
      <c r="Z34" s="114"/>
      <c r="AA34" s="114"/>
      <c r="AB34" s="114"/>
      <c r="AC34" s="114"/>
      <c r="AD34" s="114"/>
      <c r="AE34" s="114"/>
    </row>
  </sheetData>
  <mergeCells count="42">
    <mergeCell ref="A1:AE1"/>
    <mergeCell ref="A4:A8"/>
    <mergeCell ref="B4:C6"/>
    <mergeCell ref="D4:E6"/>
    <mergeCell ref="F4:G6"/>
    <mergeCell ref="H4:I6"/>
    <mergeCell ref="J4:K6"/>
    <mergeCell ref="L4:L8"/>
    <mergeCell ref="S4:S8"/>
    <mergeCell ref="T4:U4"/>
    <mergeCell ref="V4:V8"/>
    <mergeCell ref="T5:U6"/>
    <mergeCell ref="N4:Q5"/>
    <mergeCell ref="N6:O7"/>
    <mergeCell ref="B7:C7"/>
    <mergeCell ref="D7:E7"/>
    <mergeCell ref="AE13:AE16"/>
    <mergeCell ref="W24:X25"/>
    <mergeCell ref="Y24:Y27"/>
    <mergeCell ref="X13:AD14"/>
    <mergeCell ref="P6:Q7"/>
    <mergeCell ref="S9:S10"/>
    <mergeCell ref="T9:T10"/>
    <mergeCell ref="U9:U10"/>
    <mergeCell ref="V9:V10"/>
    <mergeCell ref="V24:V25"/>
    <mergeCell ref="T13:W14"/>
    <mergeCell ref="N8:O9"/>
    <mergeCell ref="P8:Q9"/>
    <mergeCell ref="A24:A27"/>
    <mergeCell ref="B24:G25"/>
    <mergeCell ref="H24:N25"/>
    <mergeCell ref="O24:U25"/>
    <mergeCell ref="N10:N11"/>
    <mergeCell ref="O10:O11"/>
    <mergeCell ref="N13:S14"/>
    <mergeCell ref="F7:G7"/>
    <mergeCell ref="H7:I7"/>
    <mergeCell ref="J7:K7"/>
    <mergeCell ref="A13:A16"/>
    <mergeCell ref="B13:H14"/>
    <mergeCell ref="I13:M14"/>
  </mergeCells>
  <pageMargins left="0.3" right="0.3" top="1" bottom="0.75" header="0.3" footer="0.3"/>
  <pageSetup paperSize="5" scale="38" orientation="landscape" r:id="rId1"/>
  <headerFooter>
    <oddHeader>&amp;C&amp;"Arial,Bold"&amp;28November 4, 2014 State Election Machine Totals, District #6</oddHeader>
    <oddFooter>&amp;R&amp;F</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E34"/>
  <sheetViews>
    <sheetView zoomScale="60" zoomScaleNormal="60" workbookViewId="0">
      <selection activeCell="R8" sqref="R8"/>
    </sheetView>
  </sheetViews>
  <sheetFormatPr defaultRowHeight="12.75"/>
  <cols>
    <col min="1" max="1" width="18" bestFit="1" customWidth="1"/>
    <col min="2" max="24" width="14.42578125" customWidth="1"/>
    <col min="25" max="25" width="15.28515625" customWidth="1"/>
    <col min="26" max="30" width="14.42578125" customWidth="1"/>
    <col min="31" max="31" width="18" bestFit="1" customWidth="1"/>
    <col min="32" max="32" width="14.42578125" customWidth="1"/>
  </cols>
  <sheetData>
    <row r="1" spans="1:31" s="92" customFormat="1" ht="45" customHeight="1">
      <c r="A1" s="653" t="s">
        <v>411</v>
      </c>
      <c r="B1" s="653"/>
      <c r="C1" s="653"/>
      <c r="D1" s="653"/>
      <c r="E1" s="653"/>
      <c r="F1" s="653"/>
      <c r="G1" s="653"/>
      <c r="H1" s="653"/>
      <c r="I1" s="653"/>
      <c r="J1" s="653"/>
      <c r="K1" s="653"/>
      <c r="L1" s="653"/>
      <c r="M1" s="653"/>
      <c r="N1" s="653"/>
      <c r="O1" s="653"/>
      <c r="P1" s="653"/>
      <c r="Q1" s="653"/>
      <c r="R1" s="653"/>
      <c r="S1" s="653"/>
      <c r="T1" s="653"/>
      <c r="U1" s="653"/>
      <c r="V1" s="653"/>
      <c r="W1" s="653"/>
      <c r="X1" s="653"/>
      <c r="Y1" s="653"/>
      <c r="Z1" s="653"/>
      <c r="AA1" s="653"/>
      <c r="AB1" s="653"/>
      <c r="AC1" s="653"/>
      <c r="AD1" s="653"/>
      <c r="AE1" s="653"/>
    </row>
    <row r="3" spans="1:31" ht="13.5" thickBot="1"/>
    <row r="4" spans="1:31" ht="38.450000000000003" customHeight="1" thickTop="1" thickBot="1">
      <c r="A4" s="646"/>
      <c r="B4" s="656" t="s">
        <v>261</v>
      </c>
      <c r="C4" s="673"/>
      <c r="D4" s="656" t="s">
        <v>253</v>
      </c>
      <c r="E4" s="657"/>
      <c r="F4" s="656" t="s">
        <v>254</v>
      </c>
      <c r="G4" s="657"/>
      <c r="H4" s="673" t="s">
        <v>255</v>
      </c>
      <c r="I4" s="657"/>
      <c r="J4" s="656" t="s">
        <v>254</v>
      </c>
      <c r="K4" s="657"/>
      <c r="L4" s="646"/>
      <c r="N4" s="678" t="s">
        <v>111</v>
      </c>
      <c r="O4" s="679"/>
      <c r="P4" s="679"/>
      <c r="Q4" s="680"/>
      <c r="S4" s="646"/>
      <c r="T4" s="676" t="s">
        <v>103</v>
      </c>
      <c r="U4" s="677"/>
      <c r="V4" s="646"/>
    </row>
    <row r="5" spans="1:31" ht="38.450000000000003" customHeight="1" thickTop="1" thickBot="1">
      <c r="A5" s="647"/>
      <c r="B5" s="658"/>
      <c r="C5" s="674"/>
      <c r="D5" s="658"/>
      <c r="E5" s="659"/>
      <c r="F5" s="658"/>
      <c r="G5" s="659"/>
      <c r="H5" s="674"/>
      <c r="I5" s="659"/>
      <c r="J5" s="658"/>
      <c r="K5" s="659"/>
      <c r="L5" s="647"/>
      <c r="N5" s="681"/>
      <c r="O5" s="682"/>
      <c r="P5" s="682"/>
      <c r="Q5" s="683"/>
      <c r="S5" s="647"/>
      <c r="T5" s="668"/>
      <c r="U5" s="669"/>
      <c r="V5" s="647"/>
    </row>
    <row r="6" spans="1:31" ht="38.450000000000003" customHeight="1" thickTop="1" thickBot="1">
      <c r="A6" s="647"/>
      <c r="B6" s="660"/>
      <c r="C6" s="675"/>
      <c r="D6" s="660"/>
      <c r="E6" s="661"/>
      <c r="F6" s="660"/>
      <c r="G6" s="661"/>
      <c r="H6" s="675"/>
      <c r="I6" s="661"/>
      <c r="J6" s="660"/>
      <c r="K6" s="661"/>
      <c r="L6" s="647"/>
      <c r="N6" s="684" t="s">
        <v>477</v>
      </c>
      <c r="O6" s="685"/>
      <c r="P6" s="684" t="s">
        <v>432</v>
      </c>
      <c r="Q6" s="685"/>
      <c r="S6" s="647"/>
      <c r="T6" s="670"/>
      <c r="U6" s="671"/>
      <c r="V6" s="647"/>
    </row>
    <row r="7" spans="1:31" ht="30.6" customHeight="1" thickTop="1" thickBot="1">
      <c r="A7" s="647"/>
      <c r="B7" s="654" t="s">
        <v>256</v>
      </c>
      <c r="C7" s="655"/>
      <c r="D7" s="654" t="s">
        <v>257</v>
      </c>
      <c r="E7" s="655"/>
      <c r="F7" s="654" t="s">
        <v>258</v>
      </c>
      <c r="G7" s="655"/>
      <c r="H7" s="672" t="s">
        <v>259</v>
      </c>
      <c r="I7" s="655"/>
      <c r="J7" s="654" t="s">
        <v>260</v>
      </c>
      <c r="K7" s="655"/>
      <c r="L7" s="647"/>
      <c r="N7" s="686"/>
      <c r="O7" s="687"/>
      <c r="P7" s="686"/>
      <c r="Q7" s="687"/>
      <c r="S7" s="647"/>
      <c r="T7" s="61"/>
      <c r="U7" s="59"/>
      <c r="V7" s="647"/>
    </row>
    <row r="8" spans="1:31" ht="22.15" customHeight="1" thickTop="1" thickBot="1">
      <c r="A8" s="648"/>
      <c r="B8" s="172" t="s">
        <v>132</v>
      </c>
      <c r="C8" s="173" t="s">
        <v>133</v>
      </c>
      <c r="D8" s="172" t="s">
        <v>132</v>
      </c>
      <c r="E8" s="173" t="s">
        <v>133</v>
      </c>
      <c r="F8" s="172" t="s">
        <v>132</v>
      </c>
      <c r="G8" s="173" t="s">
        <v>133</v>
      </c>
      <c r="H8" s="172" t="s">
        <v>132</v>
      </c>
      <c r="I8" s="173" t="s">
        <v>133</v>
      </c>
      <c r="J8" s="172" t="s">
        <v>132</v>
      </c>
      <c r="K8" s="173" t="s">
        <v>133</v>
      </c>
      <c r="L8" s="648"/>
      <c r="N8" s="624">
        <v>1269</v>
      </c>
      <c r="O8" s="625"/>
      <c r="P8" s="624">
        <v>779</v>
      </c>
      <c r="Q8" s="625"/>
      <c r="S8" s="648"/>
      <c r="T8" s="106"/>
      <c r="U8" s="107"/>
      <c r="V8" s="648"/>
    </row>
    <row r="9" spans="1:31" ht="16.149999999999999" customHeight="1" thickTop="1" thickBot="1">
      <c r="A9" s="196" t="s">
        <v>449</v>
      </c>
      <c r="B9" s="504">
        <v>323</v>
      </c>
      <c r="C9" s="505">
        <v>367</v>
      </c>
      <c r="D9" s="504">
        <v>412</v>
      </c>
      <c r="E9" s="505">
        <v>286</v>
      </c>
      <c r="F9" s="504">
        <v>177</v>
      </c>
      <c r="G9" s="505">
        <v>484</v>
      </c>
      <c r="H9" s="504">
        <v>292</v>
      </c>
      <c r="I9" s="505">
        <v>334</v>
      </c>
      <c r="J9" s="504">
        <v>435</v>
      </c>
      <c r="K9" s="505">
        <v>218</v>
      </c>
      <c r="L9" s="196" t="str">
        <f>A9</f>
        <v>Mach Count</v>
      </c>
      <c r="N9" s="626"/>
      <c r="O9" s="627"/>
      <c r="P9" s="626"/>
      <c r="Q9" s="627"/>
      <c r="S9" s="662" t="s">
        <v>114</v>
      </c>
      <c r="T9" s="664"/>
      <c r="U9" s="666"/>
      <c r="V9" s="662" t="str">
        <f>S9</f>
        <v>Hand Count</v>
      </c>
    </row>
    <row r="10" spans="1:31" ht="15.6" customHeight="1" thickTop="1" thickBot="1">
      <c r="A10" s="197" t="s">
        <v>114</v>
      </c>
      <c r="B10" s="506"/>
      <c r="C10" s="507"/>
      <c r="D10" s="506"/>
      <c r="E10" s="507"/>
      <c r="F10" s="506"/>
      <c r="G10" s="507"/>
      <c r="H10" s="506"/>
      <c r="I10" s="507"/>
      <c r="J10" s="506"/>
      <c r="K10" s="507"/>
      <c r="L10" s="198" t="str">
        <f t="shared" ref="L10" si="0">A10</f>
        <v>Hand Count</v>
      </c>
      <c r="N10" s="640" t="s">
        <v>540</v>
      </c>
      <c r="O10" s="636"/>
      <c r="P10" s="444"/>
      <c r="Q10" s="445"/>
      <c r="S10" s="663"/>
      <c r="T10" s="665"/>
      <c r="U10" s="667"/>
      <c r="V10" s="663"/>
    </row>
    <row r="11" spans="1:31" ht="17.25" thickTop="1" thickBot="1">
      <c r="A11" s="97" t="s">
        <v>2</v>
      </c>
      <c r="B11" s="176">
        <f>SUM(B9:B10)</f>
        <v>323</v>
      </c>
      <c r="C11" s="176">
        <f t="shared" ref="C11:K11" si="1">SUM(C9:C10)</f>
        <v>367</v>
      </c>
      <c r="D11" s="176">
        <f t="shared" si="1"/>
        <v>412</v>
      </c>
      <c r="E11" s="176">
        <f t="shared" si="1"/>
        <v>286</v>
      </c>
      <c r="F11" s="176">
        <f t="shared" si="1"/>
        <v>177</v>
      </c>
      <c r="G11" s="176">
        <f t="shared" si="1"/>
        <v>484</v>
      </c>
      <c r="H11" s="176">
        <f t="shared" si="1"/>
        <v>292</v>
      </c>
      <c r="I11" s="176">
        <f t="shared" si="1"/>
        <v>334</v>
      </c>
      <c r="J11" s="176">
        <f t="shared" si="1"/>
        <v>435</v>
      </c>
      <c r="K11" s="176">
        <f t="shared" si="1"/>
        <v>218</v>
      </c>
      <c r="L11" s="97" t="str">
        <f>A11</f>
        <v>TOTAL</v>
      </c>
      <c r="N11" s="641"/>
      <c r="O11" s="637"/>
    </row>
    <row r="12" spans="1:31" ht="16.899999999999999" customHeight="1" thickTop="1" thickBot="1">
      <c r="AE12" s="178"/>
    </row>
    <row r="13" spans="1:31" ht="24" customHeight="1" thickTop="1">
      <c r="A13" s="646"/>
      <c r="B13" s="642" t="s">
        <v>270</v>
      </c>
      <c r="C13" s="649"/>
      <c r="D13" s="649"/>
      <c r="E13" s="649"/>
      <c r="F13" s="649"/>
      <c r="G13" s="649"/>
      <c r="H13" s="643"/>
      <c r="I13" s="642" t="s">
        <v>271</v>
      </c>
      <c r="J13" s="649"/>
      <c r="K13" s="649"/>
      <c r="L13" s="649"/>
      <c r="M13" s="643"/>
      <c r="N13" s="642" t="s">
        <v>366</v>
      </c>
      <c r="O13" s="649"/>
      <c r="P13" s="649"/>
      <c r="Q13" s="649"/>
      <c r="R13" s="649"/>
      <c r="S13" s="643"/>
      <c r="T13" s="642" t="s">
        <v>367</v>
      </c>
      <c r="U13" s="649"/>
      <c r="V13" s="649"/>
      <c r="W13" s="643"/>
      <c r="X13" s="642" t="s">
        <v>277</v>
      </c>
      <c r="Y13" s="649"/>
      <c r="Z13" s="649"/>
      <c r="AA13" s="649"/>
      <c r="AB13" s="649"/>
      <c r="AC13" s="649"/>
      <c r="AD13" s="643"/>
      <c r="AE13" s="646"/>
    </row>
    <row r="14" spans="1:31" ht="24" customHeight="1" thickBot="1">
      <c r="A14" s="647"/>
      <c r="B14" s="644"/>
      <c r="C14" s="650"/>
      <c r="D14" s="650"/>
      <c r="E14" s="650"/>
      <c r="F14" s="650"/>
      <c r="G14" s="650"/>
      <c r="H14" s="645"/>
      <c r="I14" s="644"/>
      <c r="J14" s="650"/>
      <c r="K14" s="650"/>
      <c r="L14" s="650"/>
      <c r="M14" s="645"/>
      <c r="N14" s="644"/>
      <c r="O14" s="650"/>
      <c r="P14" s="650"/>
      <c r="Q14" s="650"/>
      <c r="R14" s="650"/>
      <c r="S14" s="645"/>
      <c r="T14" s="644"/>
      <c r="U14" s="650"/>
      <c r="V14" s="650"/>
      <c r="W14" s="645"/>
      <c r="X14" s="644"/>
      <c r="Y14" s="650"/>
      <c r="Z14" s="650"/>
      <c r="AA14" s="650"/>
      <c r="AB14" s="650"/>
      <c r="AC14" s="650"/>
      <c r="AD14" s="645"/>
      <c r="AE14" s="647"/>
    </row>
    <row r="15" spans="1:31" ht="40.9" customHeight="1" thickTop="1" thickBot="1">
      <c r="A15" s="647"/>
      <c r="B15" s="59" t="s">
        <v>334</v>
      </c>
      <c r="C15" s="60" t="s">
        <v>335</v>
      </c>
      <c r="D15" s="60" t="s">
        <v>263</v>
      </c>
      <c r="E15" s="60" t="s">
        <v>336</v>
      </c>
      <c r="F15" s="60" t="s">
        <v>337</v>
      </c>
      <c r="G15" s="60" t="s">
        <v>263</v>
      </c>
      <c r="H15" s="61" t="s">
        <v>338</v>
      </c>
      <c r="I15" s="59" t="s">
        <v>339</v>
      </c>
      <c r="J15" s="60" t="s">
        <v>340</v>
      </c>
      <c r="K15" s="60" t="s">
        <v>341</v>
      </c>
      <c r="L15" s="60" t="s">
        <v>263</v>
      </c>
      <c r="M15" s="61"/>
      <c r="N15" s="59" t="s">
        <v>362</v>
      </c>
      <c r="O15" s="60" t="s">
        <v>363</v>
      </c>
      <c r="P15" s="60" t="s">
        <v>263</v>
      </c>
      <c r="Q15" s="60" t="s">
        <v>342</v>
      </c>
      <c r="R15" s="60" t="s">
        <v>364</v>
      </c>
      <c r="S15" s="60" t="s">
        <v>263</v>
      </c>
      <c r="T15" s="59" t="s">
        <v>343</v>
      </c>
      <c r="U15" s="60" t="s">
        <v>344</v>
      </c>
      <c r="V15" s="60"/>
      <c r="W15" s="61"/>
      <c r="X15" s="59" t="s">
        <v>346</v>
      </c>
      <c r="Y15" s="60" t="s">
        <v>347</v>
      </c>
      <c r="Z15" s="60" t="s">
        <v>263</v>
      </c>
      <c r="AA15" s="60" t="s">
        <v>348</v>
      </c>
      <c r="AB15" s="60" t="s">
        <v>349</v>
      </c>
      <c r="AC15" s="60" t="s">
        <v>263</v>
      </c>
      <c r="AD15" s="61" t="s">
        <v>350</v>
      </c>
      <c r="AE15" s="647"/>
    </row>
    <row r="16" spans="1:31" ht="65.25" thickTop="1" thickBot="1">
      <c r="A16" s="648"/>
      <c r="B16" s="54" t="s">
        <v>249</v>
      </c>
      <c r="C16" s="54" t="s">
        <v>249</v>
      </c>
      <c r="D16" s="54" t="s">
        <v>249</v>
      </c>
      <c r="E16" s="54" t="s">
        <v>250</v>
      </c>
      <c r="F16" s="54" t="s">
        <v>250</v>
      </c>
      <c r="G16" s="54" t="s">
        <v>250</v>
      </c>
      <c r="H16" s="11" t="s">
        <v>262</v>
      </c>
      <c r="I16" s="54" t="s">
        <v>265</v>
      </c>
      <c r="J16" s="54" t="s">
        <v>266</v>
      </c>
      <c r="K16" s="54" t="s">
        <v>266</v>
      </c>
      <c r="L16" s="54" t="s">
        <v>266</v>
      </c>
      <c r="M16" s="11"/>
      <c r="N16" s="54" t="s">
        <v>361</v>
      </c>
      <c r="O16" s="54" t="s">
        <v>361</v>
      </c>
      <c r="P16" s="54" t="s">
        <v>361</v>
      </c>
      <c r="Q16" s="54" t="s">
        <v>365</v>
      </c>
      <c r="R16" s="54" t="s">
        <v>365</v>
      </c>
      <c r="S16" s="54" t="s">
        <v>365</v>
      </c>
      <c r="T16" s="54" t="s">
        <v>368</v>
      </c>
      <c r="U16" s="54" t="s">
        <v>369</v>
      </c>
      <c r="V16" s="54"/>
      <c r="W16" s="54"/>
      <c r="X16" s="54" t="s">
        <v>278</v>
      </c>
      <c r="Y16" s="54" t="s">
        <v>278</v>
      </c>
      <c r="Z16" s="54" t="s">
        <v>278</v>
      </c>
      <c r="AA16" s="54" t="s">
        <v>279</v>
      </c>
      <c r="AB16" s="54" t="s">
        <v>279</v>
      </c>
      <c r="AC16" s="54" t="s">
        <v>279</v>
      </c>
      <c r="AD16" s="11" t="s">
        <v>280</v>
      </c>
      <c r="AE16" s="648"/>
    </row>
    <row r="17" spans="1:31" ht="16.899999999999999" customHeight="1" thickTop="1" thickBot="1">
      <c r="A17" s="93" t="s">
        <v>446</v>
      </c>
      <c r="B17" s="509">
        <v>252</v>
      </c>
      <c r="C17" s="509">
        <v>11</v>
      </c>
      <c r="D17" s="509">
        <v>2</v>
      </c>
      <c r="E17" s="509">
        <v>460</v>
      </c>
      <c r="F17" s="555">
        <v>24</v>
      </c>
      <c r="G17" s="509">
        <v>17</v>
      </c>
      <c r="H17" s="510">
        <v>4</v>
      </c>
      <c r="I17" s="508">
        <v>200</v>
      </c>
      <c r="J17" s="509">
        <v>491</v>
      </c>
      <c r="K17" s="509">
        <v>50</v>
      </c>
      <c r="L17" s="509">
        <v>8</v>
      </c>
      <c r="M17" s="510"/>
      <c r="N17" s="508">
        <v>218</v>
      </c>
      <c r="O17" s="509">
        <v>12</v>
      </c>
      <c r="P17" s="509">
        <v>1</v>
      </c>
      <c r="Q17" s="509">
        <v>459</v>
      </c>
      <c r="R17" s="509">
        <v>47</v>
      </c>
      <c r="S17" s="510">
        <v>7</v>
      </c>
      <c r="T17" s="508">
        <v>244</v>
      </c>
      <c r="U17" s="509">
        <v>490</v>
      </c>
      <c r="V17" s="509"/>
      <c r="W17" s="510"/>
      <c r="X17" s="508">
        <v>218</v>
      </c>
      <c r="Y17" s="509">
        <v>18</v>
      </c>
      <c r="Z17" s="509">
        <v>0</v>
      </c>
      <c r="AA17" s="509">
        <v>436</v>
      </c>
      <c r="AB17" s="509">
        <v>38</v>
      </c>
      <c r="AC17" s="509">
        <v>6</v>
      </c>
      <c r="AD17" s="510">
        <v>23</v>
      </c>
      <c r="AE17" s="175" t="str">
        <f>A17</f>
        <v>Mach. Count</v>
      </c>
    </row>
    <row r="18" spans="1:31" ht="17.25" thickTop="1" thickBot="1">
      <c r="A18" s="94" t="s">
        <v>112</v>
      </c>
      <c r="B18" s="512"/>
      <c r="C18" s="512"/>
      <c r="D18" s="512"/>
      <c r="E18" s="512"/>
      <c r="F18" s="559"/>
      <c r="G18" s="512"/>
      <c r="H18" s="513"/>
      <c r="I18" s="511"/>
      <c r="J18" s="512"/>
      <c r="K18" s="512"/>
      <c r="L18" s="512"/>
      <c r="M18" s="513"/>
      <c r="N18" s="511"/>
      <c r="O18" s="512"/>
      <c r="P18" s="512"/>
      <c r="Q18" s="512"/>
      <c r="R18" s="512"/>
      <c r="S18" s="513"/>
      <c r="T18" s="511"/>
      <c r="U18" s="512"/>
      <c r="V18" s="512"/>
      <c r="W18" s="513"/>
      <c r="X18" s="511"/>
      <c r="Y18" s="512"/>
      <c r="Z18" s="512"/>
      <c r="AA18" s="512"/>
      <c r="AB18" s="512"/>
      <c r="AC18" s="512"/>
      <c r="AD18" s="513"/>
      <c r="AE18" s="175" t="str">
        <f t="shared" ref="AE18:AE20" si="2">A18</f>
        <v>Unkown</v>
      </c>
    </row>
    <row r="19" spans="1:31" ht="17.25" thickTop="1" thickBot="1">
      <c r="A19" s="94" t="s">
        <v>113</v>
      </c>
      <c r="B19" s="512"/>
      <c r="C19" s="512"/>
      <c r="D19" s="512"/>
      <c r="E19" s="512"/>
      <c r="F19" s="559"/>
      <c r="G19" s="512"/>
      <c r="H19" s="513"/>
      <c r="I19" s="511"/>
      <c r="J19" s="512"/>
      <c r="K19" s="512"/>
      <c r="L19" s="512"/>
      <c r="M19" s="513"/>
      <c r="N19" s="511"/>
      <c r="O19" s="512"/>
      <c r="P19" s="512"/>
      <c r="Q19" s="512"/>
      <c r="R19" s="512"/>
      <c r="S19" s="513"/>
      <c r="T19" s="511"/>
      <c r="U19" s="512"/>
      <c r="V19" s="512"/>
      <c r="W19" s="513"/>
      <c r="X19" s="511"/>
      <c r="Y19" s="512"/>
      <c r="Z19" s="512"/>
      <c r="AA19" s="512"/>
      <c r="AB19" s="512"/>
      <c r="AC19" s="512"/>
      <c r="AD19" s="513"/>
      <c r="AE19" s="175" t="str">
        <f t="shared" si="2"/>
        <v>Write-In</v>
      </c>
    </row>
    <row r="20" spans="1:31" ht="17.25" thickTop="1" thickBot="1">
      <c r="A20" s="94" t="s">
        <v>114</v>
      </c>
      <c r="B20" s="512"/>
      <c r="C20" s="512"/>
      <c r="D20" s="512"/>
      <c r="E20" s="512"/>
      <c r="F20" s="559"/>
      <c r="G20" s="512"/>
      <c r="H20" s="513"/>
      <c r="I20" s="511"/>
      <c r="J20" s="512"/>
      <c r="K20" s="512"/>
      <c r="L20" s="512"/>
      <c r="M20" s="513"/>
      <c r="N20" s="511"/>
      <c r="O20" s="512"/>
      <c r="P20" s="512"/>
      <c r="Q20" s="512"/>
      <c r="R20" s="512"/>
      <c r="S20" s="513"/>
      <c r="T20" s="511"/>
      <c r="U20" s="512"/>
      <c r="V20" s="512"/>
      <c r="W20" s="513"/>
      <c r="X20" s="511"/>
      <c r="Y20" s="512"/>
      <c r="Z20" s="512"/>
      <c r="AA20" s="512"/>
      <c r="AB20" s="512"/>
      <c r="AC20" s="512"/>
      <c r="AD20" s="513"/>
      <c r="AE20" s="175" t="str">
        <f t="shared" si="2"/>
        <v>Hand Count</v>
      </c>
    </row>
    <row r="21" spans="1:31" ht="17.25" thickTop="1" thickBot="1">
      <c r="A21" s="94"/>
      <c r="B21" s="271"/>
      <c r="C21" s="271"/>
      <c r="D21" s="271"/>
      <c r="E21" s="271"/>
      <c r="F21" s="274"/>
      <c r="G21" s="271"/>
      <c r="H21" s="272"/>
      <c r="I21" s="270"/>
      <c r="J21" s="271"/>
      <c r="K21" s="271"/>
      <c r="L21" s="271"/>
      <c r="M21" s="272"/>
      <c r="N21" s="270"/>
      <c r="O21" s="271"/>
      <c r="P21" s="271"/>
      <c r="Q21" s="271"/>
      <c r="R21" s="271"/>
      <c r="S21" s="272"/>
      <c r="T21" s="270"/>
      <c r="U21" s="271"/>
      <c r="V21" s="271"/>
      <c r="W21" s="272"/>
      <c r="X21" s="270"/>
      <c r="Y21" s="271"/>
      <c r="Z21" s="271"/>
      <c r="AA21" s="271"/>
      <c r="AB21" s="271"/>
      <c r="AC21" s="271"/>
      <c r="AD21" s="272"/>
      <c r="AE21" s="175"/>
    </row>
    <row r="22" spans="1:31" ht="17.25" thickTop="1" thickBot="1">
      <c r="A22" s="97" t="s">
        <v>2</v>
      </c>
      <c r="B22" s="96">
        <f t="shared" ref="B22:W22" si="3">SUM(B17:B21)</f>
        <v>252</v>
      </c>
      <c r="C22" s="96">
        <f t="shared" si="3"/>
        <v>11</v>
      </c>
      <c r="D22" s="96">
        <f t="shared" si="3"/>
        <v>2</v>
      </c>
      <c r="E22" s="96">
        <f t="shared" si="3"/>
        <v>460</v>
      </c>
      <c r="F22" s="96">
        <f t="shared" si="3"/>
        <v>24</v>
      </c>
      <c r="G22" s="96">
        <f t="shared" si="3"/>
        <v>17</v>
      </c>
      <c r="H22" s="96">
        <f t="shared" si="3"/>
        <v>4</v>
      </c>
      <c r="I22" s="96">
        <f t="shared" si="3"/>
        <v>200</v>
      </c>
      <c r="J22" s="96">
        <f t="shared" si="3"/>
        <v>491</v>
      </c>
      <c r="K22" s="96">
        <f t="shared" si="3"/>
        <v>50</v>
      </c>
      <c r="L22" s="96">
        <f t="shared" si="3"/>
        <v>8</v>
      </c>
      <c r="M22" s="96">
        <f t="shared" si="3"/>
        <v>0</v>
      </c>
      <c r="N22" s="96">
        <f t="shared" si="3"/>
        <v>218</v>
      </c>
      <c r="O22" s="96">
        <f t="shared" si="3"/>
        <v>12</v>
      </c>
      <c r="P22" s="96">
        <f t="shared" si="3"/>
        <v>1</v>
      </c>
      <c r="Q22" s="96">
        <f t="shared" si="3"/>
        <v>459</v>
      </c>
      <c r="R22" s="96">
        <f t="shared" si="3"/>
        <v>47</v>
      </c>
      <c r="S22" s="96">
        <f t="shared" si="3"/>
        <v>7</v>
      </c>
      <c r="T22" s="96">
        <f t="shared" si="3"/>
        <v>244</v>
      </c>
      <c r="U22" s="96">
        <f t="shared" si="3"/>
        <v>490</v>
      </c>
      <c r="V22" s="96">
        <f t="shared" si="3"/>
        <v>0</v>
      </c>
      <c r="W22" s="96">
        <f t="shared" si="3"/>
        <v>0</v>
      </c>
      <c r="X22" s="96">
        <f t="shared" ref="X22:AD22" si="4">SUM(X17:X21)</f>
        <v>218</v>
      </c>
      <c r="Y22" s="96">
        <f t="shared" si="4"/>
        <v>18</v>
      </c>
      <c r="Z22" s="96">
        <f t="shared" si="4"/>
        <v>0</v>
      </c>
      <c r="AA22" s="96">
        <f t="shared" si="4"/>
        <v>436</v>
      </c>
      <c r="AB22" s="96">
        <f t="shared" si="4"/>
        <v>38</v>
      </c>
      <c r="AC22" s="96">
        <f t="shared" si="4"/>
        <v>6</v>
      </c>
      <c r="AD22" s="96">
        <f t="shared" si="4"/>
        <v>23</v>
      </c>
      <c r="AE22" s="256" t="str">
        <f t="shared" ref="AE22" si="5">A22</f>
        <v>TOTAL</v>
      </c>
    </row>
    <row r="23" spans="1:31" ht="16.899999999999999" customHeight="1" thickTop="1" thickBot="1"/>
    <row r="24" spans="1:31" ht="24" customHeight="1" thickTop="1">
      <c r="A24" s="646"/>
      <c r="B24" s="642" t="s">
        <v>11</v>
      </c>
      <c r="C24" s="649"/>
      <c r="D24" s="649"/>
      <c r="E24" s="649"/>
      <c r="F24" s="649"/>
      <c r="G24" s="643"/>
      <c r="H24" s="642" t="s">
        <v>115</v>
      </c>
      <c r="I24" s="649"/>
      <c r="J24" s="649"/>
      <c r="K24" s="649"/>
      <c r="L24" s="649"/>
      <c r="M24" s="649"/>
      <c r="N24" s="643"/>
      <c r="O24" s="642" t="s">
        <v>116</v>
      </c>
      <c r="P24" s="649"/>
      <c r="Q24" s="649"/>
      <c r="R24" s="649"/>
      <c r="S24" s="649"/>
      <c r="T24" s="649"/>
      <c r="U24" s="643"/>
      <c r="V24" s="651" t="s">
        <v>303</v>
      </c>
      <c r="W24" s="642" t="s">
        <v>304</v>
      </c>
      <c r="X24" s="643"/>
      <c r="Y24" s="646"/>
    </row>
    <row r="25" spans="1:31" ht="40.9" customHeight="1" thickBot="1">
      <c r="A25" s="647"/>
      <c r="B25" s="644"/>
      <c r="C25" s="650"/>
      <c r="D25" s="650"/>
      <c r="E25" s="650"/>
      <c r="F25" s="650"/>
      <c r="G25" s="645"/>
      <c r="H25" s="644"/>
      <c r="I25" s="650"/>
      <c r="J25" s="650"/>
      <c r="K25" s="650"/>
      <c r="L25" s="650"/>
      <c r="M25" s="650"/>
      <c r="N25" s="645"/>
      <c r="O25" s="644"/>
      <c r="P25" s="650"/>
      <c r="Q25" s="650"/>
      <c r="R25" s="650"/>
      <c r="S25" s="650"/>
      <c r="T25" s="650"/>
      <c r="U25" s="645"/>
      <c r="V25" s="652"/>
      <c r="W25" s="644"/>
      <c r="X25" s="645"/>
      <c r="Y25" s="647"/>
    </row>
    <row r="26" spans="1:31" ht="40.9" customHeight="1" thickTop="1" thickBot="1">
      <c r="A26" s="647"/>
      <c r="B26" s="59" t="s">
        <v>351</v>
      </c>
      <c r="C26" s="60" t="s">
        <v>352</v>
      </c>
      <c r="D26" s="60" t="s">
        <v>263</v>
      </c>
      <c r="E26" s="60" t="s">
        <v>353</v>
      </c>
      <c r="F26" s="60" t="s">
        <v>354</v>
      </c>
      <c r="G26" s="60" t="s">
        <v>263</v>
      </c>
      <c r="H26" s="59" t="s">
        <v>355</v>
      </c>
      <c r="I26" s="60" t="s">
        <v>292</v>
      </c>
      <c r="J26" s="60" t="s">
        <v>263</v>
      </c>
      <c r="K26" s="60" t="s">
        <v>356</v>
      </c>
      <c r="L26" s="60" t="s">
        <v>331</v>
      </c>
      <c r="M26" s="60" t="s">
        <v>263</v>
      </c>
      <c r="N26" s="60" t="s">
        <v>357</v>
      </c>
      <c r="O26" s="59" t="s">
        <v>358</v>
      </c>
      <c r="P26" s="60" t="s">
        <v>298</v>
      </c>
      <c r="Q26" s="60" t="s">
        <v>263</v>
      </c>
      <c r="R26" s="60" t="s">
        <v>359</v>
      </c>
      <c r="S26" s="60" t="s">
        <v>330</v>
      </c>
      <c r="T26" s="60" t="s">
        <v>263</v>
      </c>
      <c r="U26" s="61" t="s">
        <v>333</v>
      </c>
      <c r="V26" s="60" t="s">
        <v>302</v>
      </c>
      <c r="W26" s="59" t="s">
        <v>360</v>
      </c>
      <c r="X26" s="61" t="s">
        <v>306</v>
      </c>
      <c r="Y26" s="647"/>
    </row>
    <row r="27" spans="1:31" ht="43.9" customHeight="1" thickTop="1" thickBot="1">
      <c r="A27" s="648"/>
      <c r="B27" s="54" t="s">
        <v>285</v>
      </c>
      <c r="C27" s="54" t="s">
        <v>285</v>
      </c>
      <c r="D27" s="54" t="s">
        <v>285</v>
      </c>
      <c r="E27" s="54" t="s">
        <v>286</v>
      </c>
      <c r="F27" s="54" t="s">
        <v>286</v>
      </c>
      <c r="G27" s="54" t="s">
        <v>286</v>
      </c>
      <c r="H27" s="54" t="s">
        <v>287</v>
      </c>
      <c r="I27" s="54" t="s">
        <v>287</v>
      </c>
      <c r="J27" s="54" t="s">
        <v>287</v>
      </c>
      <c r="K27" s="54" t="s">
        <v>288</v>
      </c>
      <c r="L27" s="54" t="s">
        <v>288</v>
      </c>
      <c r="M27" s="54" t="s">
        <v>288</v>
      </c>
      <c r="N27" s="54" t="s">
        <v>327</v>
      </c>
      <c r="O27" s="54" t="s">
        <v>294</v>
      </c>
      <c r="P27" s="54" t="s">
        <v>294</v>
      </c>
      <c r="Q27" s="54" t="s">
        <v>294</v>
      </c>
      <c r="R27" s="54" t="s">
        <v>295</v>
      </c>
      <c r="S27" s="54" t="s">
        <v>295</v>
      </c>
      <c r="T27" s="54" t="s">
        <v>295</v>
      </c>
      <c r="U27" s="54" t="s">
        <v>297</v>
      </c>
      <c r="V27" s="54" t="s">
        <v>61</v>
      </c>
      <c r="W27" s="54" t="s">
        <v>305</v>
      </c>
      <c r="X27" s="54" t="s">
        <v>307</v>
      </c>
      <c r="Y27" s="648"/>
    </row>
    <row r="28" spans="1:31" ht="16.899999999999999" customHeight="1" thickTop="1" thickBot="1">
      <c r="A28" s="93" t="s">
        <v>446</v>
      </c>
      <c r="B28" s="508">
        <v>240</v>
      </c>
      <c r="C28" s="509">
        <v>21</v>
      </c>
      <c r="D28" s="509">
        <v>0</v>
      </c>
      <c r="E28" s="509">
        <v>434</v>
      </c>
      <c r="F28" s="509">
        <v>39</v>
      </c>
      <c r="G28" s="510">
        <v>5</v>
      </c>
      <c r="H28" s="508">
        <v>195</v>
      </c>
      <c r="I28" s="509">
        <v>22</v>
      </c>
      <c r="J28" s="509">
        <v>0</v>
      </c>
      <c r="K28" s="509">
        <v>454</v>
      </c>
      <c r="L28" s="509">
        <v>33</v>
      </c>
      <c r="M28" s="509">
        <v>6</v>
      </c>
      <c r="N28" s="510">
        <v>14</v>
      </c>
      <c r="O28" s="508">
        <v>170</v>
      </c>
      <c r="P28" s="509">
        <v>12</v>
      </c>
      <c r="Q28" s="509">
        <v>0</v>
      </c>
      <c r="R28" s="509">
        <v>487</v>
      </c>
      <c r="S28" s="509">
        <v>34</v>
      </c>
      <c r="T28" s="509">
        <v>6</v>
      </c>
      <c r="U28" s="514">
        <v>23</v>
      </c>
      <c r="V28" s="515">
        <v>620</v>
      </c>
      <c r="W28" s="508">
        <v>229</v>
      </c>
      <c r="X28" s="510">
        <v>474</v>
      </c>
      <c r="Y28" s="175" t="str">
        <f>A28</f>
        <v>Mach. Count</v>
      </c>
    </row>
    <row r="29" spans="1:31" ht="17.25" thickTop="1" thickBot="1">
      <c r="A29" s="94" t="s">
        <v>112</v>
      </c>
      <c r="B29" s="511"/>
      <c r="C29" s="512"/>
      <c r="D29" s="512"/>
      <c r="E29" s="512"/>
      <c r="F29" s="512"/>
      <c r="G29" s="513"/>
      <c r="H29" s="511"/>
      <c r="I29" s="512"/>
      <c r="J29" s="512"/>
      <c r="K29" s="512"/>
      <c r="L29" s="512"/>
      <c r="M29" s="512"/>
      <c r="N29" s="513"/>
      <c r="O29" s="511"/>
      <c r="P29" s="512"/>
      <c r="Q29" s="512"/>
      <c r="R29" s="512"/>
      <c r="S29" s="512"/>
      <c r="T29" s="512"/>
      <c r="U29" s="516"/>
      <c r="V29" s="517"/>
      <c r="W29" s="511"/>
      <c r="X29" s="513"/>
      <c r="Y29" s="175" t="str">
        <f t="shared" ref="Y29:Y33" si="6">A29</f>
        <v>Unkown</v>
      </c>
    </row>
    <row r="30" spans="1:31" ht="17.25" thickTop="1" thickBot="1">
      <c r="A30" s="94" t="s">
        <v>113</v>
      </c>
      <c r="B30" s="511"/>
      <c r="C30" s="512"/>
      <c r="D30" s="512"/>
      <c r="E30" s="512"/>
      <c r="F30" s="512"/>
      <c r="G30" s="513"/>
      <c r="H30" s="511"/>
      <c r="I30" s="512"/>
      <c r="J30" s="512"/>
      <c r="K30" s="512"/>
      <c r="L30" s="512"/>
      <c r="M30" s="512"/>
      <c r="N30" s="513"/>
      <c r="O30" s="511"/>
      <c r="P30" s="512"/>
      <c r="Q30" s="512"/>
      <c r="R30" s="512"/>
      <c r="S30" s="512"/>
      <c r="T30" s="512"/>
      <c r="U30" s="516"/>
      <c r="V30" s="517"/>
      <c r="W30" s="511"/>
      <c r="X30" s="513"/>
      <c r="Y30" s="175" t="str">
        <f t="shared" si="6"/>
        <v>Write-In</v>
      </c>
    </row>
    <row r="31" spans="1:31" ht="17.25" thickTop="1" thickBot="1">
      <c r="A31" s="94" t="s">
        <v>114</v>
      </c>
      <c r="B31" s="511"/>
      <c r="C31" s="512"/>
      <c r="D31" s="512"/>
      <c r="E31" s="512"/>
      <c r="F31" s="512"/>
      <c r="G31" s="513"/>
      <c r="H31" s="511"/>
      <c r="I31" s="512"/>
      <c r="J31" s="512"/>
      <c r="K31" s="512"/>
      <c r="L31" s="512"/>
      <c r="M31" s="512"/>
      <c r="N31" s="513"/>
      <c r="O31" s="511"/>
      <c r="P31" s="512"/>
      <c r="Q31" s="512"/>
      <c r="R31" s="512"/>
      <c r="S31" s="512"/>
      <c r="T31" s="512"/>
      <c r="U31" s="516"/>
      <c r="V31" s="517"/>
      <c r="W31" s="511"/>
      <c r="X31" s="513"/>
      <c r="Y31" s="175" t="str">
        <f t="shared" si="6"/>
        <v>Hand Count</v>
      </c>
    </row>
    <row r="32" spans="1:31" ht="17.25" thickTop="1" thickBot="1">
      <c r="A32" s="94"/>
      <c r="B32" s="270"/>
      <c r="C32" s="271"/>
      <c r="D32" s="271"/>
      <c r="E32" s="271"/>
      <c r="F32" s="271"/>
      <c r="G32" s="272"/>
      <c r="H32" s="270"/>
      <c r="I32" s="271"/>
      <c r="J32" s="271"/>
      <c r="K32" s="271"/>
      <c r="L32" s="271"/>
      <c r="M32" s="271"/>
      <c r="N32" s="272"/>
      <c r="O32" s="270"/>
      <c r="P32" s="271"/>
      <c r="Q32" s="271"/>
      <c r="R32" s="271"/>
      <c r="S32" s="271"/>
      <c r="T32" s="271"/>
      <c r="U32" s="273"/>
      <c r="V32" s="95"/>
      <c r="W32" s="270"/>
      <c r="X32" s="272"/>
      <c r="Y32" s="175"/>
    </row>
    <row r="33" spans="1:31" ht="17.25" thickTop="1" thickBot="1">
      <c r="A33" s="97" t="s">
        <v>2</v>
      </c>
      <c r="B33" s="96">
        <f t="shared" ref="B33:U33" si="7">SUM(B28:B32)</f>
        <v>240</v>
      </c>
      <c r="C33" s="96">
        <f t="shared" si="7"/>
        <v>21</v>
      </c>
      <c r="D33" s="96">
        <f t="shared" si="7"/>
        <v>0</v>
      </c>
      <c r="E33" s="96">
        <f t="shared" si="7"/>
        <v>434</v>
      </c>
      <c r="F33" s="96">
        <f t="shared" si="7"/>
        <v>39</v>
      </c>
      <c r="G33" s="96">
        <f t="shared" si="7"/>
        <v>5</v>
      </c>
      <c r="H33" s="96">
        <f t="shared" si="7"/>
        <v>195</v>
      </c>
      <c r="I33" s="96">
        <f t="shared" si="7"/>
        <v>22</v>
      </c>
      <c r="J33" s="96">
        <f t="shared" si="7"/>
        <v>0</v>
      </c>
      <c r="K33" s="96">
        <f t="shared" si="7"/>
        <v>454</v>
      </c>
      <c r="L33" s="96">
        <f t="shared" si="7"/>
        <v>33</v>
      </c>
      <c r="M33" s="96">
        <f t="shared" si="7"/>
        <v>6</v>
      </c>
      <c r="N33" s="96">
        <f t="shared" si="7"/>
        <v>14</v>
      </c>
      <c r="O33" s="96">
        <f t="shared" si="7"/>
        <v>170</v>
      </c>
      <c r="P33" s="96">
        <f t="shared" si="7"/>
        <v>12</v>
      </c>
      <c r="Q33" s="96">
        <f t="shared" si="7"/>
        <v>0</v>
      </c>
      <c r="R33" s="96">
        <f t="shared" si="7"/>
        <v>487</v>
      </c>
      <c r="S33" s="96">
        <f t="shared" si="7"/>
        <v>34</v>
      </c>
      <c r="T33" s="96">
        <f t="shared" si="7"/>
        <v>6</v>
      </c>
      <c r="U33" s="96">
        <f t="shared" si="7"/>
        <v>23</v>
      </c>
      <c r="V33" s="96">
        <f t="shared" ref="V33:X33" si="8">SUM(V28:V32)</f>
        <v>620</v>
      </c>
      <c r="W33" s="96">
        <f t="shared" si="8"/>
        <v>229</v>
      </c>
      <c r="X33" s="96">
        <f t="shared" si="8"/>
        <v>474</v>
      </c>
      <c r="Y33" s="175" t="str">
        <f t="shared" si="6"/>
        <v>TOTAL</v>
      </c>
    </row>
    <row r="34" spans="1:31" ht="13.5" thickTop="1">
      <c r="Y34" s="177"/>
      <c r="Z34" s="114"/>
      <c r="AA34" s="114"/>
      <c r="AB34" s="114"/>
      <c r="AC34" s="114"/>
      <c r="AD34" s="114"/>
      <c r="AE34" s="114"/>
    </row>
  </sheetData>
  <mergeCells count="42">
    <mergeCell ref="A1:AE1"/>
    <mergeCell ref="A4:A8"/>
    <mergeCell ref="B4:C6"/>
    <mergeCell ref="D4:E6"/>
    <mergeCell ref="F4:G6"/>
    <mergeCell ref="H4:I6"/>
    <mergeCell ref="J4:K6"/>
    <mergeCell ref="L4:L8"/>
    <mergeCell ref="S4:S8"/>
    <mergeCell ref="T4:U4"/>
    <mergeCell ref="V4:V8"/>
    <mergeCell ref="T5:U6"/>
    <mergeCell ref="N4:Q5"/>
    <mergeCell ref="N6:O7"/>
    <mergeCell ref="B7:C7"/>
    <mergeCell ref="D7:E7"/>
    <mergeCell ref="AE13:AE16"/>
    <mergeCell ref="S9:S10"/>
    <mergeCell ref="T9:T10"/>
    <mergeCell ref="U9:U10"/>
    <mergeCell ref="V9:V10"/>
    <mergeCell ref="P6:Q7"/>
    <mergeCell ref="N8:O9"/>
    <mergeCell ref="P8:Q9"/>
    <mergeCell ref="F7:G7"/>
    <mergeCell ref="H7:I7"/>
    <mergeCell ref="J7:K7"/>
    <mergeCell ref="A24:A27"/>
    <mergeCell ref="B24:G25"/>
    <mergeCell ref="H24:N25"/>
    <mergeCell ref="O24:U25"/>
    <mergeCell ref="V24:V25"/>
    <mergeCell ref="A13:A16"/>
    <mergeCell ref="B13:H14"/>
    <mergeCell ref="I13:M14"/>
    <mergeCell ref="N13:S14"/>
    <mergeCell ref="T13:W14"/>
    <mergeCell ref="W24:X25"/>
    <mergeCell ref="Y24:Y27"/>
    <mergeCell ref="X13:AD14"/>
    <mergeCell ref="N10:N11"/>
    <mergeCell ref="O10:O11"/>
  </mergeCells>
  <pageMargins left="0.3" right="0.3" top="1" bottom="0.75" header="0.3" footer="0.3"/>
  <pageSetup paperSize="5" scale="38" orientation="landscape" r:id="rId1"/>
  <headerFooter>
    <oddHeader>&amp;C&amp;"Arial,Bold"&amp;28November 4, 2014 State Election Machine Totals, District #4</oddHeader>
    <oddFooter>&amp;R&amp;F</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E34"/>
  <sheetViews>
    <sheetView zoomScale="60" zoomScaleNormal="60" workbookViewId="0">
      <selection activeCell="R8" sqref="R8"/>
    </sheetView>
  </sheetViews>
  <sheetFormatPr defaultRowHeight="12.75"/>
  <cols>
    <col min="1" max="1" width="18" bestFit="1" customWidth="1"/>
    <col min="2" max="24" width="14.42578125" customWidth="1"/>
    <col min="25" max="25" width="15.42578125" customWidth="1"/>
    <col min="26" max="30" width="14.42578125" customWidth="1"/>
    <col min="31" max="31" width="18" bestFit="1" customWidth="1"/>
    <col min="32" max="32" width="14.42578125" customWidth="1"/>
  </cols>
  <sheetData>
    <row r="1" spans="1:31" s="92" customFormat="1" ht="45" customHeight="1">
      <c r="A1" s="653" t="s">
        <v>125</v>
      </c>
      <c r="B1" s="653"/>
      <c r="C1" s="653"/>
      <c r="D1" s="653"/>
      <c r="E1" s="653"/>
      <c r="F1" s="653"/>
      <c r="G1" s="653"/>
      <c r="H1" s="653"/>
      <c r="I1" s="653"/>
      <c r="J1" s="653"/>
      <c r="K1" s="653"/>
      <c r="L1" s="653"/>
      <c r="M1" s="653"/>
      <c r="N1" s="653"/>
      <c r="O1" s="653"/>
      <c r="P1" s="653"/>
      <c r="Q1" s="653"/>
      <c r="R1" s="653"/>
      <c r="S1" s="653"/>
      <c r="T1" s="653"/>
      <c r="U1" s="653"/>
      <c r="V1" s="653"/>
      <c r="W1" s="653"/>
      <c r="X1" s="653"/>
      <c r="Y1" s="653"/>
      <c r="Z1" s="653"/>
      <c r="AA1" s="653"/>
      <c r="AB1" s="653"/>
      <c r="AC1" s="653"/>
      <c r="AD1" s="653"/>
      <c r="AE1" s="653"/>
    </row>
    <row r="3" spans="1:31" ht="13.5" thickBot="1"/>
    <row r="4" spans="1:31" ht="38.450000000000003" customHeight="1" thickTop="1" thickBot="1">
      <c r="A4" s="646"/>
      <c r="B4" s="656" t="s">
        <v>261</v>
      </c>
      <c r="C4" s="673"/>
      <c r="D4" s="656" t="s">
        <v>253</v>
      </c>
      <c r="E4" s="657"/>
      <c r="F4" s="656" t="s">
        <v>254</v>
      </c>
      <c r="G4" s="657"/>
      <c r="H4" s="673" t="s">
        <v>255</v>
      </c>
      <c r="I4" s="657"/>
      <c r="J4" s="656" t="s">
        <v>254</v>
      </c>
      <c r="K4" s="657"/>
      <c r="L4" s="646"/>
      <c r="N4" s="678" t="s">
        <v>111</v>
      </c>
      <c r="O4" s="679"/>
      <c r="P4" s="679"/>
      <c r="Q4" s="680"/>
      <c r="S4" s="646"/>
      <c r="T4" s="676" t="s">
        <v>103</v>
      </c>
      <c r="U4" s="677"/>
      <c r="V4" s="646"/>
    </row>
    <row r="5" spans="1:31" ht="38.450000000000003" customHeight="1" thickTop="1" thickBot="1">
      <c r="A5" s="647"/>
      <c r="B5" s="658"/>
      <c r="C5" s="674"/>
      <c r="D5" s="658"/>
      <c r="E5" s="659"/>
      <c r="F5" s="658"/>
      <c r="G5" s="659"/>
      <c r="H5" s="674"/>
      <c r="I5" s="659"/>
      <c r="J5" s="658"/>
      <c r="K5" s="659"/>
      <c r="L5" s="647"/>
      <c r="N5" s="681"/>
      <c r="O5" s="682"/>
      <c r="P5" s="682"/>
      <c r="Q5" s="683"/>
      <c r="S5" s="647"/>
      <c r="T5" s="668"/>
      <c r="U5" s="669"/>
      <c r="V5" s="647"/>
    </row>
    <row r="6" spans="1:31" ht="38.450000000000003" customHeight="1" thickTop="1" thickBot="1">
      <c r="A6" s="647"/>
      <c r="B6" s="660"/>
      <c r="C6" s="675"/>
      <c r="D6" s="660"/>
      <c r="E6" s="661"/>
      <c r="F6" s="660"/>
      <c r="G6" s="661"/>
      <c r="H6" s="675"/>
      <c r="I6" s="661"/>
      <c r="J6" s="660"/>
      <c r="K6" s="661"/>
      <c r="L6" s="647"/>
      <c r="N6" s="684" t="s">
        <v>477</v>
      </c>
      <c r="O6" s="685"/>
      <c r="P6" s="684" t="s">
        <v>432</v>
      </c>
      <c r="Q6" s="685"/>
      <c r="S6" s="647"/>
      <c r="T6" s="670"/>
      <c r="U6" s="671"/>
      <c r="V6" s="647"/>
    </row>
    <row r="7" spans="1:31" ht="30.6" customHeight="1" thickTop="1" thickBot="1">
      <c r="A7" s="647"/>
      <c r="B7" s="654" t="s">
        <v>256</v>
      </c>
      <c r="C7" s="655"/>
      <c r="D7" s="654" t="s">
        <v>257</v>
      </c>
      <c r="E7" s="655"/>
      <c r="F7" s="654" t="s">
        <v>258</v>
      </c>
      <c r="G7" s="655"/>
      <c r="H7" s="672" t="s">
        <v>259</v>
      </c>
      <c r="I7" s="655"/>
      <c r="J7" s="654" t="s">
        <v>260</v>
      </c>
      <c r="K7" s="655"/>
      <c r="L7" s="647"/>
      <c r="N7" s="686"/>
      <c r="O7" s="687"/>
      <c r="P7" s="686"/>
      <c r="Q7" s="687"/>
      <c r="S7" s="647"/>
      <c r="T7" s="61"/>
      <c r="U7" s="59"/>
      <c r="V7" s="647"/>
    </row>
    <row r="8" spans="1:31" ht="22.15" customHeight="1" thickTop="1" thickBot="1">
      <c r="A8" s="648"/>
      <c r="B8" s="172" t="s">
        <v>132</v>
      </c>
      <c r="C8" s="173" t="s">
        <v>133</v>
      </c>
      <c r="D8" s="172" t="s">
        <v>132</v>
      </c>
      <c r="E8" s="173" t="s">
        <v>133</v>
      </c>
      <c r="F8" s="172" t="s">
        <v>132</v>
      </c>
      <c r="G8" s="173" t="s">
        <v>133</v>
      </c>
      <c r="H8" s="172" t="s">
        <v>132</v>
      </c>
      <c r="I8" s="173" t="s">
        <v>133</v>
      </c>
      <c r="J8" s="172" t="s">
        <v>132</v>
      </c>
      <c r="K8" s="173" t="s">
        <v>133</v>
      </c>
      <c r="L8" s="648"/>
      <c r="N8" s="624">
        <v>417</v>
      </c>
      <c r="O8" s="625"/>
      <c r="P8" s="624">
        <v>245</v>
      </c>
      <c r="Q8" s="625"/>
      <c r="S8" s="648"/>
      <c r="T8" s="106"/>
      <c r="U8" s="107"/>
      <c r="V8" s="648"/>
    </row>
    <row r="9" spans="1:31" ht="16.149999999999999" customHeight="1" thickTop="1" thickBot="1">
      <c r="A9" s="196" t="s">
        <v>449</v>
      </c>
      <c r="B9" s="504">
        <v>141</v>
      </c>
      <c r="C9" s="505">
        <v>81</v>
      </c>
      <c r="D9" s="504">
        <v>130</v>
      </c>
      <c r="E9" s="505">
        <v>78</v>
      </c>
      <c r="F9" s="504">
        <v>93</v>
      </c>
      <c r="G9" s="505">
        <v>114</v>
      </c>
      <c r="H9" s="504">
        <v>109</v>
      </c>
      <c r="I9" s="505">
        <v>78</v>
      </c>
      <c r="J9" s="504">
        <v>173</v>
      </c>
      <c r="K9" s="505">
        <v>32</v>
      </c>
      <c r="L9" s="196" t="str">
        <f>A9</f>
        <v>Mach Count</v>
      </c>
      <c r="N9" s="626"/>
      <c r="O9" s="627"/>
      <c r="P9" s="626"/>
      <c r="Q9" s="627"/>
      <c r="S9" s="662" t="s">
        <v>114</v>
      </c>
      <c r="T9" s="664"/>
      <c r="U9" s="666"/>
      <c r="V9" s="662" t="str">
        <f>S9</f>
        <v>Hand Count</v>
      </c>
    </row>
    <row r="10" spans="1:31" ht="15.6" customHeight="1" thickTop="1" thickBot="1">
      <c r="A10" s="197" t="s">
        <v>114</v>
      </c>
      <c r="B10" s="506"/>
      <c r="C10" s="507"/>
      <c r="D10" s="506"/>
      <c r="E10" s="507"/>
      <c r="F10" s="506"/>
      <c r="G10" s="507"/>
      <c r="H10" s="506"/>
      <c r="I10" s="507"/>
      <c r="J10" s="506"/>
      <c r="K10" s="507"/>
      <c r="L10" s="198" t="str">
        <f t="shared" ref="L10" si="0">A10</f>
        <v>Hand Count</v>
      </c>
      <c r="N10" s="640" t="s">
        <v>540</v>
      </c>
      <c r="O10" s="636"/>
      <c r="P10" s="444"/>
      <c r="Q10" s="445"/>
      <c r="S10" s="663"/>
      <c r="T10" s="665"/>
      <c r="U10" s="667"/>
      <c r="V10" s="663"/>
    </row>
    <row r="11" spans="1:31" ht="17.25" thickTop="1" thickBot="1">
      <c r="A11" s="97" t="s">
        <v>2</v>
      </c>
      <c r="B11" s="176">
        <f>SUM(B9:B10)</f>
        <v>141</v>
      </c>
      <c r="C11" s="176">
        <f t="shared" ref="C11:K11" si="1">SUM(C9:C10)</f>
        <v>81</v>
      </c>
      <c r="D11" s="176">
        <f t="shared" si="1"/>
        <v>130</v>
      </c>
      <c r="E11" s="176">
        <f t="shared" si="1"/>
        <v>78</v>
      </c>
      <c r="F11" s="176">
        <f t="shared" si="1"/>
        <v>93</v>
      </c>
      <c r="G11" s="176">
        <f t="shared" si="1"/>
        <v>114</v>
      </c>
      <c r="H11" s="176">
        <f t="shared" si="1"/>
        <v>109</v>
      </c>
      <c r="I11" s="176">
        <f t="shared" si="1"/>
        <v>78</v>
      </c>
      <c r="J11" s="176">
        <f t="shared" si="1"/>
        <v>173</v>
      </c>
      <c r="K11" s="176">
        <f t="shared" si="1"/>
        <v>32</v>
      </c>
      <c r="L11" s="97" t="str">
        <f>A11</f>
        <v>TOTAL</v>
      </c>
      <c r="N11" s="641"/>
      <c r="O11" s="637"/>
    </row>
    <row r="12" spans="1:31" ht="16.899999999999999" customHeight="1" thickTop="1" thickBot="1">
      <c r="AE12" s="178"/>
    </row>
    <row r="13" spans="1:31" ht="24" customHeight="1" thickTop="1">
      <c r="A13" s="646"/>
      <c r="B13" s="642" t="s">
        <v>270</v>
      </c>
      <c r="C13" s="649"/>
      <c r="D13" s="649"/>
      <c r="E13" s="649"/>
      <c r="F13" s="649"/>
      <c r="G13" s="649"/>
      <c r="H13" s="643"/>
      <c r="I13" s="642" t="s">
        <v>271</v>
      </c>
      <c r="J13" s="649"/>
      <c r="K13" s="649"/>
      <c r="L13" s="649"/>
      <c r="M13" s="643"/>
      <c r="N13" s="642" t="s">
        <v>269</v>
      </c>
      <c r="O13" s="649"/>
      <c r="P13" s="649"/>
      <c r="Q13" s="649"/>
      <c r="R13" s="649"/>
      <c r="S13" s="643"/>
      <c r="T13" s="642" t="s">
        <v>367</v>
      </c>
      <c r="U13" s="649"/>
      <c r="V13" s="649"/>
      <c r="W13" s="643"/>
      <c r="X13" s="642" t="s">
        <v>277</v>
      </c>
      <c r="Y13" s="649"/>
      <c r="Z13" s="649"/>
      <c r="AA13" s="649"/>
      <c r="AB13" s="649"/>
      <c r="AC13" s="649"/>
      <c r="AD13" s="643"/>
      <c r="AE13" s="646"/>
    </row>
    <row r="14" spans="1:31" ht="24" customHeight="1" thickBot="1">
      <c r="A14" s="647"/>
      <c r="B14" s="644"/>
      <c r="C14" s="650"/>
      <c r="D14" s="650"/>
      <c r="E14" s="650"/>
      <c r="F14" s="650"/>
      <c r="G14" s="650"/>
      <c r="H14" s="645"/>
      <c r="I14" s="644"/>
      <c r="J14" s="650"/>
      <c r="K14" s="650"/>
      <c r="L14" s="650"/>
      <c r="M14" s="645"/>
      <c r="N14" s="644"/>
      <c r="O14" s="650"/>
      <c r="P14" s="650"/>
      <c r="Q14" s="650"/>
      <c r="R14" s="650"/>
      <c r="S14" s="645"/>
      <c r="T14" s="644"/>
      <c r="U14" s="650"/>
      <c r="V14" s="650"/>
      <c r="W14" s="645"/>
      <c r="X14" s="644"/>
      <c r="Y14" s="650"/>
      <c r="Z14" s="650"/>
      <c r="AA14" s="650"/>
      <c r="AB14" s="650"/>
      <c r="AC14" s="650"/>
      <c r="AD14" s="645"/>
      <c r="AE14" s="647"/>
    </row>
    <row r="15" spans="1:31" ht="40.9" customHeight="1" thickTop="1" thickBot="1">
      <c r="A15" s="647"/>
      <c r="B15" s="59" t="s">
        <v>334</v>
      </c>
      <c r="C15" s="60" t="s">
        <v>335</v>
      </c>
      <c r="D15" s="60" t="s">
        <v>263</v>
      </c>
      <c r="E15" s="60" t="s">
        <v>336</v>
      </c>
      <c r="F15" s="60" t="s">
        <v>337</v>
      </c>
      <c r="G15" s="60" t="s">
        <v>263</v>
      </c>
      <c r="H15" s="61" t="s">
        <v>338</v>
      </c>
      <c r="I15" s="59" t="s">
        <v>339</v>
      </c>
      <c r="J15" s="60" t="s">
        <v>340</v>
      </c>
      <c r="K15" s="60" t="s">
        <v>341</v>
      </c>
      <c r="L15" s="60" t="s">
        <v>263</v>
      </c>
      <c r="M15" s="61"/>
      <c r="N15" s="59" t="s">
        <v>362</v>
      </c>
      <c r="O15" s="60" t="s">
        <v>342</v>
      </c>
      <c r="P15" s="60"/>
      <c r="Q15" s="60"/>
      <c r="R15" s="60"/>
      <c r="S15" s="60"/>
      <c r="T15" s="59" t="s">
        <v>343</v>
      </c>
      <c r="U15" s="60" t="s">
        <v>344</v>
      </c>
      <c r="V15" s="60"/>
      <c r="W15" s="61"/>
      <c r="X15" s="59" t="s">
        <v>346</v>
      </c>
      <c r="Y15" s="60" t="s">
        <v>347</v>
      </c>
      <c r="Z15" s="60" t="s">
        <v>263</v>
      </c>
      <c r="AA15" s="60" t="s">
        <v>348</v>
      </c>
      <c r="AB15" s="60" t="s">
        <v>349</v>
      </c>
      <c r="AC15" s="60" t="s">
        <v>263</v>
      </c>
      <c r="AD15" s="61" t="s">
        <v>350</v>
      </c>
      <c r="AE15" s="647"/>
    </row>
    <row r="16" spans="1:31" ht="65.25" thickTop="1" thickBot="1">
      <c r="A16" s="648"/>
      <c r="B16" s="54" t="s">
        <v>249</v>
      </c>
      <c r="C16" s="54" t="s">
        <v>249</v>
      </c>
      <c r="D16" s="54" t="s">
        <v>249</v>
      </c>
      <c r="E16" s="54" t="s">
        <v>250</v>
      </c>
      <c r="F16" s="54" t="s">
        <v>250</v>
      </c>
      <c r="G16" s="54" t="s">
        <v>250</v>
      </c>
      <c r="H16" s="11" t="s">
        <v>262</v>
      </c>
      <c r="I16" s="54" t="s">
        <v>265</v>
      </c>
      <c r="J16" s="54" t="s">
        <v>266</v>
      </c>
      <c r="K16" s="54" t="s">
        <v>266</v>
      </c>
      <c r="L16" s="54" t="s">
        <v>266</v>
      </c>
      <c r="M16" s="11"/>
      <c r="N16" s="54" t="s">
        <v>455</v>
      </c>
      <c r="O16" s="54" t="s">
        <v>275</v>
      </c>
      <c r="P16" s="54"/>
      <c r="Q16" s="54"/>
      <c r="R16" s="54"/>
      <c r="S16" s="54"/>
      <c r="T16" s="54" t="s">
        <v>368</v>
      </c>
      <c r="U16" s="54" t="s">
        <v>369</v>
      </c>
      <c r="V16" s="54"/>
      <c r="W16" s="54"/>
      <c r="X16" s="54" t="s">
        <v>278</v>
      </c>
      <c r="Y16" s="54" t="s">
        <v>278</v>
      </c>
      <c r="Z16" s="54" t="s">
        <v>278</v>
      </c>
      <c r="AA16" s="54" t="s">
        <v>279</v>
      </c>
      <c r="AB16" s="54" t="s">
        <v>279</v>
      </c>
      <c r="AC16" s="54" t="s">
        <v>279</v>
      </c>
      <c r="AD16" s="11" t="s">
        <v>280</v>
      </c>
      <c r="AE16" s="648"/>
    </row>
    <row r="17" spans="1:31" ht="16.899999999999999" customHeight="1" thickTop="1" thickBot="1">
      <c r="A17" s="93" t="s">
        <v>446</v>
      </c>
      <c r="B17" s="509">
        <v>53</v>
      </c>
      <c r="C17" s="509">
        <v>2</v>
      </c>
      <c r="D17" s="509">
        <v>0</v>
      </c>
      <c r="E17" s="509">
        <v>166</v>
      </c>
      <c r="F17" s="555">
        <v>14</v>
      </c>
      <c r="G17" s="509">
        <v>6</v>
      </c>
      <c r="H17" s="510">
        <v>2</v>
      </c>
      <c r="I17" s="508">
        <v>46</v>
      </c>
      <c r="J17" s="509">
        <v>172</v>
      </c>
      <c r="K17" s="509">
        <v>17</v>
      </c>
      <c r="L17" s="509">
        <v>5</v>
      </c>
      <c r="M17" s="510"/>
      <c r="N17" s="508">
        <v>48</v>
      </c>
      <c r="O17" s="509">
        <v>184</v>
      </c>
      <c r="P17" s="509"/>
      <c r="Q17" s="509"/>
      <c r="R17" s="509"/>
      <c r="S17" s="510"/>
      <c r="T17" s="508">
        <v>55</v>
      </c>
      <c r="U17" s="509">
        <v>177</v>
      </c>
      <c r="V17" s="509"/>
      <c r="W17" s="510"/>
      <c r="X17" s="508">
        <v>54</v>
      </c>
      <c r="Y17" s="509">
        <v>3</v>
      </c>
      <c r="Z17" s="509">
        <v>0</v>
      </c>
      <c r="AA17" s="509">
        <v>153</v>
      </c>
      <c r="AB17" s="509">
        <v>8</v>
      </c>
      <c r="AC17" s="509">
        <v>3</v>
      </c>
      <c r="AD17" s="510">
        <v>10</v>
      </c>
      <c r="AE17" s="175" t="str">
        <f>A17</f>
        <v>Mach. Count</v>
      </c>
    </row>
    <row r="18" spans="1:31" ht="17.25" thickTop="1" thickBot="1">
      <c r="A18" s="94" t="s">
        <v>112</v>
      </c>
      <c r="B18" s="512"/>
      <c r="C18" s="512"/>
      <c r="D18" s="512"/>
      <c r="E18" s="512"/>
      <c r="F18" s="559"/>
      <c r="G18" s="512"/>
      <c r="H18" s="513"/>
      <c r="I18" s="511"/>
      <c r="J18" s="512"/>
      <c r="K18" s="512"/>
      <c r="L18" s="512"/>
      <c r="M18" s="513"/>
      <c r="N18" s="511"/>
      <c r="O18" s="512"/>
      <c r="P18" s="512"/>
      <c r="Q18" s="512"/>
      <c r="R18" s="512"/>
      <c r="S18" s="513"/>
      <c r="T18" s="511"/>
      <c r="U18" s="512"/>
      <c r="V18" s="512"/>
      <c r="W18" s="513"/>
      <c r="X18" s="511"/>
      <c r="Y18" s="512"/>
      <c r="Z18" s="512"/>
      <c r="AA18" s="512"/>
      <c r="AB18" s="512"/>
      <c r="AC18" s="512"/>
      <c r="AD18" s="513"/>
      <c r="AE18" s="175" t="str">
        <f t="shared" ref="AE18:AE20" si="2">A18</f>
        <v>Unkown</v>
      </c>
    </row>
    <row r="19" spans="1:31" ht="17.25" thickTop="1" thickBot="1">
      <c r="A19" s="94" t="s">
        <v>113</v>
      </c>
      <c r="B19" s="512"/>
      <c r="C19" s="512"/>
      <c r="D19" s="512"/>
      <c r="E19" s="512"/>
      <c r="F19" s="559"/>
      <c r="G19" s="512"/>
      <c r="H19" s="513"/>
      <c r="I19" s="511"/>
      <c r="J19" s="512"/>
      <c r="K19" s="512"/>
      <c r="L19" s="512"/>
      <c r="M19" s="513"/>
      <c r="N19" s="511"/>
      <c r="O19" s="512"/>
      <c r="P19" s="512"/>
      <c r="Q19" s="512"/>
      <c r="R19" s="512"/>
      <c r="S19" s="513"/>
      <c r="T19" s="511"/>
      <c r="U19" s="512"/>
      <c r="V19" s="512"/>
      <c r="W19" s="513"/>
      <c r="X19" s="511"/>
      <c r="Y19" s="512"/>
      <c r="Z19" s="512"/>
      <c r="AA19" s="512"/>
      <c r="AB19" s="512"/>
      <c r="AC19" s="512"/>
      <c r="AD19" s="513"/>
      <c r="AE19" s="175" t="str">
        <f t="shared" si="2"/>
        <v>Write-In</v>
      </c>
    </row>
    <row r="20" spans="1:31" ht="17.25" thickTop="1" thickBot="1">
      <c r="A20" s="94" t="s">
        <v>114</v>
      </c>
      <c r="B20" s="512"/>
      <c r="C20" s="512"/>
      <c r="D20" s="512"/>
      <c r="E20" s="512"/>
      <c r="F20" s="559"/>
      <c r="G20" s="512"/>
      <c r="H20" s="513"/>
      <c r="I20" s="511"/>
      <c r="J20" s="512"/>
      <c r="K20" s="512"/>
      <c r="L20" s="512"/>
      <c r="M20" s="513"/>
      <c r="N20" s="511"/>
      <c r="O20" s="512"/>
      <c r="P20" s="512"/>
      <c r="Q20" s="512"/>
      <c r="R20" s="512"/>
      <c r="S20" s="513"/>
      <c r="T20" s="511"/>
      <c r="U20" s="512"/>
      <c r="V20" s="512"/>
      <c r="W20" s="513"/>
      <c r="X20" s="511"/>
      <c r="Y20" s="512"/>
      <c r="Z20" s="512"/>
      <c r="AA20" s="512"/>
      <c r="AB20" s="512"/>
      <c r="AC20" s="512"/>
      <c r="AD20" s="513"/>
      <c r="AE20" s="175" t="str">
        <f t="shared" si="2"/>
        <v>Hand Count</v>
      </c>
    </row>
    <row r="21" spans="1:31" ht="17.25" thickTop="1" thickBot="1">
      <c r="A21" s="94"/>
      <c r="B21" s="271"/>
      <c r="C21" s="271"/>
      <c r="D21" s="271"/>
      <c r="E21" s="271"/>
      <c r="F21" s="274"/>
      <c r="G21" s="271"/>
      <c r="H21" s="272"/>
      <c r="I21" s="270"/>
      <c r="J21" s="271"/>
      <c r="K21" s="271"/>
      <c r="L21" s="271"/>
      <c r="M21" s="272"/>
      <c r="N21" s="270"/>
      <c r="O21" s="271"/>
      <c r="P21" s="271"/>
      <c r="Q21" s="271"/>
      <c r="R21" s="271"/>
      <c r="S21" s="272"/>
      <c r="T21" s="270"/>
      <c r="U21" s="271"/>
      <c r="V21" s="271"/>
      <c r="W21" s="272"/>
      <c r="X21" s="270"/>
      <c r="Y21" s="271"/>
      <c r="Z21" s="271"/>
      <c r="AA21" s="271"/>
      <c r="AB21" s="271"/>
      <c r="AC21" s="271"/>
      <c r="AD21" s="272"/>
      <c r="AE21" s="175"/>
    </row>
    <row r="22" spans="1:31" ht="17.25" thickTop="1" thickBot="1">
      <c r="A22" s="97" t="s">
        <v>2</v>
      </c>
      <c r="B22" s="96">
        <f t="shared" ref="B22:X22" si="3">SUM(B17:B21)</f>
        <v>53</v>
      </c>
      <c r="C22" s="96">
        <f t="shared" si="3"/>
        <v>2</v>
      </c>
      <c r="D22" s="96">
        <f t="shared" si="3"/>
        <v>0</v>
      </c>
      <c r="E22" s="96">
        <f t="shared" si="3"/>
        <v>166</v>
      </c>
      <c r="F22" s="96">
        <f t="shared" si="3"/>
        <v>14</v>
      </c>
      <c r="G22" s="96">
        <f t="shared" si="3"/>
        <v>6</v>
      </c>
      <c r="H22" s="96">
        <f t="shared" si="3"/>
        <v>2</v>
      </c>
      <c r="I22" s="96">
        <f t="shared" si="3"/>
        <v>46</v>
      </c>
      <c r="J22" s="96">
        <f t="shared" si="3"/>
        <v>172</v>
      </c>
      <c r="K22" s="96">
        <f t="shared" si="3"/>
        <v>17</v>
      </c>
      <c r="L22" s="96">
        <f t="shared" si="3"/>
        <v>5</v>
      </c>
      <c r="M22" s="96">
        <f t="shared" si="3"/>
        <v>0</v>
      </c>
      <c r="N22" s="96">
        <f t="shared" si="3"/>
        <v>48</v>
      </c>
      <c r="O22" s="96">
        <f t="shared" si="3"/>
        <v>184</v>
      </c>
      <c r="P22" s="96">
        <f t="shared" si="3"/>
        <v>0</v>
      </c>
      <c r="Q22" s="96">
        <f t="shared" si="3"/>
        <v>0</v>
      </c>
      <c r="R22" s="96">
        <f t="shared" si="3"/>
        <v>0</v>
      </c>
      <c r="S22" s="96">
        <f t="shared" si="3"/>
        <v>0</v>
      </c>
      <c r="T22" s="96">
        <f t="shared" si="3"/>
        <v>55</v>
      </c>
      <c r="U22" s="96">
        <f t="shared" si="3"/>
        <v>177</v>
      </c>
      <c r="V22" s="96">
        <f t="shared" si="3"/>
        <v>0</v>
      </c>
      <c r="W22" s="96">
        <f t="shared" si="3"/>
        <v>0</v>
      </c>
      <c r="X22" s="96">
        <f t="shared" si="3"/>
        <v>54</v>
      </c>
      <c r="Y22" s="96">
        <f t="shared" ref="Y22:AD22" si="4">SUM(Y17:Y21)</f>
        <v>3</v>
      </c>
      <c r="Z22" s="96">
        <f t="shared" si="4"/>
        <v>0</v>
      </c>
      <c r="AA22" s="96">
        <f t="shared" si="4"/>
        <v>153</v>
      </c>
      <c r="AB22" s="96">
        <f t="shared" si="4"/>
        <v>8</v>
      </c>
      <c r="AC22" s="96">
        <f t="shared" si="4"/>
        <v>3</v>
      </c>
      <c r="AD22" s="96">
        <f t="shared" si="4"/>
        <v>10</v>
      </c>
      <c r="AE22" s="256" t="str">
        <f t="shared" ref="AE22" si="5">A22</f>
        <v>TOTAL</v>
      </c>
    </row>
    <row r="23" spans="1:31" ht="16.899999999999999" customHeight="1" thickTop="1" thickBot="1"/>
    <row r="24" spans="1:31" ht="24" customHeight="1" thickTop="1">
      <c r="A24" s="646"/>
      <c r="B24" s="642" t="s">
        <v>11</v>
      </c>
      <c r="C24" s="649"/>
      <c r="D24" s="649"/>
      <c r="E24" s="649"/>
      <c r="F24" s="649"/>
      <c r="G24" s="643"/>
      <c r="H24" s="642" t="s">
        <v>115</v>
      </c>
      <c r="I24" s="649"/>
      <c r="J24" s="649"/>
      <c r="K24" s="649"/>
      <c r="L24" s="649"/>
      <c r="M24" s="649"/>
      <c r="N24" s="643"/>
      <c r="O24" s="642" t="s">
        <v>116</v>
      </c>
      <c r="P24" s="649"/>
      <c r="Q24" s="649"/>
      <c r="R24" s="649"/>
      <c r="S24" s="649"/>
      <c r="T24" s="649"/>
      <c r="U24" s="643"/>
      <c r="V24" s="651" t="s">
        <v>303</v>
      </c>
      <c r="W24" s="642" t="s">
        <v>304</v>
      </c>
      <c r="X24" s="643"/>
      <c r="Y24" s="646"/>
    </row>
    <row r="25" spans="1:31" ht="24" customHeight="1" thickBot="1">
      <c r="A25" s="647"/>
      <c r="B25" s="644"/>
      <c r="C25" s="650"/>
      <c r="D25" s="650"/>
      <c r="E25" s="650"/>
      <c r="F25" s="650"/>
      <c r="G25" s="645"/>
      <c r="H25" s="644"/>
      <c r="I25" s="650"/>
      <c r="J25" s="650"/>
      <c r="K25" s="650"/>
      <c r="L25" s="650"/>
      <c r="M25" s="650"/>
      <c r="N25" s="645"/>
      <c r="O25" s="644"/>
      <c r="P25" s="650"/>
      <c r="Q25" s="650"/>
      <c r="R25" s="650"/>
      <c r="S25" s="650"/>
      <c r="T25" s="650"/>
      <c r="U25" s="645"/>
      <c r="V25" s="652"/>
      <c r="W25" s="644"/>
      <c r="X25" s="645"/>
      <c r="Y25" s="647"/>
    </row>
    <row r="26" spans="1:31" ht="40.9" customHeight="1" thickTop="1" thickBot="1">
      <c r="A26" s="647"/>
      <c r="B26" s="59" t="s">
        <v>351</v>
      </c>
      <c r="C26" s="60" t="s">
        <v>352</v>
      </c>
      <c r="D26" s="60" t="s">
        <v>263</v>
      </c>
      <c r="E26" s="60" t="s">
        <v>353</v>
      </c>
      <c r="F26" s="60" t="s">
        <v>354</v>
      </c>
      <c r="G26" s="60" t="s">
        <v>263</v>
      </c>
      <c r="H26" s="59" t="s">
        <v>355</v>
      </c>
      <c r="I26" s="60" t="s">
        <v>292</v>
      </c>
      <c r="J26" s="60" t="s">
        <v>263</v>
      </c>
      <c r="K26" s="60" t="s">
        <v>356</v>
      </c>
      <c r="L26" s="60" t="s">
        <v>331</v>
      </c>
      <c r="M26" s="60" t="s">
        <v>263</v>
      </c>
      <c r="N26" s="60" t="s">
        <v>357</v>
      </c>
      <c r="O26" s="59" t="s">
        <v>358</v>
      </c>
      <c r="P26" s="60" t="s">
        <v>298</v>
      </c>
      <c r="Q26" s="60" t="s">
        <v>263</v>
      </c>
      <c r="R26" s="60" t="s">
        <v>359</v>
      </c>
      <c r="S26" s="60" t="s">
        <v>330</v>
      </c>
      <c r="T26" s="60" t="s">
        <v>263</v>
      </c>
      <c r="U26" s="61" t="s">
        <v>333</v>
      </c>
      <c r="V26" s="60" t="s">
        <v>302</v>
      </c>
      <c r="W26" s="59" t="s">
        <v>360</v>
      </c>
      <c r="X26" s="61" t="s">
        <v>306</v>
      </c>
      <c r="Y26" s="647"/>
    </row>
    <row r="27" spans="1:31" ht="43.9" customHeight="1" thickTop="1" thickBot="1">
      <c r="A27" s="648"/>
      <c r="B27" s="54" t="s">
        <v>285</v>
      </c>
      <c r="C27" s="54" t="s">
        <v>285</v>
      </c>
      <c r="D27" s="54" t="s">
        <v>285</v>
      </c>
      <c r="E27" s="54" t="s">
        <v>286</v>
      </c>
      <c r="F27" s="54" t="s">
        <v>286</v>
      </c>
      <c r="G27" s="54" t="s">
        <v>286</v>
      </c>
      <c r="H27" s="54" t="s">
        <v>287</v>
      </c>
      <c r="I27" s="54" t="s">
        <v>287</v>
      </c>
      <c r="J27" s="54" t="s">
        <v>287</v>
      </c>
      <c r="K27" s="54" t="s">
        <v>288</v>
      </c>
      <c r="L27" s="54" t="s">
        <v>288</v>
      </c>
      <c r="M27" s="54" t="s">
        <v>288</v>
      </c>
      <c r="N27" s="54" t="s">
        <v>327</v>
      </c>
      <c r="O27" s="54" t="s">
        <v>294</v>
      </c>
      <c r="P27" s="54" t="s">
        <v>294</v>
      </c>
      <c r="Q27" s="54" t="s">
        <v>294</v>
      </c>
      <c r="R27" s="54" t="s">
        <v>295</v>
      </c>
      <c r="S27" s="54" t="s">
        <v>295</v>
      </c>
      <c r="T27" s="54" t="s">
        <v>295</v>
      </c>
      <c r="U27" s="54" t="s">
        <v>297</v>
      </c>
      <c r="V27" s="54" t="s">
        <v>61</v>
      </c>
      <c r="W27" s="54" t="s">
        <v>305</v>
      </c>
      <c r="X27" s="54" t="s">
        <v>307</v>
      </c>
      <c r="Y27" s="648"/>
    </row>
    <row r="28" spans="1:31" ht="16.899999999999999" customHeight="1" thickTop="1" thickBot="1">
      <c r="A28" s="93" t="s">
        <v>446</v>
      </c>
      <c r="B28" s="508">
        <v>57</v>
      </c>
      <c r="C28" s="509">
        <v>6</v>
      </c>
      <c r="D28" s="509">
        <v>0</v>
      </c>
      <c r="E28" s="509">
        <v>155</v>
      </c>
      <c r="F28" s="509">
        <v>12</v>
      </c>
      <c r="G28" s="510">
        <v>3</v>
      </c>
      <c r="H28" s="508">
        <v>47</v>
      </c>
      <c r="I28" s="509">
        <v>3</v>
      </c>
      <c r="J28" s="509">
        <v>0</v>
      </c>
      <c r="K28" s="509">
        <v>158</v>
      </c>
      <c r="L28" s="509">
        <v>12</v>
      </c>
      <c r="M28" s="509">
        <v>3</v>
      </c>
      <c r="N28" s="510">
        <v>3</v>
      </c>
      <c r="O28" s="508">
        <v>43</v>
      </c>
      <c r="P28" s="509">
        <v>3</v>
      </c>
      <c r="Q28" s="509">
        <v>1</v>
      </c>
      <c r="R28" s="509">
        <v>164</v>
      </c>
      <c r="S28" s="509">
        <v>12</v>
      </c>
      <c r="T28" s="509">
        <v>3</v>
      </c>
      <c r="U28" s="514">
        <v>5</v>
      </c>
      <c r="V28" s="515">
        <v>202</v>
      </c>
      <c r="W28" s="508">
        <v>48</v>
      </c>
      <c r="X28" s="510">
        <v>178</v>
      </c>
      <c r="Y28" s="175" t="str">
        <f>A28</f>
        <v>Mach. Count</v>
      </c>
    </row>
    <row r="29" spans="1:31" ht="17.25" thickTop="1" thickBot="1">
      <c r="A29" s="94" t="s">
        <v>112</v>
      </c>
      <c r="B29" s="511"/>
      <c r="C29" s="512"/>
      <c r="D29" s="512"/>
      <c r="E29" s="512"/>
      <c r="F29" s="512"/>
      <c r="G29" s="513"/>
      <c r="H29" s="511"/>
      <c r="I29" s="512"/>
      <c r="J29" s="512"/>
      <c r="K29" s="512"/>
      <c r="L29" s="512"/>
      <c r="M29" s="512"/>
      <c r="N29" s="513"/>
      <c r="O29" s="511"/>
      <c r="P29" s="512"/>
      <c r="Q29" s="512"/>
      <c r="R29" s="512"/>
      <c r="S29" s="512"/>
      <c r="T29" s="512"/>
      <c r="U29" s="516"/>
      <c r="V29" s="517"/>
      <c r="W29" s="511"/>
      <c r="X29" s="513"/>
      <c r="Y29" s="175" t="str">
        <f t="shared" ref="Y29:Y33" si="6">A29</f>
        <v>Unkown</v>
      </c>
    </row>
    <row r="30" spans="1:31" ht="17.25" thickTop="1" thickBot="1">
      <c r="A30" s="94" t="s">
        <v>113</v>
      </c>
      <c r="B30" s="511"/>
      <c r="C30" s="512"/>
      <c r="D30" s="512"/>
      <c r="E30" s="512"/>
      <c r="F30" s="512"/>
      <c r="G30" s="513"/>
      <c r="H30" s="511"/>
      <c r="I30" s="512"/>
      <c r="J30" s="512"/>
      <c r="K30" s="512"/>
      <c r="L30" s="512"/>
      <c r="M30" s="512"/>
      <c r="N30" s="513"/>
      <c r="O30" s="511"/>
      <c r="P30" s="512"/>
      <c r="Q30" s="512"/>
      <c r="R30" s="512"/>
      <c r="S30" s="512"/>
      <c r="T30" s="512"/>
      <c r="U30" s="516"/>
      <c r="V30" s="517"/>
      <c r="W30" s="511"/>
      <c r="X30" s="513"/>
      <c r="Y30" s="175" t="str">
        <f t="shared" si="6"/>
        <v>Write-In</v>
      </c>
    </row>
    <row r="31" spans="1:31" ht="17.25" thickTop="1" thickBot="1">
      <c r="A31" s="94" t="s">
        <v>114</v>
      </c>
      <c r="B31" s="511"/>
      <c r="C31" s="512"/>
      <c r="D31" s="512"/>
      <c r="E31" s="512"/>
      <c r="F31" s="512"/>
      <c r="G31" s="513"/>
      <c r="H31" s="511"/>
      <c r="I31" s="512"/>
      <c r="J31" s="512"/>
      <c r="K31" s="512"/>
      <c r="L31" s="512"/>
      <c r="M31" s="512"/>
      <c r="N31" s="513"/>
      <c r="O31" s="511"/>
      <c r="P31" s="512"/>
      <c r="Q31" s="512"/>
      <c r="R31" s="512"/>
      <c r="S31" s="512"/>
      <c r="T31" s="512"/>
      <c r="U31" s="516"/>
      <c r="V31" s="517"/>
      <c r="W31" s="511"/>
      <c r="X31" s="513"/>
      <c r="Y31" s="175" t="str">
        <f t="shared" si="6"/>
        <v>Hand Count</v>
      </c>
    </row>
    <row r="32" spans="1:31" ht="17.25" thickTop="1" thickBot="1">
      <c r="A32" s="94"/>
      <c r="B32" s="270"/>
      <c r="C32" s="271"/>
      <c r="D32" s="271"/>
      <c r="E32" s="271"/>
      <c r="F32" s="271"/>
      <c r="G32" s="272"/>
      <c r="H32" s="270"/>
      <c r="I32" s="271"/>
      <c r="J32" s="271"/>
      <c r="K32" s="271"/>
      <c r="L32" s="271"/>
      <c r="M32" s="271"/>
      <c r="N32" s="272"/>
      <c r="O32" s="270"/>
      <c r="P32" s="271"/>
      <c r="Q32" s="271"/>
      <c r="R32" s="271"/>
      <c r="S32" s="271"/>
      <c r="T32" s="271"/>
      <c r="U32" s="273"/>
      <c r="V32" s="95"/>
      <c r="W32" s="270"/>
      <c r="X32" s="272"/>
      <c r="Y32" s="175"/>
    </row>
    <row r="33" spans="1:31" ht="17.25" thickTop="1" thickBot="1">
      <c r="A33" s="97" t="s">
        <v>2</v>
      </c>
      <c r="B33" s="96">
        <f t="shared" ref="B33:U33" si="7">SUM(B28:B32)</f>
        <v>57</v>
      </c>
      <c r="C33" s="96">
        <f t="shared" si="7"/>
        <v>6</v>
      </c>
      <c r="D33" s="96">
        <f t="shared" si="7"/>
        <v>0</v>
      </c>
      <c r="E33" s="96">
        <f t="shared" si="7"/>
        <v>155</v>
      </c>
      <c r="F33" s="96">
        <f t="shared" si="7"/>
        <v>12</v>
      </c>
      <c r="G33" s="96">
        <f t="shared" si="7"/>
        <v>3</v>
      </c>
      <c r="H33" s="96">
        <f t="shared" si="7"/>
        <v>47</v>
      </c>
      <c r="I33" s="96">
        <f t="shared" si="7"/>
        <v>3</v>
      </c>
      <c r="J33" s="96">
        <f t="shared" si="7"/>
        <v>0</v>
      </c>
      <c r="K33" s="96">
        <f t="shared" si="7"/>
        <v>158</v>
      </c>
      <c r="L33" s="96">
        <f t="shared" si="7"/>
        <v>12</v>
      </c>
      <c r="M33" s="96">
        <f t="shared" si="7"/>
        <v>3</v>
      </c>
      <c r="N33" s="96">
        <f t="shared" si="7"/>
        <v>3</v>
      </c>
      <c r="O33" s="96">
        <f t="shared" si="7"/>
        <v>43</v>
      </c>
      <c r="P33" s="96">
        <f t="shared" si="7"/>
        <v>3</v>
      </c>
      <c r="Q33" s="96">
        <f t="shared" si="7"/>
        <v>1</v>
      </c>
      <c r="R33" s="96">
        <f t="shared" si="7"/>
        <v>164</v>
      </c>
      <c r="S33" s="96">
        <f t="shared" si="7"/>
        <v>12</v>
      </c>
      <c r="T33" s="96">
        <f t="shared" si="7"/>
        <v>3</v>
      </c>
      <c r="U33" s="96">
        <f t="shared" si="7"/>
        <v>5</v>
      </c>
      <c r="V33" s="96">
        <f t="shared" ref="V33:X33" si="8">SUM(V28:V32)</f>
        <v>202</v>
      </c>
      <c r="W33" s="96">
        <f t="shared" si="8"/>
        <v>48</v>
      </c>
      <c r="X33" s="96">
        <f t="shared" si="8"/>
        <v>178</v>
      </c>
      <c r="Y33" s="175" t="str">
        <f t="shared" si="6"/>
        <v>TOTAL</v>
      </c>
    </row>
    <row r="34" spans="1:31" ht="13.5" thickTop="1">
      <c r="Y34" s="177"/>
      <c r="Z34" s="114"/>
      <c r="AA34" s="114"/>
      <c r="AB34" s="114"/>
      <c r="AC34" s="114"/>
      <c r="AD34" s="114"/>
      <c r="AE34" s="114"/>
    </row>
  </sheetData>
  <mergeCells count="42">
    <mergeCell ref="A1:AE1"/>
    <mergeCell ref="A4:A8"/>
    <mergeCell ref="B4:C6"/>
    <mergeCell ref="D4:E6"/>
    <mergeCell ref="F4:G6"/>
    <mergeCell ref="H4:I6"/>
    <mergeCell ref="J4:K6"/>
    <mergeCell ref="L4:L8"/>
    <mergeCell ref="S4:S8"/>
    <mergeCell ref="T4:U4"/>
    <mergeCell ref="V4:V8"/>
    <mergeCell ref="T5:U6"/>
    <mergeCell ref="N4:Q5"/>
    <mergeCell ref="N6:O7"/>
    <mergeCell ref="B7:C7"/>
    <mergeCell ref="D7:E7"/>
    <mergeCell ref="AE13:AE16"/>
    <mergeCell ref="W24:X25"/>
    <mergeCell ref="Y24:Y27"/>
    <mergeCell ref="X13:AD14"/>
    <mergeCell ref="P6:Q7"/>
    <mergeCell ref="S9:S10"/>
    <mergeCell ref="T9:T10"/>
    <mergeCell ref="U9:U10"/>
    <mergeCell ref="V9:V10"/>
    <mergeCell ref="V24:V25"/>
    <mergeCell ref="T13:W14"/>
    <mergeCell ref="N8:O9"/>
    <mergeCell ref="P8:Q9"/>
    <mergeCell ref="A24:A27"/>
    <mergeCell ref="B24:G25"/>
    <mergeCell ref="H24:N25"/>
    <mergeCell ref="O24:U25"/>
    <mergeCell ref="N10:N11"/>
    <mergeCell ref="O10:O11"/>
    <mergeCell ref="N13:S14"/>
    <mergeCell ref="F7:G7"/>
    <mergeCell ref="H7:I7"/>
    <mergeCell ref="J7:K7"/>
    <mergeCell ref="A13:A16"/>
    <mergeCell ref="B13:H14"/>
    <mergeCell ref="I13:M14"/>
  </mergeCells>
  <pageMargins left="0.3" right="0.3" top="1" bottom="0.75" header="0.3" footer="0.3"/>
  <pageSetup paperSize="5" scale="38" orientation="landscape" r:id="rId1"/>
  <headerFooter>
    <oddHeader>&amp;C&amp;"Arial,Bold"&amp;28November 4, 2014 State Election Machine Totals, District #8</oddHeader>
    <oddFooter>&amp;R&amp;F</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E34"/>
  <sheetViews>
    <sheetView zoomScale="59" zoomScaleNormal="59" workbookViewId="0">
      <selection activeCell="R8" sqref="R8"/>
    </sheetView>
  </sheetViews>
  <sheetFormatPr defaultRowHeight="12.75"/>
  <cols>
    <col min="1" max="1" width="18" bestFit="1" customWidth="1"/>
    <col min="2" max="21" width="14.42578125" customWidth="1"/>
    <col min="22" max="22" width="17.140625" customWidth="1"/>
    <col min="23" max="24" width="14.42578125" customWidth="1"/>
    <col min="25" max="25" width="14.85546875" customWidth="1"/>
    <col min="26" max="30" width="14.42578125" customWidth="1"/>
    <col min="31" max="31" width="18" bestFit="1" customWidth="1"/>
    <col min="32" max="32" width="14.42578125" customWidth="1"/>
  </cols>
  <sheetData>
    <row r="1" spans="1:31" s="92" customFormat="1" ht="45" customHeight="1">
      <c r="A1" s="653" t="s">
        <v>126</v>
      </c>
      <c r="B1" s="653"/>
      <c r="C1" s="653"/>
      <c r="D1" s="653"/>
      <c r="E1" s="653"/>
      <c r="F1" s="653"/>
      <c r="G1" s="653"/>
      <c r="H1" s="653"/>
      <c r="I1" s="653"/>
      <c r="J1" s="653"/>
      <c r="K1" s="653"/>
      <c r="L1" s="653"/>
      <c r="M1" s="653"/>
      <c r="N1" s="653"/>
      <c r="O1" s="653"/>
      <c r="P1" s="653"/>
      <c r="Q1" s="653"/>
      <c r="R1" s="653"/>
      <c r="S1" s="653"/>
      <c r="T1" s="653"/>
      <c r="U1" s="653"/>
      <c r="V1" s="653"/>
      <c r="W1" s="653"/>
      <c r="X1" s="653"/>
      <c r="Y1" s="653"/>
      <c r="Z1" s="653"/>
      <c r="AA1" s="653"/>
      <c r="AB1" s="653"/>
      <c r="AC1" s="653"/>
      <c r="AD1" s="653"/>
      <c r="AE1" s="653"/>
    </row>
    <row r="3" spans="1:31" ht="13.5" thickBot="1"/>
    <row r="4" spans="1:31" ht="38.450000000000003" customHeight="1" thickTop="1" thickBot="1">
      <c r="A4" s="646"/>
      <c r="B4" s="656" t="s">
        <v>261</v>
      </c>
      <c r="C4" s="673"/>
      <c r="D4" s="656" t="s">
        <v>253</v>
      </c>
      <c r="E4" s="657"/>
      <c r="F4" s="656" t="s">
        <v>254</v>
      </c>
      <c r="G4" s="657"/>
      <c r="H4" s="673" t="s">
        <v>255</v>
      </c>
      <c r="I4" s="657"/>
      <c r="J4" s="656" t="s">
        <v>254</v>
      </c>
      <c r="K4" s="657"/>
      <c r="L4" s="646"/>
      <c r="N4" s="678" t="s">
        <v>111</v>
      </c>
      <c r="O4" s="679"/>
      <c r="P4" s="679"/>
      <c r="Q4" s="680"/>
      <c r="S4" s="646"/>
      <c r="T4" s="676" t="s">
        <v>103</v>
      </c>
      <c r="U4" s="677"/>
      <c r="V4" s="646"/>
    </row>
    <row r="5" spans="1:31" ht="38.450000000000003" customHeight="1" thickTop="1" thickBot="1">
      <c r="A5" s="647"/>
      <c r="B5" s="658"/>
      <c r="C5" s="674"/>
      <c r="D5" s="658"/>
      <c r="E5" s="659"/>
      <c r="F5" s="658"/>
      <c r="G5" s="659"/>
      <c r="H5" s="674"/>
      <c r="I5" s="659"/>
      <c r="J5" s="658"/>
      <c r="K5" s="659"/>
      <c r="L5" s="647"/>
      <c r="N5" s="681"/>
      <c r="O5" s="682"/>
      <c r="P5" s="682"/>
      <c r="Q5" s="683"/>
      <c r="S5" s="647"/>
      <c r="T5" s="668"/>
      <c r="U5" s="669"/>
      <c r="V5" s="647"/>
    </row>
    <row r="6" spans="1:31" ht="38.450000000000003" customHeight="1" thickTop="1" thickBot="1">
      <c r="A6" s="647"/>
      <c r="B6" s="660"/>
      <c r="C6" s="675"/>
      <c r="D6" s="660"/>
      <c r="E6" s="661"/>
      <c r="F6" s="660"/>
      <c r="G6" s="661"/>
      <c r="H6" s="675"/>
      <c r="I6" s="661"/>
      <c r="J6" s="660"/>
      <c r="K6" s="661"/>
      <c r="L6" s="647"/>
      <c r="N6" s="684" t="s">
        <v>477</v>
      </c>
      <c r="O6" s="685"/>
      <c r="P6" s="684" t="s">
        <v>432</v>
      </c>
      <c r="Q6" s="685"/>
      <c r="S6" s="647"/>
      <c r="T6" s="670"/>
      <c r="U6" s="671"/>
      <c r="V6" s="647"/>
    </row>
    <row r="7" spans="1:31" ht="30.6" customHeight="1" thickTop="1" thickBot="1">
      <c r="A7" s="647"/>
      <c r="B7" s="654" t="s">
        <v>256</v>
      </c>
      <c r="C7" s="655"/>
      <c r="D7" s="654" t="s">
        <v>257</v>
      </c>
      <c r="E7" s="655"/>
      <c r="F7" s="654" t="s">
        <v>258</v>
      </c>
      <c r="G7" s="655"/>
      <c r="H7" s="672" t="s">
        <v>259</v>
      </c>
      <c r="I7" s="655"/>
      <c r="J7" s="654" t="s">
        <v>260</v>
      </c>
      <c r="K7" s="655"/>
      <c r="L7" s="647"/>
      <c r="N7" s="686"/>
      <c r="O7" s="687"/>
      <c r="P7" s="686"/>
      <c r="Q7" s="687"/>
      <c r="S7" s="647"/>
      <c r="T7" s="61"/>
      <c r="U7" s="59"/>
      <c r="V7" s="647"/>
    </row>
    <row r="8" spans="1:31" ht="22.15" customHeight="1" thickTop="1" thickBot="1">
      <c r="A8" s="648"/>
      <c r="B8" s="172" t="s">
        <v>132</v>
      </c>
      <c r="C8" s="173" t="s">
        <v>133</v>
      </c>
      <c r="D8" s="172" t="s">
        <v>132</v>
      </c>
      <c r="E8" s="173" t="s">
        <v>133</v>
      </c>
      <c r="F8" s="172" t="s">
        <v>132</v>
      </c>
      <c r="G8" s="173" t="s">
        <v>133</v>
      </c>
      <c r="H8" s="172" t="s">
        <v>132</v>
      </c>
      <c r="I8" s="173" t="s">
        <v>133</v>
      </c>
      <c r="J8" s="172" t="s">
        <v>132</v>
      </c>
      <c r="K8" s="173" t="s">
        <v>133</v>
      </c>
      <c r="L8" s="648"/>
      <c r="N8" s="624">
        <v>2078</v>
      </c>
      <c r="O8" s="625"/>
      <c r="P8" s="624">
        <v>1449</v>
      </c>
      <c r="Q8" s="625"/>
      <c r="S8" s="648"/>
      <c r="T8" s="106"/>
      <c r="U8" s="107"/>
      <c r="V8" s="648"/>
    </row>
    <row r="9" spans="1:31" ht="16.149999999999999" customHeight="1" thickTop="1" thickBot="1">
      <c r="A9" s="196" t="s">
        <v>449</v>
      </c>
      <c r="B9" s="504">
        <v>673</v>
      </c>
      <c r="C9" s="505">
        <v>691</v>
      </c>
      <c r="D9" s="504">
        <v>754</v>
      </c>
      <c r="E9" s="505">
        <v>569</v>
      </c>
      <c r="F9" s="504">
        <v>388</v>
      </c>
      <c r="G9" s="505">
        <v>932</v>
      </c>
      <c r="H9" s="504">
        <v>585</v>
      </c>
      <c r="I9" s="505">
        <v>668</v>
      </c>
      <c r="J9" s="504">
        <v>947</v>
      </c>
      <c r="K9" s="505">
        <v>377</v>
      </c>
      <c r="L9" s="196" t="str">
        <f>A9</f>
        <v>Mach Count</v>
      </c>
      <c r="N9" s="626"/>
      <c r="O9" s="627"/>
      <c r="P9" s="626"/>
      <c r="Q9" s="627"/>
      <c r="S9" s="662" t="s">
        <v>114</v>
      </c>
      <c r="T9" s="664"/>
      <c r="U9" s="666"/>
      <c r="V9" s="662" t="str">
        <f>S9</f>
        <v>Hand Count</v>
      </c>
    </row>
    <row r="10" spans="1:31" ht="15.6" customHeight="1" thickTop="1" thickBot="1">
      <c r="A10" s="197" t="s">
        <v>114</v>
      </c>
      <c r="B10" s="506"/>
      <c r="C10" s="507"/>
      <c r="D10" s="506"/>
      <c r="E10" s="507"/>
      <c r="F10" s="506"/>
      <c r="G10" s="507"/>
      <c r="H10" s="506"/>
      <c r="I10" s="507"/>
      <c r="J10" s="506"/>
      <c r="K10" s="507"/>
      <c r="L10" s="198" t="str">
        <f t="shared" ref="L10" si="0">A10</f>
        <v>Hand Count</v>
      </c>
      <c r="N10" s="640" t="s">
        <v>540</v>
      </c>
      <c r="O10" s="636"/>
      <c r="P10" s="444"/>
      <c r="Q10" s="445"/>
      <c r="S10" s="663"/>
      <c r="T10" s="665"/>
      <c r="U10" s="667"/>
      <c r="V10" s="663"/>
    </row>
    <row r="11" spans="1:31" ht="17.25" thickTop="1" thickBot="1">
      <c r="A11" s="97" t="s">
        <v>2</v>
      </c>
      <c r="B11" s="176">
        <f>SUM(B9:B10)</f>
        <v>673</v>
      </c>
      <c r="C11" s="176">
        <f t="shared" ref="C11:K11" si="1">SUM(C9:C10)</f>
        <v>691</v>
      </c>
      <c r="D11" s="176">
        <f t="shared" si="1"/>
        <v>754</v>
      </c>
      <c r="E11" s="176">
        <f t="shared" si="1"/>
        <v>569</v>
      </c>
      <c r="F11" s="176">
        <f t="shared" si="1"/>
        <v>388</v>
      </c>
      <c r="G11" s="176">
        <f t="shared" si="1"/>
        <v>932</v>
      </c>
      <c r="H11" s="176">
        <f t="shared" si="1"/>
        <v>585</v>
      </c>
      <c r="I11" s="176">
        <f t="shared" si="1"/>
        <v>668</v>
      </c>
      <c r="J11" s="176">
        <f t="shared" si="1"/>
        <v>947</v>
      </c>
      <c r="K11" s="176">
        <f t="shared" si="1"/>
        <v>377</v>
      </c>
      <c r="L11" s="97" t="str">
        <f>A11</f>
        <v>TOTAL</v>
      </c>
      <c r="N11" s="641"/>
      <c r="O11" s="637"/>
    </row>
    <row r="12" spans="1:31" ht="16.899999999999999" customHeight="1" thickTop="1" thickBot="1">
      <c r="AE12" s="178"/>
    </row>
    <row r="13" spans="1:31" ht="24" customHeight="1" thickTop="1">
      <c r="A13" s="646"/>
      <c r="B13" s="642" t="s">
        <v>270</v>
      </c>
      <c r="C13" s="649"/>
      <c r="D13" s="649"/>
      <c r="E13" s="649"/>
      <c r="F13" s="649"/>
      <c r="G13" s="649"/>
      <c r="H13" s="643"/>
      <c r="I13" s="642" t="s">
        <v>271</v>
      </c>
      <c r="J13" s="649"/>
      <c r="K13" s="649"/>
      <c r="L13" s="649"/>
      <c r="M13" s="643"/>
      <c r="N13" s="642" t="s">
        <v>366</v>
      </c>
      <c r="O13" s="649"/>
      <c r="P13" s="649"/>
      <c r="Q13" s="649"/>
      <c r="R13" s="649"/>
      <c r="S13" s="643"/>
      <c r="T13" s="642" t="s">
        <v>272</v>
      </c>
      <c r="U13" s="649"/>
      <c r="V13" s="649"/>
      <c r="W13" s="643"/>
      <c r="X13" s="642" t="s">
        <v>277</v>
      </c>
      <c r="Y13" s="649"/>
      <c r="Z13" s="649"/>
      <c r="AA13" s="649"/>
      <c r="AB13" s="649"/>
      <c r="AC13" s="649"/>
      <c r="AD13" s="643"/>
      <c r="AE13" s="646"/>
    </row>
    <row r="14" spans="1:31" ht="24" customHeight="1" thickBot="1">
      <c r="A14" s="647"/>
      <c r="B14" s="644"/>
      <c r="C14" s="650"/>
      <c r="D14" s="650"/>
      <c r="E14" s="650"/>
      <c r="F14" s="650"/>
      <c r="G14" s="650"/>
      <c r="H14" s="645"/>
      <c r="I14" s="644"/>
      <c r="J14" s="650"/>
      <c r="K14" s="650"/>
      <c r="L14" s="650"/>
      <c r="M14" s="645"/>
      <c r="N14" s="644"/>
      <c r="O14" s="650"/>
      <c r="P14" s="650"/>
      <c r="Q14" s="650"/>
      <c r="R14" s="650"/>
      <c r="S14" s="645"/>
      <c r="T14" s="644"/>
      <c r="U14" s="650"/>
      <c r="V14" s="650"/>
      <c r="W14" s="645"/>
      <c r="X14" s="644"/>
      <c r="Y14" s="650"/>
      <c r="Z14" s="650"/>
      <c r="AA14" s="650"/>
      <c r="AB14" s="650"/>
      <c r="AC14" s="650"/>
      <c r="AD14" s="645"/>
      <c r="AE14" s="647"/>
    </row>
    <row r="15" spans="1:31" ht="40.9" customHeight="1" thickTop="1" thickBot="1">
      <c r="A15" s="647"/>
      <c r="B15" s="59" t="s">
        <v>334</v>
      </c>
      <c r="C15" s="60" t="s">
        <v>335</v>
      </c>
      <c r="D15" s="60" t="s">
        <v>263</v>
      </c>
      <c r="E15" s="60" t="s">
        <v>336</v>
      </c>
      <c r="F15" s="60" t="s">
        <v>337</v>
      </c>
      <c r="G15" s="60" t="s">
        <v>263</v>
      </c>
      <c r="H15" s="61" t="s">
        <v>338</v>
      </c>
      <c r="I15" s="59" t="s">
        <v>339</v>
      </c>
      <c r="J15" s="60" t="s">
        <v>340</v>
      </c>
      <c r="K15" s="60" t="s">
        <v>341</v>
      </c>
      <c r="L15" s="60" t="s">
        <v>263</v>
      </c>
      <c r="M15" s="61"/>
      <c r="N15" s="59" t="s">
        <v>362</v>
      </c>
      <c r="O15" s="60" t="s">
        <v>363</v>
      </c>
      <c r="P15" s="60" t="s">
        <v>263</v>
      </c>
      <c r="Q15" s="60" t="s">
        <v>342</v>
      </c>
      <c r="R15" s="60" t="s">
        <v>364</v>
      </c>
      <c r="S15" s="60" t="s">
        <v>263</v>
      </c>
      <c r="T15" s="59" t="s">
        <v>343</v>
      </c>
      <c r="U15" s="60" t="s">
        <v>344</v>
      </c>
      <c r="V15" s="60" t="s">
        <v>345</v>
      </c>
      <c r="W15" s="61" t="s">
        <v>263</v>
      </c>
      <c r="X15" s="59" t="s">
        <v>346</v>
      </c>
      <c r="Y15" s="60" t="s">
        <v>347</v>
      </c>
      <c r="Z15" s="60" t="s">
        <v>263</v>
      </c>
      <c r="AA15" s="60" t="s">
        <v>348</v>
      </c>
      <c r="AB15" s="60" t="s">
        <v>349</v>
      </c>
      <c r="AC15" s="60" t="s">
        <v>263</v>
      </c>
      <c r="AD15" s="61" t="s">
        <v>350</v>
      </c>
      <c r="AE15" s="647"/>
    </row>
    <row r="16" spans="1:31" ht="65.25" thickTop="1" thickBot="1">
      <c r="A16" s="648"/>
      <c r="B16" s="54" t="s">
        <v>249</v>
      </c>
      <c r="C16" s="54" t="s">
        <v>249</v>
      </c>
      <c r="D16" s="54" t="s">
        <v>249</v>
      </c>
      <c r="E16" s="54" t="s">
        <v>250</v>
      </c>
      <c r="F16" s="54" t="s">
        <v>250</v>
      </c>
      <c r="G16" s="54" t="s">
        <v>250</v>
      </c>
      <c r="H16" s="11" t="s">
        <v>262</v>
      </c>
      <c r="I16" s="54" t="s">
        <v>265</v>
      </c>
      <c r="J16" s="54" t="s">
        <v>266</v>
      </c>
      <c r="K16" s="54" t="s">
        <v>266</v>
      </c>
      <c r="L16" s="54" t="s">
        <v>266</v>
      </c>
      <c r="M16" s="11"/>
      <c r="N16" s="54" t="s">
        <v>361</v>
      </c>
      <c r="O16" s="54" t="s">
        <v>361</v>
      </c>
      <c r="P16" s="54" t="s">
        <v>361</v>
      </c>
      <c r="Q16" s="54" t="s">
        <v>365</v>
      </c>
      <c r="R16" s="54" t="s">
        <v>365</v>
      </c>
      <c r="S16" s="54" t="s">
        <v>365</v>
      </c>
      <c r="T16" s="54" t="s">
        <v>273</v>
      </c>
      <c r="U16" s="54" t="s">
        <v>274</v>
      </c>
      <c r="V16" s="54" t="s">
        <v>274</v>
      </c>
      <c r="W16" s="54" t="s">
        <v>274</v>
      </c>
      <c r="X16" s="54" t="s">
        <v>278</v>
      </c>
      <c r="Y16" s="54" t="s">
        <v>278</v>
      </c>
      <c r="Z16" s="54" t="s">
        <v>278</v>
      </c>
      <c r="AA16" s="54" t="s">
        <v>279</v>
      </c>
      <c r="AB16" s="54" t="s">
        <v>279</v>
      </c>
      <c r="AC16" s="54" t="s">
        <v>279</v>
      </c>
      <c r="AD16" s="11" t="s">
        <v>280</v>
      </c>
      <c r="AE16" s="648"/>
    </row>
    <row r="17" spans="1:31" ht="16.899999999999999" customHeight="1" thickTop="1" thickBot="1">
      <c r="A17" s="93" t="s">
        <v>446</v>
      </c>
      <c r="B17" s="509">
        <v>541</v>
      </c>
      <c r="C17" s="509">
        <v>22</v>
      </c>
      <c r="D17" s="509">
        <v>6</v>
      </c>
      <c r="E17" s="509">
        <v>756</v>
      </c>
      <c r="F17" s="555">
        <v>73</v>
      </c>
      <c r="G17" s="509">
        <v>18</v>
      </c>
      <c r="H17" s="510">
        <v>19</v>
      </c>
      <c r="I17" s="508">
        <v>460</v>
      </c>
      <c r="J17" s="509">
        <v>837</v>
      </c>
      <c r="K17" s="509">
        <v>100</v>
      </c>
      <c r="L17" s="509">
        <v>11</v>
      </c>
      <c r="M17" s="510"/>
      <c r="N17" s="508">
        <v>573</v>
      </c>
      <c r="O17" s="509">
        <v>29</v>
      </c>
      <c r="P17" s="509">
        <v>4</v>
      </c>
      <c r="Q17" s="509">
        <v>723</v>
      </c>
      <c r="R17" s="509">
        <v>78</v>
      </c>
      <c r="S17" s="510">
        <v>5</v>
      </c>
      <c r="T17" s="508">
        <v>424</v>
      </c>
      <c r="U17" s="509">
        <v>869</v>
      </c>
      <c r="V17" s="509">
        <v>109</v>
      </c>
      <c r="W17" s="510">
        <v>8</v>
      </c>
      <c r="X17" s="508">
        <v>504</v>
      </c>
      <c r="Y17" s="509">
        <v>29</v>
      </c>
      <c r="Z17" s="509">
        <v>3</v>
      </c>
      <c r="AA17" s="509">
        <v>749</v>
      </c>
      <c r="AB17" s="509">
        <v>81</v>
      </c>
      <c r="AC17" s="509">
        <v>3</v>
      </c>
      <c r="AD17" s="510">
        <v>29</v>
      </c>
      <c r="AE17" s="175" t="str">
        <f>A17</f>
        <v>Mach. Count</v>
      </c>
    </row>
    <row r="18" spans="1:31" ht="17.25" thickTop="1" thickBot="1">
      <c r="A18" s="94" t="s">
        <v>112</v>
      </c>
      <c r="B18" s="512">
        <v>1</v>
      </c>
      <c r="C18" s="512"/>
      <c r="D18" s="512"/>
      <c r="E18" s="512"/>
      <c r="F18" s="559"/>
      <c r="G18" s="512"/>
      <c r="H18" s="513"/>
      <c r="I18" s="511"/>
      <c r="J18" s="512">
        <v>1</v>
      </c>
      <c r="K18" s="512"/>
      <c r="L18" s="512"/>
      <c r="M18" s="513"/>
      <c r="N18" s="511"/>
      <c r="O18" s="512"/>
      <c r="P18" s="512"/>
      <c r="Q18" s="512">
        <v>1</v>
      </c>
      <c r="R18" s="512"/>
      <c r="S18" s="513"/>
      <c r="T18" s="511"/>
      <c r="U18" s="512">
        <v>1</v>
      </c>
      <c r="V18" s="512"/>
      <c r="W18" s="513"/>
      <c r="X18" s="511"/>
      <c r="Y18" s="512"/>
      <c r="Z18" s="512"/>
      <c r="AA18" s="512">
        <v>1</v>
      </c>
      <c r="AB18" s="512"/>
      <c r="AC18" s="512"/>
      <c r="AD18" s="513"/>
      <c r="AE18" s="175" t="str">
        <f t="shared" ref="AE18:AE20" si="2">A18</f>
        <v>Unkown</v>
      </c>
    </row>
    <row r="19" spans="1:31" ht="17.25" thickTop="1" thickBot="1">
      <c r="A19" s="94" t="s">
        <v>113</v>
      </c>
      <c r="B19" s="512"/>
      <c r="C19" s="512"/>
      <c r="D19" s="512"/>
      <c r="E19" s="512"/>
      <c r="F19" s="559"/>
      <c r="G19" s="512"/>
      <c r="H19" s="513"/>
      <c r="I19" s="511"/>
      <c r="J19" s="512"/>
      <c r="K19" s="512"/>
      <c r="L19" s="512"/>
      <c r="M19" s="513"/>
      <c r="N19" s="511"/>
      <c r="O19" s="512"/>
      <c r="P19" s="512"/>
      <c r="Q19" s="512"/>
      <c r="R19" s="512"/>
      <c r="S19" s="513"/>
      <c r="T19" s="511"/>
      <c r="U19" s="512"/>
      <c r="V19" s="512"/>
      <c r="W19" s="513"/>
      <c r="X19" s="511"/>
      <c r="Y19" s="512"/>
      <c r="Z19" s="512"/>
      <c r="AA19" s="512"/>
      <c r="AB19" s="512"/>
      <c r="AC19" s="512"/>
      <c r="AD19" s="513"/>
      <c r="AE19" s="175" t="str">
        <f t="shared" si="2"/>
        <v>Write-In</v>
      </c>
    </row>
    <row r="20" spans="1:31" ht="17.25" thickTop="1" thickBot="1">
      <c r="A20" s="94" t="s">
        <v>114</v>
      </c>
      <c r="B20" s="512"/>
      <c r="C20" s="512"/>
      <c r="D20" s="512"/>
      <c r="E20" s="512"/>
      <c r="F20" s="559"/>
      <c r="G20" s="512"/>
      <c r="H20" s="513"/>
      <c r="I20" s="511"/>
      <c r="J20" s="512"/>
      <c r="K20" s="512"/>
      <c r="L20" s="512"/>
      <c r="M20" s="513"/>
      <c r="N20" s="511"/>
      <c r="O20" s="512"/>
      <c r="P20" s="512"/>
      <c r="Q20" s="512"/>
      <c r="R20" s="512"/>
      <c r="S20" s="513"/>
      <c r="T20" s="511"/>
      <c r="U20" s="512"/>
      <c r="V20" s="512"/>
      <c r="W20" s="513"/>
      <c r="X20" s="511"/>
      <c r="Y20" s="512"/>
      <c r="Z20" s="512"/>
      <c r="AA20" s="512"/>
      <c r="AB20" s="512"/>
      <c r="AC20" s="512"/>
      <c r="AD20" s="513"/>
      <c r="AE20" s="175" t="str">
        <f t="shared" si="2"/>
        <v>Hand Count</v>
      </c>
    </row>
    <row r="21" spans="1:31" ht="17.25" thickTop="1" thickBot="1">
      <c r="A21" s="94"/>
      <c r="B21" s="271"/>
      <c r="C21" s="271"/>
      <c r="D21" s="271"/>
      <c r="E21" s="271"/>
      <c r="F21" s="274"/>
      <c r="G21" s="271"/>
      <c r="H21" s="272"/>
      <c r="I21" s="270"/>
      <c r="J21" s="271"/>
      <c r="K21" s="271"/>
      <c r="L21" s="271"/>
      <c r="M21" s="272"/>
      <c r="N21" s="270"/>
      <c r="O21" s="271"/>
      <c r="P21" s="271"/>
      <c r="Q21" s="271"/>
      <c r="R21" s="271"/>
      <c r="S21" s="272"/>
      <c r="T21" s="270"/>
      <c r="U21" s="271"/>
      <c r="V21" s="271"/>
      <c r="W21" s="272"/>
      <c r="X21" s="270"/>
      <c r="Y21" s="271"/>
      <c r="Z21" s="271"/>
      <c r="AA21" s="271"/>
      <c r="AB21" s="271"/>
      <c r="AC21" s="271"/>
      <c r="AD21" s="272"/>
      <c r="AE21" s="175"/>
    </row>
    <row r="22" spans="1:31" ht="17.25" thickTop="1" thickBot="1">
      <c r="A22" s="97" t="s">
        <v>2</v>
      </c>
      <c r="B22" s="96">
        <f t="shared" ref="B22:W22" si="3">SUM(B17:B21)</f>
        <v>542</v>
      </c>
      <c r="C22" s="96">
        <f t="shared" si="3"/>
        <v>22</v>
      </c>
      <c r="D22" s="96">
        <f t="shared" si="3"/>
        <v>6</v>
      </c>
      <c r="E22" s="96">
        <f t="shared" si="3"/>
        <v>756</v>
      </c>
      <c r="F22" s="96">
        <f t="shared" si="3"/>
        <v>73</v>
      </c>
      <c r="G22" s="96">
        <f t="shared" si="3"/>
        <v>18</v>
      </c>
      <c r="H22" s="96">
        <f t="shared" si="3"/>
        <v>19</v>
      </c>
      <c r="I22" s="96">
        <f t="shared" si="3"/>
        <v>460</v>
      </c>
      <c r="J22" s="96">
        <f t="shared" si="3"/>
        <v>838</v>
      </c>
      <c r="K22" s="96">
        <f t="shared" si="3"/>
        <v>100</v>
      </c>
      <c r="L22" s="96">
        <f t="shared" si="3"/>
        <v>11</v>
      </c>
      <c r="M22" s="96">
        <f t="shared" si="3"/>
        <v>0</v>
      </c>
      <c r="N22" s="96">
        <f t="shared" si="3"/>
        <v>573</v>
      </c>
      <c r="O22" s="96">
        <f t="shared" si="3"/>
        <v>29</v>
      </c>
      <c r="P22" s="96">
        <f t="shared" si="3"/>
        <v>4</v>
      </c>
      <c r="Q22" s="96">
        <f t="shared" si="3"/>
        <v>724</v>
      </c>
      <c r="R22" s="96">
        <f t="shared" si="3"/>
        <v>78</v>
      </c>
      <c r="S22" s="96">
        <f t="shared" si="3"/>
        <v>5</v>
      </c>
      <c r="T22" s="96">
        <f t="shared" si="3"/>
        <v>424</v>
      </c>
      <c r="U22" s="96">
        <f t="shared" si="3"/>
        <v>870</v>
      </c>
      <c r="V22" s="96">
        <f t="shared" si="3"/>
        <v>109</v>
      </c>
      <c r="W22" s="96">
        <f t="shared" si="3"/>
        <v>8</v>
      </c>
      <c r="X22" s="96">
        <f t="shared" ref="X22:AD22" si="4">SUM(X17:X21)</f>
        <v>504</v>
      </c>
      <c r="Y22" s="96">
        <f t="shared" si="4"/>
        <v>29</v>
      </c>
      <c r="Z22" s="96">
        <f t="shared" si="4"/>
        <v>3</v>
      </c>
      <c r="AA22" s="96">
        <f t="shared" si="4"/>
        <v>750</v>
      </c>
      <c r="AB22" s="96">
        <f t="shared" si="4"/>
        <v>81</v>
      </c>
      <c r="AC22" s="96">
        <f t="shared" si="4"/>
        <v>3</v>
      </c>
      <c r="AD22" s="96">
        <f t="shared" si="4"/>
        <v>29</v>
      </c>
      <c r="AE22" s="256" t="str">
        <f t="shared" ref="AE22" si="5">A22</f>
        <v>TOTAL</v>
      </c>
    </row>
    <row r="23" spans="1:31" ht="16.899999999999999" customHeight="1" thickTop="1" thickBot="1"/>
    <row r="24" spans="1:31" ht="24" customHeight="1" thickTop="1">
      <c r="A24" s="646"/>
      <c r="B24" s="642" t="s">
        <v>11</v>
      </c>
      <c r="C24" s="649"/>
      <c r="D24" s="649"/>
      <c r="E24" s="649"/>
      <c r="F24" s="649"/>
      <c r="G24" s="643"/>
      <c r="H24" s="642" t="s">
        <v>115</v>
      </c>
      <c r="I24" s="649"/>
      <c r="J24" s="649"/>
      <c r="K24" s="649"/>
      <c r="L24" s="649"/>
      <c r="M24" s="649"/>
      <c r="N24" s="643"/>
      <c r="O24" s="642" t="s">
        <v>116</v>
      </c>
      <c r="P24" s="649"/>
      <c r="Q24" s="649"/>
      <c r="R24" s="649"/>
      <c r="S24" s="649"/>
      <c r="T24" s="649"/>
      <c r="U24" s="643"/>
      <c r="V24" s="651" t="s">
        <v>303</v>
      </c>
      <c r="W24" s="642" t="s">
        <v>304</v>
      </c>
      <c r="X24" s="643"/>
      <c r="Y24" s="646"/>
    </row>
    <row r="25" spans="1:31" ht="24" customHeight="1" thickBot="1">
      <c r="A25" s="647"/>
      <c r="B25" s="644"/>
      <c r="C25" s="650"/>
      <c r="D25" s="650"/>
      <c r="E25" s="650"/>
      <c r="F25" s="650"/>
      <c r="G25" s="645"/>
      <c r="H25" s="644"/>
      <c r="I25" s="650"/>
      <c r="J25" s="650"/>
      <c r="K25" s="650"/>
      <c r="L25" s="650"/>
      <c r="M25" s="650"/>
      <c r="N25" s="645"/>
      <c r="O25" s="644"/>
      <c r="P25" s="650"/>
      <c r="Q25" s="650"/>
      <c r="R25" s="650"/>
      <c r="S25" s="650"/>
      <c r="T25" s="650"/>
      <c r="U25" s="645"/>
      <c r="V25" s="652"/>
      <c r="W25" s="644"/>
      <c r="X25" s="645"/>
      <c r="Y25" s="647"/>
    </row>
    <row r="26" spans="1:31" ht="40.9" customHeight="1" thickTop="1" thickBot="1">
      <c r="A26" s="647"/>
      <c r="B26" s="59" t="s">
        <v>351</v>
      </c>
      <c r="C26" s="60" t="s">
        <v>352</v>
      </c>
      <c r="D26" s="60" t="s">
        <v>263</v>
      </c>
      <c r="E26" s="60" t="s">
        <v>353</v>
      </c>
      <c r="F26" s="60" t="s">
        <v>354</v>
      </c>
      <c r="G26" s="60" t="s">
        <v>263</v>
      </c>
      <c r="H26" s="59" t="s">
        <v>355</v>
      </c>
      <c r="I26" s="60" t="s">
        <v>292</v>
      </c>
      <c r="J26" s="60" t="s">
        <v>263</v>
      </c>
      <c r="K26" s="60" t="s">
        <v>356</v>
      </c>
      <c r="L26" s="60" t="s">
        <v>331</v>
      </c>
      <c r="M26" s="60" t="s">
        <v>263</v>
      </c>
      <c r="N26" s="60" t="s">
        <v>357</v>
      </c>
      <c r="O26" s="59" t="s">
        <v>358</v>
      </c>
      <c r="P26" s="60" t="s">
        <v>298</v>
      </c>
      <c r="Q26" s="60" t="s">
        <v>263</v>
      </c>
      <c r="R26" s="60" t="s">
        <v>359</v>
      </c>
      <c r="S26" s="60" t="s">
        <v>330</v>
      </c>
      <c r="T26" s="60" t="s">
        <v>263</v>
      </c>
      <c r="U26" s="61" t="s">
        <v>333</v>
      </c>
      <c r="V26" s="60" t="s">
        <v>302</v>
      </c>
      <c r="W26" s="59" t="s">
        <v>360</v>
      </c>
      <c r="X26" s="61" t="s">
        <v>306</v>
      </c>
      <c r="Y26" s="647"/>
    </row>
    <row r="27" spans="1:31" ht="43.9" customHeight="1" thickTop="1" thickBot="1">
      <c r="A27" s="648"/>
      <c r="B27" s="54" t="s">
        <v>285</v>
      </c>
      <c r="C27" s="54" t="s">
        <v>285</v>
      </c>
      <c r="D27" s="54" t="s">
        <v>285</v>
      </c>
      <c r="E27" s="54" t="s">
        <v>286</v>
      </c>
      <c r="F27" s="54" t="s">
        <v>286</v>
      </c>
      <c r="G27" s="54" t="s">
        <v>286</v>
      </c>
      <c r="H27" s="54" t="s">
        <v>287</v>
      </c>
      <c r="I27" s="54" t="s">
        <v>287</v>
      </c>
      <c r="J27" s="54" t="s">
        <v>287</v>
      </c>
      <c r="K27" s="54" t="s">
        <v>288</v>
      </c>
      <c r="L27" s="54" t="s">
        <v>288</v>
      </c>
      <c r="M27" s="54" t="s">
        <v>288</v>
      </c>
      <c r="N27" s="54" t="s">
        <v>327</v>
      </c>
      <c r="O27" s="54" t="s">
        <v>294</v>
      </c>
      <c r="P27" s="54" t="s">
        <v>294</v>
      </c>
      <c r="Q27" s="54" t="s">
        <v>294</v>
      </c>
      <c r="R27" s="54" t="s">
        <v>295</v>
      </c>
      <c r="S27" s="54" t="s">
        <v>295</v>
      </c>
      <c r="T27" s="54" t="s">
        <v>295</v>
      </c>
      <c r="U27" s="54" t="s">
        <v>297</v>
      </c>
      <c r="V27" s="54" t="s">
        <v>61</v>
      </c>
      <c r="W27" s="54" t="s">
        <v>305</v>
      </c>
      <c r="X27" s="54" t="s">
        <v>307</v>
      </c>
      <c r="Y27" s="648"/>
    </row>
    <row r="28" spans="1:31" ht="16.899999999999999" customHeight="1" thickTop="1" thickBot="1">
      <c r="A28" s="93" t="s">
        <v>446</v>
      </c>
      <c r="B28" s="508">
        <v>558</v>
      </c>
      <c r="C28" s="509">
        <v>42</v>
      </c>
      <c r="D28" s="509">
        <v>3</v>
      </c>
      <c r="E28" s="509">
        <v>700</v>
      </c>
      <c r="F28" s="509">
        <v>85</v>
      </c>
      <c r="G28" s="510">
        <v>5</v>
      </c>
      <c r="H28" s="508">
        <v>466</v>
      </c>
      <c r="I28" s="509">
        <v>25</v>
      </c>
      <c r="J28" s="509">
        <v>2</v>
      </c>
      <c r="K28" s="509">
        <v>761</v>
      </c>
      <c r="L28" s="509">
        <v>91</v>
      </c>
      <c r="M28" s="509">
        <v>3</v>
      </c>
      <c r="N28" s="510">
        <v>25</v>
      </c>
      <c r="O28" s="508">
        <v>440</v>
      </c>
      <c r="P28" s="509">
        <v>21</v>
      </c>
      <c r="Q28" s="509">
        <v>1</v>
      </c>
      <c r="R28" s="509">
        <v>801</v>
      </c>
      <c r="S28" s="509">
        <v>95</v>
      </c>
      <c r="T28" s="509">
        <v>3</v>
      </c>
      <c r="U28" s="514">
        <v>23</v>
      </c>
      <c r="V28" s="515">
        <v>1105</v>
      </c>
      <c r="W28" s="508">
        <v>532</v>
      </c>
      <c r="X28" s="510">
        <v>779</v>
      </c>
      <c r="Y28" s="175" t="str">
        <f>A28</f>
        <v>Mach. Count</v>
      </c>
    </row>
    <row r="29" spans="1:31" ht="17.25" thickTop="1" thickBot="1">
      <c r="A29" s="94" t="s">
        <v>112</v>
      </c>
      <c r="B29" s="511"/>
      <c r="C29" s="512"/>
      <c r="D29" s="512"/>
      <c r="E29" s="512">
        <v>1</v>
      </c>
      <c r="F29" s="512"/>
      <c r="G29" s="513"/>
      <c r="H29" s="511"/>
      <c r="I29" s="512"/>
      <c r="J29" s="512"/>
      <c r="K29" s="512">
        <v>1</v>
      </c>
      <c r="L29" s="512"/>
      <c r="M29" s="512"/>
      <c r="N29" s="513"/>
      <c r="O29" s="511"/>
      <c r="P29" s="512"/>
      <c r="Q29" s="512"/>
      <c r="R29" s="512">
        <v>1</v>
      </c>
      <c r="S29" s="512"/>
      <c r="T29" s="512"/>
      <c r="U29" s="516"/>
      <c r="V29" s="517">
        <v>1</v>
      </c>
      <c r="W29" s="511"/>
      <c r="X29" s="513">
        <v>1</v>
      </c>
      <c r="Y29" s="175" t="str">
        <f t="shared" ref="Y29:Y33" si="6">A29</f>
        <v>Unkown</v>
      </c>
    </row>
    <row r="30" spans="1:31" ht="17.25" thickTop="1" thickBot="1">
      <c r="A30" s="94" t="s">
        <v>113</v>
      </c>
      <c r="B30" s="511"/>
      <c r="C30" s="512"/>
      <c r="D30" s="512"/>
      <c r="E30" s="512"/>
      <c r="F30" s="512"/>
      <c r="G30" s="513"/>
      <c r="H30" s="511"/>
      <c r="I30" s="512"/>
      <c r="J30" s="512"/>
      <c r="K30" s="512"/>
      <c r="L30" s="512"/>
      <c r="M30" s="512"/>
      <c r="N30" s="513"/>
      <c r="O30" s="511"/>
      <c r="P30" s="512"/>
      <c r="Q30" s="512"/>
      <c r="R30" s="512"/>
      <c r="S30" s="512"/>
      <c r="T30" s="512"/>
      <c r="U30" s="516"/>
      <c r="V30" s="517"/>
      <c r="W30" s="511"/>
      <c r="X30" s="513"/>
      <c r="Y30" s="175" t="str">
        <f t="shared" si="6"/>
        <v>Write-In</v>
      </c>
    </row>
    <row r="31" spans="1:31" ht="17.25" thickTop="1" thickBot="1">
      <c r="A31" s="94" t="s">
        <v>114</v>
      </c>
      <c r="B31" s="511"/>
      <c r="C31" s="512"/>
      <c r="D31" s="512"/>
      <c r="E31" s="512"/>
      <c r="F31" s="512"/>
      <c r="G31" s="513"/>
      <c r="H31" s="511"/>
      <c r="I31" s="512"/>
      <c r="J31" s="512"/>
      <c r="K31" s="512"/>
      <c r="L31" s="512"/>
      <c r="M31" s="512"/>
      <c r="N31" s="513"/>
      <c r="O31" s="511"/>
      <c r="P31" s="512"/>
      <c r="Q31" s="512"/>
      <c r="R31" s="512"/>
      <c r="S31" s="512"/>
      <c r="T31" s="512"/>
      <c r="U31" s="516"/>
      <c r="V31" s="517">
        <v>2</v>
      </c>
      <c r="W31" s="511"/>
      <c r="X31" s="513"/>
      <c r="Y31" s="175" t="str">
        <f t="shared" si="6"/>
        <v>Hand Count</v>
      </c>
    </row>
    <row r="32" spans="1:31" ht="17.25" thickTop="1" thickBot="1">
      <c r="A32" s="94"/>
      <c r="B32" s="270"/>
      <c r="C32" s="271"/>
      <c r="D32" s="271"/>
      <c r="E32" s="271"/>
      <c r="F32" s="271"/>
      <c r="G32" s="272"/>
      <c r="H32" s="270"/>
      <c r="I32" s="271"/>
      <c r="J32" s="271"/>
      <c r="K32" s="271"/>
      <c r="L32" s="271"/>
      <c r="M32" s="271"/>
      <c r="N32" s="272"/>
      <c r="O32" s="270"/>
      <c r="P32" s="271"/>
      <c r="Q32" s="271"/>
      <c r="R32" s="271"/>
      <c r="S32" s="271"/>
      <c r="T32" s="271"/>
      <c r="U32" s="273"/>
      <c r="V32" s="95"/>
      <c r="W32" s="270"/>
      <c r="X32" s="272"/>
      <c r="Y32" s="175"/>
    </row>
    <row r="33" spans="1:31" ht="17.25" thickTop="1" thickBot="1">
      <c r="A33" s="97" t="s">
        <v>2</v>
      </c>
      <c r="B33" s="96">
        <f t="shared" ref="B33:U33" si="7">SUM(B28:B32)</f>
        <v>558</v>
      </c>
      <c r="C33" s="96">
        <f t="shared" si="7"/>
        <v>42</v>
      </c>
      <c r="D33" s="96">
        <f t="shared" si="7"/>
        <v>3</v>
      </c>
      <c r="E33" s="96">
        <f t="shared" si="7"/>
        <v>701</v>
      </c>
      <c r="F33" s="96">
        <f t="shared" si="7"/>
        <v>85</v>
      </c>
      <c r="G33" s="96">
        <f t="shared" si="7"/>
        <v>5</v>
      </c>
      <c r="H33" s="96">
        <f t="shared" si="7"/>
        <v>466</v>
      </c>
      <c r="I33" s="96">
        <f t="shared" si="7"/>
        <v>25</v>
      </c>
      <c r="J33" s="96">
        <f t="shared" si="7"/>
        <v>2</v>
      </c>
      <c r="K33" s="96">
        <f t="shared" si="7"/>
        <v>762</v>
      </c>
      <c r="L33" s="96">
        <f t="shared" si="7"/>
        <v>91</v>
      </c>
      <c r="M33" s="96">
        <f t="shared" si="7"/>
        <v>3</v>
      </c>
      <c r="N33" s="96">
        <f t="shared" si="7"/>
        <v>25</v>
      </c>
      <c r="O33" s="96">
        <f t="shared" si="7"/>
        <v>440</v>
      </c>
      <c r="P33" s="96">
        <f t="shared" si="7"/>
        <v>21</v>
      </c>
      <c r="Q33" s="96">
        <f t="shared" si="7"/>
        <v>1</v>
      </c>
      <c r="R33" s="96">
        <f t="shared" si="7"/>
        <v>802</v>
      </c>
      <c r="S33" s="96">
        <f t="shared" si="7"/>
        <v>95</v>
      </c>
      <c r="T33" s="96">
        <f t="shared" si="7"/>
        <v>3</v>
      </c>
      <c r="U33" s="96">
        <f t="shared" si="7"/>
        <v>23</v>
      </c>
      <c r="V33" s="96">
        <f t="shared" ref="V33:X33" si="8">SUM(V28:V32)</f>
        <v>1108</v>
      </c>
      <c r="W33" s="96">
        <f t="shared" si="8"/>
        <v>532</v>
      </c>
      <c r="X33" s="96">
        <f t="shared" si="8"/>
        <v>780</v>
      </c>
      <c r="Y33" s="175" t="str">
        <f t="shared" si="6"/>
        <v>TOTAL</v>
      </c>
    </row>
    <row r="34" spans="1:31" ht="13.5" thickTop="1">
      <c r="Y34" s="177"/>
      <c r="Z34" s="114"/>
      <c r="AA34" s="114"/>
      <c r="AB34" s="114"/>
      <c r="AC34" s="114"/>
      <c r="AD34" s="114"/>
      <c r="AE34" s="114"/>
    </row>
  </sheetData>
  <mergeCells count="42">
    <mergeCell ref="A1:AE1"/>
    <mergeCell ref="A4:A8"/>
    <mergeCell ref="B4:C6"/>
    <mergeCell ref="D4:E6"/>
    <mergeCell ref="F4:G6"/>
    <mergeCell ref="H4:I6"/>
    <mergeCell ref="J4:K6"/>
    <mergeCell ref="L4:L8"/>
    <mergeCell ref="S4:S8"/>
    <mergeCell ref="T4:U4"/>
    <mergeCell ref="V4:V8"/>
    <mergeCell ref="T5:U6"/>
    <mergeCell ref="N4:Q5"/>
    <mergeCell ref="N6:O7"/>
    <mergeCell ref="B7:C7"/>
    <mergeCell ref="D7:E7"/>
    <mergeCell ref="AE13:AE16"/>
    <mergeCell ref="W24:X25"/>
    <mergeCell ref="Y24:Y27"/>
    <mergeCell ref="X13:AD14"/>
    <mergeCell ref="P6:Q7"/>
    <mergeCell ref="S9:S10"/>
    <mergeCell ref="T9:T10"/>
    <mergeCell ref="U9:U10"/>
    <mergeCell ref="V9:V10"/>
    <mergeCell ref="V24:V25"/>
    <mergeCell ref="T13:W14"/>
    <mergeCell ref="N8:O9"/>
    <mergeCell ref="P8:Q9"/>
    <mergeCell ref="A24:A27"/>
    <mergeCell ref="B24:G25"/>
    <mergeCell ref="H24:N25"/>
    <mergeCell ref="O24:U25"/>
    <mergeCell ref="N10:N11"/>
    <mergeCell ref="O10:O11"/>
    <mergeCell ref="N13:S14"/>
    <mergeCell ref="F7:G7"/>
    <mergeCell ref="H7:I7"/>
    <mergeCell ref="J7:K7"/>
    <mergeCell ref="A13:A16"/>
    <mergeCell ref="B13:H14"/>
    <mergeCell ref="I13:M14"/>
  </mergeCells>
  <pageMargins left="0.3" right="0.3" top="1" bottom="0.75" header="0.3" footer="0.3"/>
  <pageSetup paperSize="5" scale="38" orientation="landscape" r:id="rId1"/>
  <headerFooter>
    <oddHeader>&amp;C&amp;"Arial,Bold"&amp;28November 4, 2014 State Election Machine Totals, District #9</oddHeader>
    <oddFooter>&amp;R&amp;F</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53</vt:i4>
      </vt:variant>
      <vt:variant>
        <vt:lpstr>Named Ranges</vt:lpstr>
      </vt:variant>
      <vt:variant>
        <vt:i4>32</vt:i4>
      </vt:variant>
    </vt:vector>
  </HeadingPairs>
  <TitlesOfParts>
    <vt:vector size="85" baseType="lpstr">
      <vt:lpstr>District 1</vt:lpstr>
      <vt:lpstr>District 2</vt:lpstr>
      <vt:lpstr>District 3</vt:lpstr>
      <vt:lpstr>District 4</vt:lpstr>
      <vt:lpstr>District 5</vt:lpstr>
      <vt:lpstr>District 6</vt:lpstr>
      <vt:lpstr>District 7</vt:lpstr>
      <vt:lpstr>District 8</vt:lpstr>
      <vt:lpstr>District 9</vt:lpstr>
      <vt:lpstr>District 10</vt:lpstr>
      <vt:lpstr>District 11</vt:lpstr>
      <vt:lpstr>District 12</vt:lpstr>
      <vt:lpstr>District 13</vt:lpstr>
      <vt:lpstr>District 14</vt:lpstr>
      <vt:lpstr>AB Gov</vt:lpstr>
      <vt:lpstr>AB Congress</vt:lpstr>
      <vt:lpstr>AB St Sen</vt:lpstr>
      <vt:lpstr>AB St Rep</vt:lpstr>
      <vt:lpstr>AB Sec of ST</vt:lpstr>
      <vt:lpstr>AB Treasurer</vt:lpstr>
      <vt:lpstr>AB Comp</vt:lpstr>
      <vt:lpstr>AB Att Gen</vt:lpstr>
      <vt:lpstr>AB Probate, Reg</vt:lpstr>
      <vt:lpstr>AB Questions</vt:lpstr>
      <vt:lpstr>AB Overall Totals &amp; Rejected</vt:lpstr>
      <vt:lpstr>Write-ins</vt:lpstr>
      <vt:lpstr>EDR Gov</vt:lpstr>
      <vt:lpstr>EDR Congress</vt:lpstr>
      <vt:lpstr>EDR St Sen</vt:lpstr>
      <vt:lpstr>EDR St Rep</vt:lpstr>
      <vt:lpstr>EDR Sec of ST</vt:lpstr>
      <vt:lpstr>EDR Treasurer</vt:lpstr>
      <vt:lpstr>EDR Comp</vt:lpstr>
      <vt:lpstr>EDR Att Gen</vt:lpstr>
      <vt:lpstr>EDR Probate, Reg</vt:lpstr>
      <vt:lpstr>EDR Questions &amp; Write-Ins</vt:lpstr>
      <vt:lpstr>EDR Totals</vt:lpstr>
      <vt:lpstr>Total Results</vt:lpstr>
      <vt:lpstr>Gov, Congress, St Sen</vt:lpstr>
      <vt:lpstr>St. Reps, Sec of St, Tres.</vt:lpstr>
      <vt:lpstr> Comp, Att Gen, Probate, Reg </vt:lpstr>
      <vt:lpstr>Questions &amp; Write-In's</vt:lpstr>
      <vt:lpstr>Check List Totals</vt:lpstr>
      <vt:lpstr>Head Moderator Return #1</vt:lpstr>
      <vt:lpstr>Head Moderator Return #2</vt:lpstr>
      <vt:lpstr>Head Moderater Return #3</vt:lpstr>
      <vt:lpstr>Head Moderater Return #4</vt:lpstr>
      <vt:lpstr>Head Moderator Return #5</vt:lpstr>
      <vt:lpstr>Head Moderator Return #6</vt:lpstr>
      <vt:lpstr>Head Moderator Return #7</vt:lpstr>
      <vt:lpstr>Official Check List Report #1</vt:lpstr>
      <vt:lpstr>Official Check List Report #2</vt:lpstr>
      <vt:lpstr>Head Moderator Retn. Supplement</vt:lpstr>
      <vt:lpstr>' Comp, Att Gen, Probate, Reg '!Print_Area</vt:lpstr>
      <vt:lpstr>'AB Att Gen'!Print_Area</vt:lpstr>
      <vt:lpstr>'AB Comp'!Print_Area</vt:lpstr>
      <vt:lpstr>'AB Congress'!Print_Area</vt:lpstr>
      <vt:lpstr>'AB Gov'!Print_Area</vt:lpstr>
      <vt:lpstr>'AB Overall Totals &amp; Rejected'!Print_Area</vt:lpstr>
      <vt:lpstr>'AB Probate, Reg'!Print_Area</vt:lpstr>
      <vt:lpstr>'AB Questions'!Print_Area</vt:lpstr>
      <vt:lpstr>'AB Sec of ST'!Print_Area</vt:lpstr>
      <vt:lpstr>'AB St Rep'!Print_Area</vt:lpstr>
      <vt:lpstr>'AB St Sen'!Print_Area</vt:lpstr>
      <vt:lpstr>'AB Treasurer'!Print_Area</vt:lpstr>
      <vt:lpstr>'Check List Totals'!Print_Area</vt:lpstr>
      <vt:lpstr>'EDR Att Gen'!Print_Area</vt:lpstr>
      <vt:lpstr>'EDR Comp'!Print_Area</vt:lpstr>
      <vt:lpstr>'EDR Congress'!Print_Area</vt:lpstr>
      <vt:lpstr>'EDR Gov'!Print_Area</vt:lpstr>
      <vt:lpstr>'EDR Probate, Reg'!Print_Area</vt:lpstr>
      <vt:lpstr>'EDR Questions &amp; Write-Ins'!Print_Area</vt:lpstr>
      <vt:lpstr>'EDR Sec of ST'!Print_Area</vt:lpstr>
      <vt:lpstr>'EDR St Rep'!Print_Area</vt:lpstr>
      <vt:lpstr>'EDR St Sen'!Print_Area</vt:lpstr>
      <vt:lpstr>'EDR Totals'!Print_Area</vt:lpstr>
      <vt:lpstr>'EDR Treasurer'!Print_Area</vt:lpstr>
      <vt:lpstr>'Gov, Congress, St Sen'!Print_Area</vt:lpstr>
      <vt:lpstr>'Head Moderator Return #1'!Print_Area</vt:lpstr>
      <vt:lpstr>'Head Moderator Return #5'!Print_Area</vt:lpstr>
      <vt:lpstr>'Official Check List Report #2'!Print_Area</vt:lpstr>
      <vt:lpstr>'Questions &amp; Write-In''s'!Print_Area</vt:lpstr>
      <vt:lpstr>'St. Reps, Sec of St, Tres.'!Print_Area</vt:lpstr>
      <vt:lpstr>'Total Results'!Print_Area</vt:lpstr>
      <vt:lpstr>'Write-ins'!Print_Area</vt:lpstr>
    </vt:vector>
  </TitlesOfParts>
  <Company>City of Middletown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Citynet</dc:creator>
  <cp:lastModifiedBy>lephead</cp:lastModifiedBy>
  <cp:lastPrinted>2014-11-05T20:33:15Z</cp:lastPrinted>
  <dcterms:created xsi:type="dcterms:W3CDTF">2000-08-01T13:14:04Z</dcterms:created>
  <dcterms:modified xsi:type="dcterms:W3CDTF">2015-06-30T00:35:10Z</dcterms:modified>
</cp:coreProperties>
</file>