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lerk\ELECTIONS\2018\002 August 7, 2018 Primary Election\"/>
    </mc:Choice>
  </mc:AlternateContent>
  <bookViews>
    <workbookView xWindow="0" yWindow="0" windowWidth="28800" windowHeight="12435" activeTab="1"/>
  </bookViews>
  <sheets>
    <sheet name="April 2018" sheetId="3" r:id="rId1"/>
    <sheet name="August 2018" sheetId="4" r:id="rId2"/>
    <sheet name="November 2018" sheetId="5" r:id="rId3"/>
  </sheets>
  <definedNames>
    <definedName name="_xlnm.Print_Area" localSheetId="0">'April 2018'!$A$1:$R$123</definedName>
    <definedName name="_xlnm.Print_Titles" localSheetId="0">'April 2018'!$1:$1</definedName>
    <definedName name="_xlnm.Print_Titles" localSheetId="1">'August 2018'!$1:$1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4" l="1"/>
  <c r="R93" i="4" s="1"/>
  <c r="Q93" i="4" s="1"/>
  <c r="P95" i="4"/>
  <c r="P96" i="4"/>
  <c r="P110" i="4"/>
  <c r="P106" i="4"/>
  <c r="R106" i="4" s="1"/>
  <c r="P104" i="4"/>
  <c r="P103" i="4"/>
  <c r="R103" i="4" s="1"/>
  <c r="Q103" i="4" s="1"/>
  <c r="P98" i="4"/>
  <c r="P100" i="4"/>
  <c r="P91" i="4"/>
  <c r="R91" i="4" s="1"/>
  <c r="P81" i="4"/>
  <c r="P70" i="4"/>
  <c r="P71" i="4"/>
  <c r="P72" i="4"/>
  <c r="P61" i="4"/>
  <c r="P60" i="4"/>
  <c r="P54" i="4"/>
  <c r="P55" i="4"/>
  <c r="P43" i="4"/>
  <c r="P34" i="4"/>
  <c r="P31" i="4"/>
  <c r="P12" i="4"/>
  <c r="P13" i="4"/>
  <c r="P14" i="4"/>
  <c r="P15" i="4"/>
  <c r="P16" i="4"/>
  <c r="P17" i="4"/>
  <c r="P18" i="4"/>
  <c r="P58" i="4"/>
  <c r="R58" i="4" s="1"/>
  <c r="P56" i="4"/>
  <c r="P52" i="4"/>
  <c r="R52" i="4" s="1"/>
  <c r="P50" i="4"/>
  <c r="R50" i="4" s="1"/>
  <c r="P48" i="4"/>
  <c r="R48" i="4" s="1"/>
  <c r="P46" i="4"/>
  <c r="R46" i="4" s="1"/>
  <c r="P44" i="4"/>
  <c r="P41" i="4"/>
  <c r="R41" i="4" s="1"/>
  <c r="P39" i="4"/>
  <c r="R39" i="4" s="1"/>
  <c r="P37" i="4"/>
  <c r="R37" i="4" s="1"/>
  <c r="P35" i="4"/>
  <c r="P32" i="4"/>
  <c r="P30" i="4"/>
  <c r="P29" i="4"/>
  <c r="P27" i="4"/>
  <c r="P26" i="4"/>
  <c r="P24" i="4"/>
  <c r="P23" i="4"/>
  <c r="P22" i="4"/>
  <c r="P21" i="4"/>
  <c r="P19" i="4"/>
  <c r="P11" i="4"/>
  <c r="P10" i="4"/>
  <c r="P9" i="4"/>
  <c r="P6" i="4"/>
  <c r="P122" i="4"/>
  <c r="P121" i="4"/>
  <c r="P117" i="4"/>
  <c r="P116" i="4"/>
  <c r="R110" i="4" l="1"/>
  <c r="Q110" i="4" s="1"/>
  <c r="Q104" i="4"/>
  <c r="R95" i="4"/>
  <c r="Q95" i="4" s="1"/>
  <c r="Q106" i="4"/>
  <c r="Q91" i="4"/>
  <c r="R98" i="4"/>
  <c r="Q98" i="4" s="1"/>
  <c r="R54" i="4"/>
  <c r="Q55" i="4" s="1"/>
  <c r="R60" i="4"/>
  <c r="Q61" i="4" s="1"/>
  <c r="R43" i="4"/>
  <c r="Q44" i="4" s="1"/>
  <c r="Q46" i="4"/>
  <c r="R26" i="4"/>
  <c r="Q26" i="4" s="1"/>
  <c r="R9" i="4"/>
  <c r="Q11" i="4" s="1"/>
  <c r="R21" i="4"/>
  <c r="Q21" i="4" s="1"/>
  <c r="Q41" i="4"/>
  <c r="Q48" i="4"/>
  <c r="R34" i="4"/>
  <c r="Q35" i="4" s="1"/>
  <c r="R29" i="4"/>
  <c r="Q30" i="4" s="1"/>
  <c r="R121" i="4"/>
  <c r="Q122" i="4" s="1"/>
  <c r="Q39" i="4"/>
  <c r="Q37" i="4"/>
  <c r="Q58" i="4"/>
  <c r="R116" i="4"/>
  <c r="Q116" i="4" s="1"/>
  <c r="S39" i="3"/>
  <c r="S25" i="3"/>
  <c r="Q54" i="4" l="1"/>
  <c r="Q56" i="4"/>
  <c r="Q60" i="4"/>
  <c r="Q32" i="4"/>
  <c r="Q15" i="4"/>
  <c r="Q10" i="4"/>
  <c r="Q19" i="4"/>
  <c r="Q9" i="4"/>
  <c r="Q14" i="4"/>
  <c r="Q43" i="4"/>
  <c r="Q52" i="4"/>
  <c r="Q27" i="4"/>
  <c r="Q22" i="4"/>
  <c r="Q24" i="4"/>
  <c r="Q18" i="4"/>
  <c r="Q17" i="4"/>
  <c r="Q23" i="4"/>
  <c r="Q34" i="4"/>
  <c r="Q121" i="4"/>
  <c r="Q12" i="4"/>
  <c r="Q13" i="4"/>
  <c r="Q29" i="4"/>
  <c r="Q31" i="4"/>
  <c r="Q16" i="4"/>
  <c r="Q50" i="4"/>
  <c r="Q117" i="4"/>
  <c r="S21" i="3"/>
  <c r="Q9" i="3" l="1"/>
  <c r="Q81" i="3"/>
  <c r="Q80" i="3"/>
  <c r="Q79" i="3"/>
  <c r="Q53" i="3"/>
  <c r="S79" i="3" l="1"/>
  <c r="R79" i="3" s="1"/>
  <c r="R80" i="3" l="1"/>
  <c r="R81" i="3"/>
  <c r="Q123" i="3"/>
  <c r="Q120" i="3"/>
  <c r="Q117" i="3"/>
  <c r="Q122" i="3"/>
  <c r="Q119" i="3"/>
  <c r="Q116" i="3"/>
  <c r="Q112" i="3"/>
  <c r="Q113" i="3"/>
  <c r="Q111" i="3"/>
  <c r="Q108" i="3"/>
  <c r="Q104" i="3"/>
  <c r="Q105" i="3"/>
  <c r="Q100" i="3"/>
  <c r="Q101" i="3"/>
  <c r="Q99" i="3"/>
  <c r="Q94" i="3"/>
  <c r="Q95" i="3"/>
  <c r="Q96" i="3"/>
  <c r="Q90" i="3"/>
  <c r="Q85" i="3"/>
  <c r="Q77" i="3"/>
  <c r="Q76" i="3"/>
  <c r="Q68" i="3"/>
  <c r="Q61" i="3"/>
  <c r="Q62" i="3"/>
  <c r="Q63" i="3"/>
  <c r="Q44" i="3"/>
  <c r="Q45" i="3"/>
  <c r="Q27" i="3"/>
  <c r="Q28" i="3"/>
  <c r="Q29" i="3"/>
  <c r="S119" i="3" l="1"/>
  <c r="R119" i="3" s="1"/>
  <c r="S116" i="3"/>
  <c r="R116" i="3" s="1"/>
  <c r="S111" i="3"/>
  <c r="R113" i="3" s="1"/>
  <c r="S99" i="3"/>
  <c r="R100" i="3" s="1"/>
  <c r="S76" i="3"/>
  <c r="R76" i="3" s="1"/>
  <c r="S122" i="3"/>
  <c r="R123" i="3" s="1"/>
  <c r="Q73" i="3"/>
  <c r="R77" i="3" l="1"/>
  <c r="R111" i="3"/>
  <c r="R112" i="3"/>
  <c r="R117" i="3"/>
  <c r="R120" i="3"/>
  <c r="R101" i="3"/>
  <c r="R99" i="3"/>
  <c r="R122" i="3"/>
  <c r="Q93" i="3"/>
  <c r="S93" i="3" s="1"/>
  <c r="Q15" i="3"/>
  <c r="Q89" i="3"/>
  <c r="Q88" i="3"/>
  <c r="Q87" i="3"/>
  <c r="Q84" i="3"/>
  <c r="Q83" i="3"/>
  <c r="Q14" i="3"/>
  <c r="Q13" i="3"/>
  <c r="Q12" i="3"/>
  <c r="Q72" i="3"/>
  <c r="Q71" i="3"/>
  <c r="Q67" i="3"/>
  <c r="Q66" i="3"/>
  <c r="Q43" i="3"/>
  <c r="Q42" i="3"/>
  <c r="Q41" i="3"/>
  <c r="Q40" i="3"/>
  <c r="Q39" i="3"/>
  <c r="Q33" i="3"/>
  <c r="Q32" i="3"/>
  <c r="Q26" i="3"/>
  <c r="Q25" i="3"/>
  <c r="Q22" i="3"/>
  <c r="Q21" i="3"/>
  <c r="Q8" i="3"/>
  <c r="Q7" i="3"/>
  <c r="S66" i="3" l="1"/>
  <c r="S12" i="3"/>
  <c r="R13" i="3" s="1"/>
  <c r="S71" i="3"/>
  <c r="S83" i="3"/>
  <c r="S87" i="3"/>
  <c r="S32" i="3"/>
  <c r="S7" i="3"/>
  <c r="R9" i="3" s="1"/>
  <c r="P85" i="4"/>
  <c r="P83" i="4"/>
  <c r="P82" i="4"/>
  <c r="P80" i="4"/>
  <c r="P78" i="4"/>
  <c r="P77" i="4"/>
  <c r="P75" i="4"/>
  <c r="R75" i="4" s="1"/>
  <c r="P73" i="4"/>
  <c r="P69" i="4"/>
  <c r="P68" i="4"/>
  <c r="P67" i="4"/>
  <c r="C125" i="4"/>
  <c r="O124" i="4"/>
  <c r="O125" i="4" s="1"/>
  <c r="N124" i="4"/>
  <c r="N125" i="4" s="1"/>
  <c r="M124" i="4"/>
  <c r="M125" i="4" s="1"/>
  <c r="L124" i="4"/>
  <c r="L125" i="4" s="1"/>
  <c r="K124" i="4"/>
  <c r="K125" i="4" s="1"/>
  <c r="J124" i="4"/>
  <c r="J125" i="4" s="1"/>
  <c r="I124" i="4"/>
  <c r="I125" i="4" s="1"/>
  <c r="H124" i="4"/>
  <c r="H125" i="4" s="1"/>
  <c r="G124" i="4"/>
  <c r="G125" i="4" s="1"/>
  <c r="F124" i="4"/>
  <c r="F125" i="4" s="1"/>
  <c r="E124" i="4"/>
  <c r="E125" i="4" s="1"/>
  <c r="D124" i="4"/>
  <c r="D125" i="4" s="1"/>
  <c r="P113" i="4"/>
  <c r="P108" i="4"/>
  <c r="Q96" i="4"/>
  <c r="P88" i="4"/>
  <c r="P64" i="4"/>
  <c r="O4" i="4"/>
  <c r="N4" i="4"/>
  <c r="M4" i="4"/>
  <c r="L4" i="4"/>
  <c r="K4" i="4"/>
  <c r="J4" i="4"/>
  <c r="I4" i="4"/>
  <c r="H4" i="4"/>
  <c r="G4" i="4"/>
  <c r="F4" i="4"/>
  <c r="E4" i="4"/>
  <c r="D4" i="4"/>
  <c r="P3" i="4"/>
  <c r="P2" i="4"/>
  <c r="R80" i="4" l="1"/>
  <c r="Q81" i="4" s="1"/>
  <c r="R67" i="4"/>
  <c r="R85" i="4"/>
  <c r="Q85" i="4" s="1"/>
  <c r="R93" i="3"/>
  <c r="R96" i="3"/>
  <c r="R95" i="3"/>
  <c r="R94" i="3"/>
  <c r="R87" i="3"/>
  <c r="R90" i="3"/>
  <c r="R84" i="3"/>
  <c r="R85" i="3"/>
  <c r="R67" i="3"/>
  <c r="R68" i="3"/>
  <c r="R41" i="3"/>
  <c r="R45" i="3"/>
  <c r="R44" i="3"/>
  <c r="R25" i="3"/>
  <c r="R29" i="3"/>
  <c r="R27" i="3"/>
  <c r="R28" i="3"/>
  <c r="R26" i="3"/>
  <c r="R8" i="3"/>
  <c r="R72" i="3"/>
  <c r="R73" i="3"/>
  <c r="R66" i="3"/>
  <c r="R71" i="3"/>
  <c r="R89" i="3"/>
  <c r="R88" i="3"/>
  <c r="R14" i="3"/>
  <c r="R12" i="3"/>
  <c r="R15" i="3"/>
  <c r="R83" i="3"/>
  <c r="R43" i="3"/>
  <c r="R39" i="3"/>
  <c r="R42" i="3"/>
  <c r="R40" i="3"/>
  <c r="R32" i="3"/>
  <c r="R33" i="3"/>
  <c r="R21" i="3"/>
  <c r="R22" i="3"/>
  <c r="R7" i="3"/>
  <c r="R77" i="4"/>
  <c r="Q75" i="4"/>
  <c r="P4" i="4"/>
  <c r="P124" i="4"/>
  <c r="P125" i="4" s="1"/>
  <c r="Q82" i="4" l="1"/>
  <c r="Q80" i="4"/>
  <c r="Q83" i="4"/>
  <c r="Q72" i="4"/>
  <c r="Q71" i="4"/>
  <c r="Q70" i="4"/>
  <c r="Q77" i="4"/>
  <c r="Q78" i="4"/>
  <c r="Q68" i="4"/>
  <c r="Q69" i="4"/>
  <c r="Q73" i="4"/>
  <c r="Q67" i="4"/>
  <c r="Q107" i="3"/>
  <c r="Q103" i="3"/>
  <c r="S103" i="3" s="1"/>
  <c r="Q60" i="3"/>
  <c r="Q59" i="3"/>
  <c r="Q56" i="3"/>
  <c r="Q55" i="3"/>
  <c r="Q54" i="3"/>
  <c r="Q51" i="3"/>
  <c r="Q50" i="3"/>
  <c r="Q49" i="3"/>
  <c r="Q48" i="3"/>
  <c r="Q36" i="3"/>
  <c r="Q35" i="3"/>
  <c r="Q19" i="3"/>
  <c r="Q18" i="3"/>
  <c r="P4" i="3"/>
  <c r="O4" i="3"/>
  <c r="N4" i="3"/>
  <c r="M4" i="3"/>
  <c r="L4" i="3"/>
  <c r="K4" i="3"/>
  <c r="J4" i="3"/>
  <c r="I4" i="3"/>
  <c r="H4" i="3"/>
  <c r="G4" i="3"/>
  <c r="F4" i="3"/>
  <c r="E4" i="3"/>
  <c r="Q3" i="3"/>
  <c r="Q2" i="3"/>
  <c r="S59" i="3" l="1"/>
  <c r="S53" i="3"/>
  <c r="R56" i="3" s="1"/>
  <c r="S48" i="3"/>
  <c r="S107" i="3"/>
  <c r="R108" i="3" s="1"/>
  <c r="R104" i="3"/>
  <c r="R105" i="3"/>
  <c r="S18" i="3"/>
  <c r="Q4" i="3"/>
  <c r="R103" i="3"/>
  <c r="S35" i="3"/>
  <c r="R107" i="3" l="1"/>
  <c r="R60" i="3"/>
  <c r="R62" i="3"/>
  <c r="R61" i="3"/>
  <c r="R63" i="3"/>
  <c r="R51" i="3"/>
  <c r="R54" i="3"/>
  <c r="R35" i="3"/>
  <c r="R55" i="3"/>
  <c r="R53" i="3"/>
  <c r="R50" i="3"/>
  <c r="R48" i="3"/>
  <c r="R18" i="3"/>
  <c r="R49" i="3"/>
  <c r="R19" i="3"/>
  <c r="R59" i="3"/>
  <c r="R36" i="3"/>
</calcChain>
</file>

<file path=xl/sharedStrings.xml><?xml version="1.0" encoding="utf-8"?>
<sst xmlns="http://schemas.openxmlformats.org/spreadsheetml/2006/main" count="291" uniqueCount="210">
  <si>
    <t>VOTER TURNOUT</t>
  </si>
  <si>
    <t>Total Number Voting</t>
  </si>
  <si>
    <t>TOTAL</t>
  </si>
  <si>
    <t>NORTHVIEW B</t>
  </si>
  <si>
    <t>WASHINGTON &amp; GRANT</t>
  </si>
  <si>
    <t>NIANGUA                               UNION</t>
  </si>
  <si>
    <t>MARSHFIELD WEST</t>
  </si>
  <si>
    <t>MARSHFIELD EAST</t>
  </si>
  <si>
    <t>JACKSON</t>
  </si>
  <si>
    <t>HIGH PRAIRIE</t>
  </si>
  <si>
    <t>FORDLAND</t>
  </si>
  <si>
    <t>FINLEY                         HAZELWOOD</t>
  </si>
  <si>
    <t>E. OZARK                           NORTHVIEW A</t>
  </si>
  <si>
    <t>DIGGINS</t>
  </si>
  <si>
    <t>BENTON</t>
  </si>
  <si>
    <t>ABSENTEE + Central Poll</t>
  </si>
  <si>
    <t>Total # registered Voters</t>
  </si>
  <si>
    <t>Yes</t>
  </si>
  <si>
    <t>No</t>
  </si>
  <si>
    <t>Mayor</t>
  </si>
  <si>
    <t>Absentee, Provisional, &amp; Central</t>
  </si>
  <si>
    <t>EAST OZARK + NORTHVIEW A</t>
  </si>
  <si>
    <t>FINLEY-HAZELWOOD</t>
  </si>
  <si>
    <t>NIANGUA-UNION</t>
  </si>
  <si>
    <t>WASHINGTON</t>
  </si>
  <si>
    <t>GRAND TOTAL</t>
  </si>
  <si>
    <t>%</t>
  </si>
  <si>
    <t xml:space="preserve"> </t>
  </si>
  <si>
    <t>Total # Active Voters</t>
  </si>
  <si>
    <t>n/a</t>
  </si>
  <si>
    <t>YES</t>
  </si>
  <si>
    <t>NO</t>
  </si>
  <si>
    <t>Democratic Party Ballots</t>
  </si>
  <si>
    <t>Jim Evans</t>
  </si>
  <si>
    <t>Republican Party Ballots</t>
  </si>
  <si>
    <t>Vicky Hartzler</t>
  </si>
  <si>
    <t>Billy Long</t>
  </si>
  <si>
    <t>Libertarian Party Ballots</t>
  </si>
  <si>
    <t>Sean O'Toole</t>
  </si>
  <si>
    <t>Constitution Party Ballots</t>
  </si>
  <si>
    <t>Const. State Auditor</t>
  </si>
  <si>
    <t>Non-Partisan Ballots</t>
  </si>
  <si>
    <t>Question 1</t>
  </si>
  <si>
    <t>Question 2</t>
  </si>
  <si>
    <t>U.S. Senator</t>
  </si>
  <si>
    <t>Leonard Joseph Steinman II</t>
  </si>
  <si>
    <t>Rep.</t>
  </si>
  <si>
    <t>Kristi Nichols</t>
  </si>
  <si>
    <t>Josh Hawley</t>
  </si>
  <si>
    <t>Hannah Kelly</t>
  </si>
  <si>
    <t>Sharlee Lawless</t>
  </si>
  <si>
    <t>Richard Vinson</t>
  </si>
  <si>
    <t>Vote for 2</t>
  </si>
  <si>
    <t>John Quinn</t>
  </si>
  <si>
    <t>Write In</t>
  </si>
  <si>
    <t>Propostition A</t>
  </si>
  <si>
    <t>Propostition B</t>
  </si>
  <si>
    <t>Lawrence W. "Larry" Zahn</t>
  </si>
  <si>
    <t>Jonathan Webb (Jon)</t>
  </si>
  <si>
    <t>Rick Burney</t>
  </si>
  <si>
    <t>Sara Tipton</t>
  </si>
  <si>
    <t>Maria (Henry) Waterman</t>
  </si>
  <si>
    <t>Zane Hunter</t>
  </si>
  <si>
    <t>Timothy Trotter</t>
  </si>
  <si>
    <t xml:space="preserve">Hughey C. Bellue Jr. </t>
  </si>
  <si>
    <t>Cody Key</t>
  </si>
  <si>
    <t>Warren Brooks</t>
  </si>
  <si>
    <t xml:space="preserve">Write In </t>
  </si>
  <si>
    <t>3yr Term - Vote for 2</t>
  </si>
  <si>
    <t>Melissa Verbeck</t>
  </si>
  <si>
    <t>Dawn Ricks</t>
  </si>
  <si>
    <t>Ted Stuber</t>
  </si>
  <si>
    <t>2yr Term - Vote for 1</t>
  </si>
  <si>
    <t>John Paul Dudley</t>
  </si>
  <si>
    <t>Annette Letterman</t>
  </si>
  <si>
    <t>Kelly Sutherland</t>
  </si>
  <si>
    <t>Kecia Maxwell</t>
  </si>
  <si>
    <t>Jennifer Harp</t>
  </si>
  <si>
    <t>Anita Oplotnik</t>
  </si>
  <si>
    <t>Vote for 1</t>
  </si>
  <si>
    <t>Tammy Werley</t>
  </si>
  <si>
    <t>Brenda Cook</t>
  </si>
  <si>
    <t>Robert Edwards</t>
  </si>
  <si>
    <t>Chandra S. Calhoun</t>
  </si>
  <si>
    <t>John Cooper</t>
  </si>
  <si>
    <t>Jeff Summers</t>
  </si>
  <si>
    <t>Toby Marlin</t>
  </si>
  <si>
    <t>Jon Hill</t>
  </si>
  <si>
    <t>Mark Hensley</t>
  </si>
  <si>
    <t>Steve Kronberger</t>
  </si>
  <si>
    <t>Alderman - Ward 2 - 1 yr (Vote for One)</t>
  </si>
  <si>
    <t>Chrystal Fore</t>
  </si>
  <si>
    <t>Taylor Sanders</t>
  </si>
  <si>
    <t>Seth Evans</t>
  </si>
  <si>
    <t>Trustee - Vote for 2</t>
  </si>
  <si>
    <t>Barbara Holmes</t>
  </si>
  <si>
    <t>David H. Wells</t>
  </si>
  <si>
    <t>Gary Newman</t>
  </si>
  <si>
    <t>Larry M. Chafin</t>
  </si>
  <si>
    <t>Alderman - North Ward (Vote for One)</t>
  </si>
  <si>
    <t>Jim Ashley</t>
  </si>
  <si>
    <t>Thelma Wallace</t>
  </si>
  <si>
    <t>Alderman - South Ward (Vote for One)</t>
  </si>
  <si>
    <t>Dan Wehmer</t>
  </si>
  <si>
    <t>Alderman</t>
  </si>
  <si>
    <t>Kenneth Bowers</t>
  </si>
  <si>
    <t>Nathan Holden</t>
  </si>
  <si>
    <t>Robert Williams</t>
  </si>
  <si>
    <t>Alderman - East Ward</t>
  </si>
  <si>
    <t>Rob Foster</t>
  </si>
  <si>
    <t>Alderman - West Ward</t>
  </si>
  <si>
    <t>Stacy L. Lee</t>
  </si>
  <si>
    <t>Marjorie Gelz</t>
  </si>
  <si>
    <t>Westan McNew (NP)</t>
  </si>
  <si>
    <t>Alderman - Ward 1 - 1 yr (Vote for One)</t>
  </si>
  <si>
    <t>Alderman - Ward 1 - 4 yr</t>
  </si>
  <si>
    <t>Write In - Marilyn Burks</t>
  </si>
  <si>
    <t>WEBSTER COUNTY HEALTH UNIT - Board of Directors</t>
  </si>
  <si>
    <t>WEBSTER COUNTY 911 ADMINISTRATIVE SERVICES - Northern District, Board of Directors</t>
  </si>
  <si>
    <t>OZARKS TECHNICAL COMMUNITY COLLEGE</t>
  </si>
  <si>
    <t>FORDLAND R-3 SCHOOL DISTRICT - Board of Directors</t>
  </si>
  <si>
    <t>MARSHFIELD R-1 SCHOOL DISTRICT</t>
  </si>
  <si>
    <t>LOGAN-ROGERSVILLE R-8 SCHOOL DISTRICT - Board of Directors</t>
  </si>
  <si>
    <t>NIANGUA R-5 SCHOOL DISTRICT - Board of Directors</t>
  </si>
  <si>
    <t>GREENE COUNTY R-10 (Fair Grove) SCHOOL DISTRICT - Board of Directors</t>
  </si>
  <si>
    <t>NIANGUA FIRE PROTECTION DISTRICT - Board of Directors</t>
  </si>
  <si>
    <t>STRAFFORD FIRE PROTECTION DISTRICT - Board of Directors</t>
  </si>
  <si>
    <t>CITY OF ROGERSVILLE</t>
  </si>
  <si>
    <t>VILLAGE OF DIGGINS</t>
  </si>
  <si>
    <t>CITY OF SEYMOUR</t>
  </si>
  <si>
    <t>CITY OF FORDLAND</t>
  </si>
  <si>
    <t>CITY OF MARSHFIELD</t>
  </si>
  <si>
    <t>Missouri Prop. A</t>
  </si>
  <si>
    <t>City of Rogersville</t>
  </si>
  <si>
    <t>Tony Monetti</t>
  </si>
  <si>
    <t>Austin Petersen</t>
  </si>
  <si>
    <t>Fred Ryman</t>
  </si>
  <si>
    <t>Christina Smith</t>
  </si>
  <si>
    <t>Bradley Krembs</t>
  </si>
  <si>
    <t>Ken Patterson</t>
  </si>
  <si>
    <t>Brian G. Hagg</t>
  </si>
  <si>
    <t>Courtland Sykes</t>
  </si>
  <si>
    <t>Peter Pfeifer</t>
  </si>
  <si>
    <t>Auditor</t>
  </si>
  <si>
    <t>Kevin M. Roach</t>
  </si>
  <si>
    <t>David Wasinger</t>
  </si>
  <si>
    <t>Paul Curtman</t>
  </si>
  <si>
    <t>Saundra McDowell</t>
  </si>
  <si>
    <t>U.S. Rep. Dist. 4</t>
  </si>
  <si>
    <t>John Webb</t>
  </si>
  <si>
    <t>U.S. Rep. Dist. 7</t>
  </si>
  <si>
    <t>Lance Norris</t>
  </si>
  <si>
    <t>Benjamin Holcomb</t>
  </si>
  <si>
    <t>State Rep. Dist. 137</t>
  </si>
  <si>
    <t>Georjene Tilton</t>
  </si>
  <si>
    <t>John F. Black</t>
  </si>
  <si>
    <t>State Rep. Dist. 141</t>
  </si>
  <si>
    <t>Circuit Judge, Circuit 30</t>
  </si>
  <si>
    <t>Michael O. Hendrickson</t>
  </si>
  <si>
    <t>Associate Circuit Judge Div. 2</t>
  </si>
  <si>
    <t>David T. Tunnell</t>
  </si>
  <si>
    <t>Associate Circuit Judge Div. 3</t>
  </si>
  <si>
    <t>David C. "Chuck" Replogle</t>
  </si>
  <si>
    <t>Cynthia R. Black</t>
  </si>
  <si>
    <t>Presiding Commissioner</t>
  </si>
  <si>
    <t>Paul Ipock</t>
  </si>
  <si>
    <t>County Clerk</t>
  </si>
  <si>
    <t>Stanley D. Whitehurst</t>
  </si>
  <si>
    <t>Circuit Clerk</t>
  </si>
  <si>
    <t>Jill Peck</t>
  </si>
  <si>
    <t>Recorder of Deeds</t>
  </si>
  <si>
    <t>Gary Don Letterman</t>
  </si>
  <si>
    <t>Treasurer</t>
  </si>
  <si>
    <t>Todd Hungerford</t>
  </si>
  <si>
    <t>Nikki Whitehead</t>
  </si>
  <si>
    <t>Teri Myers</t>
  </si>
  <si>
    <t>Prosecuting Attorney</t>
  </si>
  <si>
    <t>Benjamin "Ben" Berkstresser</t>
  </si>
  <si>
    <t>Collector of Revenue</t>
  </si>
  <si>
    <t>Kevin Farr</t>
  </si>
  <si>
    <t>William S. Sjothun</t>
  </si>
  <si>
    <t>Carla (Coffee) Wright</t>
  </si>
  <si>
    <t>Angelica Earl</t>
  </si>
  <si>
    <t>John Hogan</t>
  </si>
  <si>
    <t>Travis Gonzalez</t>
  </si>
  <si>
    <t>David Faust</t>
  </si>
  <si>
    <t>Claire McCaskill</t>
  </si>
  <si>
    <t>State Auditor</t>
  </si>
  <si>
    <t>Nicole Galloway</t>
  </si>
  <si>
    <t>Renee Hoagenson</t>
  </si>
  <si>
    <t>Hallie J Thompson</t>
  </si>
  <si>
    <t>Vince Jennings</t>
  </si>
  <si>
    <t>John Farmer de la Torre</t>
  </si>
  <si>
    <t>Jamie Daniel Schoolcraft</t>
  </si>
  <si>
    <t>Kenneth Hatfield</t>
  </si>
  <si>
    <t>Raymond Lampert</t>
  </si>
  <si>
    <t xml:space="preserve">Lib. </t>
  </si>
  <si>
    <t>Japheth Campbell</t>
  </si>
  <si>
    <t>Steven Koonse</t>
  </si>
  <si>
    <t>Mark Bliss</t>
  </si>
  <si>
    <t>Benjamin T. Brixey</t>
  </si>
  <si>
    <t>Green Party Ballots</t>
  </si>
  <si>
    <t>Green</t>
  </si>
  <si>
    <t>Jo Crain</t>
  </si>
  <si>
    <t>Jerome Bauer</t>
  </si>
  <si>
    <t>Don Fitz</t>
  </si>
  <si>
    <t>Jacob Luetkemeyer</t>
  </si>
  <si>
    <t xml:space="preserve">Rep. </t>
  </si>
  <si>
    <t xml:space="preserve">Dem. </t>
  </si>
  <si>
    <t>FINAL                        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</si>
</sst>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sz val="22"/>
      <name val="Arial"/>
      <family val="2"/>
    </font>
    <font>
      <b/>
      <sz val="14"/>
      <name val="Arial"/>
      <family val="2"/>
    </font>
    <font>
      <b/>
      <i/>
      <u/>
      <sz val="14"/>
      <name val="Arial"/>
      <family val="2"/>
    </font>
    <font>
      <b/>
      <i/>
      <sz val="16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0" fontId="0" fillId="0" borderId="0" xfId="2" applyNumberFormat="1" applyFont="1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0" fontId="3" fillId="0" borderId="0" xfId="0" applyFont="1"/>
    <xf numFmtId="10" fontId="3" fillId="0" borderId="0" xfId="2" applyNumberFormat="1" applyFont="1"/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4" fillId="0" borderId="4" xfId="0" applyFont="1" applyBorder="1"/>
    <xf numFmtId="164" fontId="3" fillId="0" borderId="1" xfId="1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textRotation="45" wrapText="1"/>
    </xf>
    <xf numFmtId="10" fontId="3" fillId="0" borderId="0" xfId="2" applyNumberFormat="1" applyFont="1" applyAlignment="1">
      <alignment textRotation="45" wrapText="1"/>
    </xf>
    <xf numFmtId="0" fontId="3" fillId="0" borderId="1" xfId="0" applyFont="1" applyBorder="1" applyAlignment="1">
      <alignment horizontal="center" textRotation="45" wrapText="1"/>
    </xf>
    <xf numFmtId="0" fontId="4" fillId="0" borderId="0" xfId="0" applyFont="1" applyAlignment="1">
      <alignment textRotation="45" wrapText="1"/>
    </xf>
    <xf numFmtId="10" fontId="0" fillId="0" borderId="0" xfId="2" applyNumberFormat="1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0" fontId="0" fillId="0" borderId="0" xfId="0" applyFill="1"/>
    <xf numFmtId="10" fontId="0" fillId="0" borderId="0" xfId="2" applyNumberFormat="1" applyFont="1" applyFill="1"/>
    <xf numFmtId="0" fontId="5" fillId="0" borderId="4" xfId="0" applyFont="1" applyFill="1" applyBorder="1" applyAlignment="1">
      <alignment horizontal="right" textRotation="90"/>
    </xf>
    <xf numFmtId="0" fontId="6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right" textRotation="90"/>
    </xf>
    <xf numFmtId="0" fontId="5" fillId="0" borderId="0" xfId="0" applyFont="1" applyFill="1" applyAlignment="1">
      <alignment horizontal="right" textRotation="90"/>
    </xf>
    <xf numFmtId="0" fontId="7" fillId="0" borderId="6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1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165" fontId="7" fillId="0" borderId="1" xfId="2" applyNumberFormat="1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5" fontId="5" fillId="0" borderId="0" xfId="2" applyNumberFormat="1" applyFont="1" applyFill="1" applyBorder="1"/>
    <xf numFmtId="165" fontId="7" fillId="0" borderId="0" xfId="2" applyNumberFormat="1" applyFont="1" applyFill="1" applyBorder="1"/>
    <xf numFmtId="165" fontId="5" fillId="0" borderId="1" xfId="2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right"/>
    </xf>
    <xf numFmtId="165" fontId="5" fillId="0" borderId="0" xfId="2" applyNumberFormat="1" applyFont="1" applyFill="1" applyBorder="1" applyAlignment="1">
      <alignment horizontal="center"/>
    </xf>
    <xf numFmtId="0" fontId="5" fillId="2" borderId="8" xfId="0" applyFont="1" applyFill="1" applyBorder="1"/>
    <xf numFmtId="0" fontId="7" fillId="2" borderId="9" xfId="0" applyFont="1" applyFill="1" applyBorder="1" applyAlignment="1">
      <alignment horizontal="right"/>
    </xf>
    <xf numFmtId="165" fontId="5" fillId="0" borderId="0" xfId="2" applyNumberFormat="1" applyFont="1" applyBorder="1"/>
    <xf numFmtId="0" fontId="5" fillId="0" borderId="0" xfId="0" applyFont="1" applyBorder="1"/>
    <xf numFmtId="0" fontId="7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" xfId="0" applyFont="1" applyBorder="1"/>
    <xf numFmtId="0" fontId="7" fillId="0" borderId="1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5" fillId="0" borderId="10" xfId="0" applyFont="1" applyBorder="1"/>
    <xf numFmtId="0" fontId="7" fillId="0" borderId="0" xfId="0" applyFont="1" applyBorder="1"/>
    <xf numFmtId="165" fontId="5" fillId="0" borderId="10" xfId="2" applyNumberFormat="1" applyFont="1" applyBorder="1"/>
    <xf numFmtId="0" fontId="8" fillId="0" borderId="0" xfId="0" applyFont="1" applyBorder="1"/>
    <xf numFmtId="0" fontId="7" fillId="0" borderId="8" xfId="0" applyFont="1" applyFill="1" applyBorder="1"/>
    <xf numFmtId="9" fontId="5" fillId="0" borderId="8" xfId="2" applyFont="1" applyBorder="1"/>
    <xf numFmtId="0" fontId="5" fillId="0" borderId="11" xfId="0" applyFont="1" applyBorder="1"/>
    <xf numFmtId="1" fontId="10" fillId="3" borderId="1" xfId="2" applyNumberFormat="1" applyFont="1" applyFill="1" applyBorder="1" applyAlignment="1">
      <alignment horizontal="center"/>
    </xf>
    <xf numFmtId="1" fontId="11" fillId="0" borderId="11" xfId="2" applyNumberFormat="1" applyFont="1" applyFill="1" applyBorder="1" applyAlignment="1">
      <alignment horizontal="right"/>
    </xf>
    <xf numFmtId="165" fontId="10" fillId="0" borderId="0" xfId="2" applyNumberFormat="1" applyFont="1" applyFill="1" applyBorder="1" applyAlignment="1">
      <alignment horizontal="right"/>
    </xf>
    <xf numFmtId="165" fontId="10" fillId="0" borderId="0" xfId="2" applyNumberFormat="1" applyFont="1" applyFill="1" applyBorder="1"/>
    <xf numFmtId="1" fontId="10" fillId="2" borderId="8" xfId="2" applyNumberFormat="1" applyFont="1" applyFill="1" applyBorder="1" applyAlignment="1">
      <alignment horizontal="center"/>
    </xf>
    <xf numFmtId="1" fontId="11" fillId="2" borderId="9" xfId="2" applyNumberFormat="1" applyFont="1" applyFill="1" applyBorder="1" applyAlignment="1">
      <alignment horizontal="right"/>
    </xf>
    <xf numFmtId="0" fontId="7" fillId="0" borderId="14" xfId="0" applyFont="1" applyBorder="1"/>
    <xf numFmtId="0" fontId="7" fillId="0" borderId="15" xfId="0" applyFont="1" applyBorder="1"/>
    <xf numFmtId="0" fontId="7" fillId="0" borderId="3" xfId="0" applyFont="1" applyBorder="1" applyAlignment="1">
      <alignment horizontal="right"/>
    </xf>
    <xf numFmtId="0" fontId="7" fillId="0" borderId="9" xfId="0" applyFont="1" applyBorder="1"/>
    <xf numFmtId="0" fontId="7" fillId="0" borderId="3" xfId="0" applyFont="1" applyFill="1" applyBorder="1" applyAlignment="1">
      <alignment horizontal="right"/>
    </xf>
    <xf numFmtId="165" fontId="5" fillId="0" borderId="1" xfId="2" applyNumberFormat="1" applyFont="1" applyFill="1" applyBorder="1" applyAlignment="1">
      <alignment horizontal="right"/>
    </xf>
    <xf numFmtId="0" fontId="7" fillId="0" borderId="13" xfId="0" applyFont="1" applyBorder="1"/>
    <xf numFmtId="1" fontId="10" fillId="0" borderId="1" xfId="0" applyNumberFormat="1" applyFont="1" applyFill="1" applyBorder="1"/>
    <xf numFmtId="1" fontId="11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1" fillId="0" borderId="0" xfId="0" applyFont="1" applyBorder="1"/>
    <xf numFmtId="0" fontId="10" fillId="0" borderId="0" xfId="0" applyFont="1" applyBorder="1"/>
    <xf numFmtId="1" fontId="7" fillId="2" borderId="9" xfId="0" applyNumberFormat="1" applyFont="1" applyFill="1" applyBorder="1" applyAlignment="1">
      <alignment horizontal="right"/>
    </xf>
    <xf numFmtId="165" fontId="5" fillId="0" borderId="1" xfId="2" applyNumberFormat="1" applyFont="1" applyBorder="1"/>
    <xf numFmtId="165" fontId="10" fillId="0" borderId="10" xfId="0" applyNumberFormat="1" applyFont="1" applyBorder="1"/>
    <xf numFmtId="0" fontId="7" fillId="0" borderId="6" xfId="0" applyFont="1" applyBorder="1"/>
    <xf numFmtId="0" fontId="5" fillId="0" borderId="6" xfId="0" applyFont="1" applyBorder="1"/>
    <xf numFmtId="165" fontId="10" fillId="0" borderId="0" xfId="0" applyNumberFormat="1" applyFont="1" applyBorder="1"/>
    <xf numFmtId="0" fontId="8" fillId="2" borderId="13" xfId="0" applyFont="1" applyFill="1" applyBorder="1"/>
    <xf numFmtId="1" fontId="5" fillId="0" borderId="1" xfId="2" applyNumberFormat="1" applyFont="1" applyFill="1" applyBorder="1" applyAlignment="1">
      <alignment horizontal="center"/>
    </xf>
    <xf numFmtId="164" fontId="7" fillId="0" borderId="13" xfId="1" applyNumberFormat="1" applyFont="1" applyFill="1" applyBorder="1" applyAlignment="1">
      <alignment horizontal="right"/>
    </xf>
    <xf numFmtId="165" fontId="5" fillId="0" borderId="10" xfId="2" applyNumberFormat="1" applyFont="1" applyFill="1" applyBorder="1"/>
    <xf numFmtId="10" fontId="5" fillId="0" borderId="15" xfId="0" applyNumberFormat="1" applyFont="1" applyFill="1" applyBorder="1"/>
    <xf numFmtId="10" fontId="7" fillId="0" borderId="14" xfId="0" applyNumberFormat="1" applyFont="1" applyFill="1" applyBorder="1"/>
    <xf numFmtId="10" fontId="5" fillId="0" borderId="0" xfId="0" applyNumberFormat="1" applyFont="1" applyFill="1" applyBorder="1"/>
    <xf numFmtId="10" fontId="5" fillId="0" borderId="0" xfId="0" applyNumberFormat="1" applyFont="1" applyFill="1"/>
    <xf numFmtId="0" fontId="0" fillId="0" borderId="0" xfId="0" applyFill="1" applyAlignment="1">
      <alignment horizontal="right"/>
    </xf>
    <xf numFmtId="1" fontId="10" fillId="4" borderId="8" xfId="2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6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5" borderId="1" xfId="0" applyFill="1" applyBorder="1"/>
    <xf numFmtId="0" fontId="2" fillId="0" borderId="1" xfId="0" applyFont="1" applyBorder="1"/>
    <xf numFmtId="0" fontId="12" fillId="0" borderId="1" xfId="0" applyFont="1" applyFill="1" applyBorder="1"/>
    <xf numFmtId="0" fontId="2" fillId="0" borderId="1" xfId="0" applyFont="1" applyFill="1" applyBorder="1"/>
    <xf numFmtId="0" fontId="5" fillId="4" borderId="8" xfId="0" applyFont="1" applyFill="1" applyBorder="1"/>
    <xf numFmtId="0" fontId="5" fillId="0" borderId="8" xfId="0" applyFont="1" applyFill="1" applyBorder="1"/>
    <xf numFmtId="165" fontId="11" fillId="0" borderId="13" xfId="2" applyNumberFormat="1" applyFont="1" applyFill="1" applyBorder="1" applyAlignment="1">
      <alignment horizontal="center"/>
    </xf>
    <xf numFmtId="165" fontId="11" fillId="0" borderId="8" xfId="2" applyNumberFormat="1" applyFont="1" applyFill="1" applyBorder="1" applyAlignment="1">
      <alignment horizontal="center"/>
    </xf>
    <xf numFmtId="0" fontId="7" fillId="0" borderId="13" xfId="0" applyFont="1" applyFill="1" applyBorder="1"/>
    <xf numFmtId="0" fontId="5" fillId="0" borderId="9" xfId="0" applyFont="1" applyFill="1" applyBorder="1"/>
    <xf numFmtId="0" fontId="5" fillId="0" borderId="1" xfId="0" applyFont="1" applyFill="1" applyBorder="1"/>
    <xf numFmtId="0" fontId="7" fillId="0" borderId="7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textRotation="45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5" fontId="9" fillId="0" borderId="12" xfId="2" applyNumberFormat="1" applyFont="1" applyFill="1" applyBorder="1" applyAlignment="1">
      <alignment horizontal="center"/>
    </xf>
    <xf numFmtId="165" fontId="9" fillId="0" borderId="5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view="pageLayout" zoomScaleNormal="100" workbookViewId="0">
      <selection activeCell="M3" sqref="M3"/>
    </sheetView>
  </sheetViews>
  <sheetFormatPr defaultColWidth="4.85546875" defaultRowHeight="15" x14ac:dyDescent="0.25"/>
  <cols>
    <col min="1" max="1" width="4.85546875" style="2" customWidth="1"/>
    <col min="2" max="2" width="4.140625" customWidth="1"/>
    <col min="3" max="3" width="29.42578125" bestFit="1" customWidth="1"/>
    <col min="4" max="4" width="7.140625" customWidth="1"/>
    <col min="5" max="5" width="8" customWidth="1"/>
    <col min="6" max="6" width="9.5703125" customWidth="1"/>
    <col min="7" max="8" width="7.85546875" customWidth="1"/>
    <col min="9" max="9" width="9.7109375" customWidth="1"/>
    <col min="10" max="10" width="7.85546875" customWidth="1"/>
    <col min="11" max="11" width="8" customWidth="1"/>
    <col min="12" max="12" width="8.28515625" customWidth="1"/>
    <col min="13" max="17" width="8.5703125" customWidth="1"/>
    <col min="18" max="18" width="8.5703125" style="1" customWidth="1"/>
    <col min="19" max="19" width="5.85546875" hidden="1" customWidth="1"/>
  </cols>
  <sheetData>
    <row r="1" spans="1:19" s="17" customFormat="1" ht="75" customHeight="1" x14ac:dyDescent="0.25">
      <c r="A1" s="20"/>
      <c r="D1" s="19" t="s">
        <v>15</v>
      </c>
      <c r="E1" s="19" t="s">
        <v>14</v>
      </c>
      <c r="F1" s="19" t="s">
        <v>13</v>
      </c>
      <c r="G1" s="19" t="s">
        <v>12</v>
      </c>
      <c r="H1" s="19" t="s">
        <v>11</v>
      </c>
      <c r="I1" s="19" t="s">
        <v>10</v>
      </c>
      <c r="J1" s="19" t="s">
        <v>9</v>
      </c>
      <c r="K1" s="19" t="s">
        <v>8</v>
      </c>
      <c r="L1" s="19" t="s">
        <v>7</v>
      </c>
      <c r="M1" s="19" t="s">
        <v>6</v>
      </c>
      <c r="N1" s="19" t="s">
        <v>5</v>
      </c>
      <c r="O1" s="19" t="s">
        <v>4</v>
      </c>
      <c r="P1" s="19" t="s">
        <v>3</v>
      </c>
      <c r="Q1" s="19" t="s">
        <v>2</v>
      </c>
      <c r="R1" s="18"/>
    </row>
    <row r="2" spans="1:19" s="6" customFormat="1" ht="15.75" x14ac:dyDescent="0.25">
      <c r="A2" s="15" t="s">
        <v>1</v>
      </c>
      <c r="D2" s="16">
        <v>207</v>
      </c>
      <c r="E2" s="16">
        <v>366</v>
      </c>
      <c r="F2" s="16">
        <v>93</v>
      </c>
      <c r="G2" s="16">
        <v>547</v>
      </c>
      <c r="H2" s="16">
        <v>336</v>
      </c>
      <c r="I2" s="16">
        <v>203</v>
      </c>
      <c r="J2" s="16">
        <v>110</v>
      </c>
      <c r="K2" s="16">
        <v>157</v>
      </c>
      <c r="L2" s="16">
        <v>539</v>
      </c>
      <c r="M2" s="16">
        <v>366</v>
      </c>
      <c r="N2" s="16">
        <v>157</v>
      </c>
      <c r="O2" s="16">
        <v>467</v>
      </c>
      <c r="P2" s="16">
        <v>74</v>
      </c>
      <c r="Q2" s="16">
        <f>SUM(D2:P2)</f>
        <v>3622</v>
      </c>
      <c r="R2" s="7"/>
    </row>
    <row r="3" spans="1:19" s="6" customFormat="1" ht="15.75" x14ac:dyDescent="0.25">
      <c r="A3" s="15" t="s">
        <v>16</v>
      </c>
      <c r="C3" s="10"/>
      <c r="D3" s="14"/>
      <c r="E3" s="13">
        <v>3206</v>
      </c>
      <c r="F3" s="13">
        <v>863</v>
      </c>
      <c r="G3" s="13">
        <v>2616</v>
      </c>
      <c r="H3" s="13">
        <v>2571</v>
      </c>
      <c r="I3" s="13">
        <v>2078</v>
      </c>
      <c r="J3" s="13">
        <v>742</v>
      </c>
      <c r="K3" s="13">
        <v>1034</v>
      </c>
      <c r="L3" s="13">
        <v>2646</v>
      </c>
      <c r="M3" s="13">
        <v>2166</v>
      </c>
      <c r="N3" s="13">
        <v>1546</v>
      </c>
      <c r="O3" s="13">
        <v>1774</v>
      </c>
      <c r="P3" s="13">
        <v>741</v>
      </c>
      <c r="Q3" s="13">
        <f>SUM(E3:P3)</f>
        <v>21983</v>
      </c>
      <c r="R3" s="7"/>
    </row>
    <row r="4" spans="1:19" s="6" customFormat="1" ht="16.5" thickBot="1" x14ac:dyDescent="0.3">
      <c r="A4" s="12" t="s">
        <v>0</v>
      </c>
      <c r="B4" s="11"/>
      <c r="C4" s="10"/>
      <c r="D4" s="9"/>
      <c r="E4" s="8">
        <f t="shared" ref="E4:Q4" si="0">E2/E3</f>
        <v>0.1141609482220836</v>
      </c>
      <c r="F4" s="8">
        <f t="shared" si="0"/>
        <v>0.10776361529548088</v>
      </c>
      <c r="G4" s="8">
        <f t="shared" si="0"/>
        <v>0.20909785932721711</v>
      </c>
      <c r="H4" s="8">
        <f t="shared" si="0"/>
        <v>0.13068844807467911</v>
      </c>
      <c r="I4" s="8">
        <f>I2/I3</f>
        <v>9.7690086621751687E-2</v>
      </c>
      <c r="J4" s="8">
        <f t="shared" si="0"/>
        <v>0.14824797843665768</v>
      </c>
      <c r="K4" s="8">
        <f t="shared" si="0"/>
        <v>0.15183752417794971</v>
      </c>
      <c r="L4" s="8">
        <f t="shared" si="0"/>
        <v>0.20370370370370369</v>
      </c>
      <c r="M4" s="8">
        <f>M2/M3</f>
        <v>0.16897506925207756</v>
      </c>
      <c r="N4" s="8">
        <f t="shared" si="0"/>
        <v>0.10155239327296249</v>
      </c>
      <c r="O4" s="8">
        <f t="shared" si="0"/>
        <v>0.26324689966178128</v>
      </c>
      <c r="P4" s="8">
        <f t="shared" si="0"/>
        <v>9.9865047233468285E-2</v>
      </c>
      <c r="Q4" s="8">
        <f t="shared" si="0"/>
        <v>0.16476368102624755</v>
      </c>
      <c r="R4" s="7"/>
    </row>
    <row r="5" spans="1:19" s="25" customFormat="1" x14ac:dyDescent="0.25">
      <c r="A5" s="24" t="s">
        <v>117</v>
      </c>
      <c r="R5" s="26"/>
    </row>
    <row r="6" spans="1:19" x14ac:dyDescent="0.25">
      <c r="B6" t="s">
        <v>52</v>
      </c>
      <c r="C6" s="2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9" x14ac:dyDescent="0.25">
      <c r="C7" s="102" t="s">
        <v>53</v>
      </c>
      <c r="D7" s="99">
        <v>156</v>
      </c>
      <c r="E7" s="99">
        <v>294</v>
      </c>
      <c r="F7" s="99">
        <v>75</v>
      </c>
      <c r="G7" s="99">
        <v>385</v>
      </c>
      <c r="H7" s="99">
        <v>274</v>
      </c>
      <c r="I7" s="99">
        <v>162</v>
      </c>
      <c r="J7" s="99">
        <v>82</v>
      </c>
      <c r="K7" s="99">
        <v>121</v>
      </c>
      <c r="L7" s="99">
        <v>415</v>
      </c>
      <c r="M7" s="99">
        <v>284</v>
      </c>
      <c r="N7" s="99">
        <v>133</v>
      </c>
      <c r="O7" s="103">
        <v>329</v>
      </c>
      <c r="P7" s="99">
        <v>57</v>
      </c>
      <c r="Q7" s="3">
        <f t="shared" ref="Q7:Q9" si="1">SUM(D7:P7)</f>
        <v>2767</v>
      </c>
      <c r="R7" s="1">
        <f>Q7/S7</f>
        <v>0.99069101324740427</v>
      </c>
      <c r="S7">
        <f>SUM(Q7:Q8)</f>
        <v>2793</v>
      </c>
    </row>
    <row r="8" spans="1:19" x14ac:dyDescent="0.25">
      <c r="C8" s="97" t="s">
        <v>116</v>
      </c>
      <c r="D8" s="99">
        <v>3</v>
      </c>
      <c r="E8" s="99">
        <v>0</v>
      </c>
      <c r="F8" s="99">
        <v>0</v>
      </c>
      <c r="G8" s="99">
        <v>6</v>
      </c>
      <c r="H8" s="99">
        <v>1</v>
      </c>
      <c r="I8" s="99">
        <v>0</v>
      </c>
      <c r="J8" s="99">
        <v>2</v>
      </c>
      <c r="K8" s="99">
        <v>0</v>
      </c>
      <c r="L8" s="99">
        <v>6</v>
      </c>
      <c r="M8" s="99">
        <v>2</v>
      </c>
      <c r="N8" s="99">
        <v>2</v>
      </c>
      <c r="O8" s="103">
        <v>4</v>
      </c>
      <c r="P8" s="99">
        <v>0</v>
      </c>
      <c r="Q8" s="3">
        <f t="shared" si="1"/>
        <v>26</v>
      </c>
      <c r="R8" s="1">
        <f>Q8/S7</f>
        <v>9.3089867525957756E-3</v>
      </c>
    </row>
    <row r="9" spans="1:19" hidden="1" x14ac:dyDescent="0.25">
      <c r="C9" s="97" t="s">
        <v>54</v>
      </c>
      <c r="D9" s="99">
        <v>19</v>
      </c>
      <c r="E9" s="99">
        <v>15</v>
      </c>
      <c r="F9" s="99">
        <v>2</v>
      </c>
      <c r="G9" s="99">
        <v>24</v>
      </c>
      <c r="H9" s="99">
        <v>19</v>
      </c>
      <c r="I9" s="99">
        <v>6</v>
      </c>
      <c r="J9" s="99">
        <v>6</v>
      </c>
      <c r="K9" s="99">
        <v>9</v>
      </c>
      <c r="L9" s="99">
        <v>19</v>
      </c>
      <c r="M9" s="99">
        <v>17</v>
      </c>
      <c r="N9" s="99">
        <v>12</v>
      </c>
      <c r="O9" s="103">
        <v>32</v>
      </c>
      <c r="P9" s="99">
        <v>5</v>
      </c>
      <c r="Q9" s="3">
        <f t="shared" si="1"/>
        <v>185</v>
      </c>
      <c r="R9" s="1">
        <f>Q9/S7</f>
        <v>6.6237021124239168E-2</v>
      </c>
    </row>
    <row r="10" spans="1:19" x14ac:dyDescent="0.25">
      <c r="A10" s="2" t="s">
        <v>118</v>
      </c>
    </row>
    <row r="11" spans="1:19" x14ac:dyDescent="0.25">
      <c r="B11" t="s">
        <v>52</v>
      </c>
    </row>
    <row r="12" spans="1:19" x14ac:dyDescent="0.25">
      <c r="C12" s="4" t="s">
        <v>84</v>
      </c>
      <c r="D12" s="3">
        <v>76</v>
      </c>
      <c r="E12" s="101"/>
      <c r="F12" s="101"/>
      <c r="G12" s="3">
        <v>166</v>
      </c>
      <c r="H12" s="101"/>
      <c r="I12" s="101"/>
      <c r="J12" s="101"/>
      <c r="K12" s="3">
        <v>45</v>
      </c>
      <c r="L12" s="3">
        <v>246</v>
      </c>
      <c r="M12" s="3">
        <v>162</v>
      </c>
      <c r="N12" s="3">
        <v>60</v>
      </c>
      <c r="O12" s="3">
        <v>212</v>
      </c>
      <c r="P12" s="101"/>
      <c r="Q12" s="3">
        <f t="shared" ref="Q12:Q15" si="2">SUM(D12:P12)</f>
        <v>967</v>
      </c>
      <c r="R12" s="1">
        <f>Q12/S12</f>
        <v>0.32493279569892475</v>
      </c>
      <c r="S12">
        <f>SUM(Q12:Q15)</f>
        <v>2976</v>
      </c>
    </row>
    <row r="13" spans="1:19" x14ac:dyDescent="0.25">
      <c r="C13" s="4" t="s">
        <v>85</v>
      </c>
      <c r="D13" s="3">
        <v>80</v>
      </c>
      <c r="E13" s="101"/>
      <c r="F13" s="101"/>
      <c r="G13" s="3">
        <v>233</v>
      </c>
      <c r="H13" s="101"/>
      <c r="I13" s="101"/>
      <c r="J13" s="101"/>
      <c r="K13" s="3">
        <v>77</v>
      </c>
      <c r="L13" s="3">
        <v>261</v>
      </c>
      <c r="M13" s="3">
        <v>201</v>
      </c>
      <c r="N13" s="3">
        <v>79</v>
      </c>
      <c r="O13" s="3">
        <v>230</v>
      </c>
      <c r="P13" s="101"/>
      <c r="Q13" s="3">
        <f t="shared" si="2"/>
        <v>1161</v>
      </c>
      <c r="R13" s="1">
        <f>Q13/S12</f>
        <v>0.3901209677419355</v>
      </c>
    </row>
    <row r="14" spans="1:19" x14ac:dyDescent="0.25">
      <c r="C14" s="4" t="s">
        <v>86</v>
      </c>
      <c r="D14" s="3">
        <v>50</v>
      </c>
      <c r="E14" s="101"/>
      <c r="F14" s="101"/>
      <c r="G14" s="3">
        <v>160</v>
      </c>
      <c r="H14" s="101"/>
      <c r="I14" s="101"/>
      <c r="J14" s="101"/>
      <c r="K14" s="3">
        <v>65</v>
      </c>
      <c r="L14" s="3">
        <v>206</v>
      </c>
      <c r="M14" s="3">
        <v>129</v>
      </c>
      <c r="N14" s="3">
        <v>46</v>
      </c>
      <c r="O14" s="3">
        <v>157</v>
      </c>
      <c r="P14" s="101"/>
      <c r="Q14" s="3">
        <f t="shared" si="2"/>
        <v>813</v>
      </c>
      <c r="R14" s="1">
        <f>Q14/S12</f>
        <v>0.27318548387096775</v>
      </c>
    </row>
    <row r="15" spans="1:19" x14ac:dyDescent="0.25">
      <c r="C15" s="97" t="s">
        <v>54</v>
      </c>
      <c r="D15" s="3">
        <v>5</v>
      </c>
      <c r="E15" s="101"/>
      <c r="F15" s="101"/>
      <c r="G15" s="3">
        <v>5</v>
      </c>
      <c r="H15" s="101"/>
      <c r="I15" s="101"/>
      <c r="J15" s="101"/>
      <c r="K15" s="3">
        <v>4</v>
      </c>
      <c r="L15" s="3">
        <v>3</v>
      </c>
      <c r="M15" s="3">
        <v>6</v>
      </c>
      <c r="N15" s="3">
        <v>1</v>
      </c>
      <c r="O15" s="3">
        <v>11</v>
      </c>
      <c r="P15" s="101"/>
      <c r="Q15" s="3">
        <f t="shared" si="2"/>
        <v>35</v>
      </c>
      <c r="R15" s="1">
        <f>Q15/S12</f>
        <v>1.1760752688172043E-2</v>
      </c>
    </row>
    <row r="16" spans="1:19" x14ac:dyDescent="0.25">
      <c r="A16" s="2" t="s">
        <v>119</v>
      </c>
    </row>
    <row r="17" spans="1:19" x14ac:dyDescent="0.25">
      <c r="B17" t="s">
        <v>55</v>
      </c>
    </row>
    <row r="18" spans="1:19" x14ac:dyDescent="0.25">
      <c r="C18" s="3" t="s">
        <v>17</v>
      </c>
      <c r="D18" s="3">
        <v>105</v>
      </c>
      <c r="E18" s="3">
        <v>208</v>
      </c>
      <c r="F18" s="3">
        <v>21</v>
      </c>
      <c r="G18" s="3">
        <v>301</v>
      </c>
      <c r="H18" s="3">
        <v>1</v>
      </c>
      <c r="I18" s="3">
        <v>111</v>
      </c>
      <c r="J18" s="3">
        <v>44</v>
      </c>
      <c r="K18" s="3">
        <v>81</v>
      </c>
      <c r="L18" s="3">
        <v>362</v>
      </c>
      <c r="M18" s="3">
        <v>232</v>
      </c>
      <c r="N18" s="3">
        <v>2</v>
      </c>
      <c r="O18" s="3">
        <v>255</v>
      </c>
      <c r="P18" s="3">
        <v>50</v>
      </c>
      <c r="Q18" s="3">
        <f>SUM(D18:P18)</f>
        <v>1773</v>
      </c>
      <c r="R18" s="1">
        <f>Q18/S18</f>
        <v>0.59258021390374327</v>
      </c>
      <c r="S18">
        <f>SUM(Q18:Q19)</f>
        <v>2992</v>
      </c>
    </row>
    <row r="19" spans="1:19" x14ac:dyDescent="0.25">
      <c r="C19" s="3" t="s">
        <v>18</v>
      </c>
      <c r="D19" s="3">
        <v>72</v>
      </c>
      <c r="E19" s="3">
        <v>154</v>
      </c>
      <c r="F19" s="3">
        <v>23</v>
      </c>
      <c r="G19" s="3">
        <v>235</v>
      </c>
      <c r="H19" s="3">
        <v>5</v>
      </c>
      <c r="I19" s="3">
        <v>86</v>
      </c>
      <c r="J19" s="3">
        <v>39</v>
      </c>
      <c r="K19" s="3">
        <v>75</v>
      </c>
      <c r="L19" s="3">
        <v>175</v>
      </c>
      <c r="M19" s="3">
        <v>129</v>
      </c>
      <c r="N19" s="3">
        <v>5</v>
      </c>
      <c r="O19" s="3">
        <v>197</v>
      </c>
      <c r="P19" s="3">
        <v>24</v>
      </c>
      <c r="Q19" s="3">
        <f t="shared" ref="Q19" si="3">SUM(D19:P19)</f>
        <v>1219</v>
      </c>
      <c r="R19" s="1">
        <f>Q19/S18</f>
        <v>0.40741978609625668</v>
      </c>
    </row>
    <row r="20" spans="1:19" x14ac:dyDescent="0.25">
      <c r="B20" t="s">
        <v>56</v>
      </c>
      <c r="R20" s="21"/>
      <c r="S20" s="22"/>
    </row>
    <row r="21" spans="1:19" x14ac:dyDescent="0.25">
      <c r="C21" s="3" t="s">
        <v>17</v>
      </c>
      <c r="D21" s="3">
        <v>90</v>
      </c>
      <c r="E21" s="3">
        <v>162</v>
      </c>
      <c r="F21" s="3">
        <v>13</v>
      </c>
      <c r="G21" s="3">
        <v>250</v>
      </c>
      <c r="H21" s="3">
        <v>0</v>
      </c>
      <c r="I21" s="3">
        <v>85</v>
      </c>
      <c r="J21" s="3">
        <v>38</v>
      </c>
      <c r="K21" s="3">
        <v>64</v>
      </c>
      <c r="L21" s="3">
        <v>320</v>
      </c>
      <c r="M21" s="3">
        <v>216</v>
      </c>
      <c r="N21" s="3">
        <v>2</v>
      </c>
      <c r="O21" s="3">
        <v>212</v>
      </c>
      <c r="P21" s="3">
        <v>41</v>
      </c>
      <c r="Q21" s="3">
        <f>SUM(D21:P21)</f>
        <v>1493</v>
      </c>
      <c r="R21" s="1">
        <f>Q21/S21</f>
        <v>0.49916415914409895</v>
      </c>
      <c r="S21" s="22">
        <f>SUM(Q21:Q22)</f>
        <v>2991</v>
      </c>
    </row>
    <row r="22" spans="1:19" x14ac:dyDescent="0.25">
      <c r="C22" s="3" t="s">
        <v>18</v>
      </c>
      <c r="D22" s="3">
        <v>84</v>
      </c>
      <c r="E22" s="3">
        <v>201</v>
      </c>
      <c r="F22" s="3">
        <v>31</v>
      </c>
      <c r="G22" s="3">
        <v>288</v>
      </c>
      <c r="H22" s="3">
        <v>6</v>
      </c>
      <c r="I22" s="3">
        <v>112</v>
      </c>
      <c r="J22" s="3">
        <v>45</v>
      </c>
      <c r="K22" s="3">
        <v>93</v>
      </c>
      <c r="L22" s="3">
        <v>218</v>
      </c>
      <c r="M22" s="3">
        <v>145</v>
      </c>
      <c r="N22" s="3">
        <v>5</v>
      </c>
      <c r="O22" s="3">
        <v>238</v>
      </c>
      <c r="P22" s="3">
        <v>32</v>
      </c>
      <c r="Q22" s="3">
        <f t="shared" ref="Q22" si="4">SUM(D22:P22)</f>
        <v>1498</v>
      </c>
      <c r="R22" s="1">
        <f>Q22/S21</f>
        <v>0.50083584085590105</v>
      </c>
      <c r="S22" s="22"/>
    </row>
    <row r="23" spans="1:19" x14ac:dyDescent="0.25">
      <c r="A23" s="2" t="s">
        <v>122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S23" s="22"/>
    </row>
    <row r="24" spans="1:19" x14ac:dyDescent="0.25">
      <c r="B24" t="s">
        <v>52</v>
      </c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9" x14ac:dyDescent="0.25">
      <c r="C25" s="102" t="s">
        <v>57</v>
      </c>
      <c r="D25" s="3">
        <v>5</v>
      </c>
      <c r="E25" s="3">
        <v>155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3">
        <f t="shared" ref="Q25:Q29" si="5">SUM(D25:P25)</f>
        <v>160</v>
      </c>
      <c r="R25" s="1">
        <f>Q25/S25</f>
        <v>0.26101141924959215</v>
      </c>
      <c r="S25">
        <f>SUM(Q25:Q29)</f>
        <v>613</v>
      </c>
    </row>
    <row r="26" spans="1:19" x14ac:dyDescent="0.25">
      <c r="C26" s="4" t="s">
        <v>58</v>
      </c>
      <c r="D26" s="3">
        <v>4</v>
      </c>
      <c r="E26" s="3">
        <v>92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3">
        <f t="shared" si="5"/>
        <v>96</v>
      </c>
      <c r="R26" s="1">
        <f>Q26/S25</f>
        <v>0.15660685154975529</v>
      </c>
    </row>
    <row r="27" spans="1:19" x14ac:dyDescent="0.25">
      <c r="C27" s="4" t="s">
        <v>59</v>
      </c>
      <c r="D27" s="3">
        <v>3</v>
      </c>
      <c r="E27" s="3">
        <v>99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3">
        <f t="shared" si="5"/>
        <v>102</v>
      </c>
      <c r="R27" s="1">
        <f>Q27/S25</f>
        <v>0.16639477977161501</v>
      </c>
    </row>
    <row r="28" spans="1:19" x14ac:dyDescent="0.25">
      <c r="C28" s="102" t="s">
        <v>60</v>
      </c>
      <c r="D28" s="3">
        <v>4</v>
      </c>
      <c r="E28" s="3">
        <v>246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3">
        <f t="shared" si="5"/>
        <v>250</v>
      </c>
      <c r="R28" s="1">
        <f>Q28/S25</f>
        <v>0.40783034257748779</v>
      </c>
    </row>
    <row r="29" spans="1:19" x14ac:dyDescent="0.25">
      <c r="C29" s="4" t="s">
        <v>54</v>
      </c>
      <c r="D29" s="3">
        <v>0</v>
      </c>
      <c r="E29" s="3">
        <v>5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3">
        <f t="shared" si="5"/>
        <v>5</v>
      </c>
      <c r="R29" s="1">
        <f>Q29/S25</f>
        <v>8.1566068515497546E-3</v>
      </c>
    </row>
    <row r="30" spans="1:19" x14ac:dyDescent="0.25">
      <c r="A30" s="2" t="s">
        <v>121</v>
      </c>
    </row>
    <row r="31" spans="1:19" x14ac:dyDescent="0.25">
      <c r="B31" t="s">
        <v>42</v>
      </c>
    </row>
    <row r="32" spans="1:19" x14ac:dyDescent="0.25">
      <c r="C32" s="3" t="s">
        <v>17</v>
      </c>
      <c r="D32" s="3">
        <v>105</v>
      </c>
      <c r="E32" s="101"/>
      <c r="F32" s="3">
        <v>4</v>
      </c>
      <c r="G32" s="3">
        <v>354</v>
      </c>
      <c r="H32" s="3">
        <v>0</v>
      </c>
      <c r="I32" s="101"/>
      <c r="J32" s="3">
        <v>47</v>
      </c>
      <c r="K32" s="3">
        <v>102</v>
      </c>
      <c r="L32" s="3">
        <v>418</v>
      </c>
      <c r="M32" s="3">
        <v>278</v>
      </c>
      <c r="N32" s="3">
        <v>5</v>
      </c>
      <c r="O32" s="3">
        <v>283</v>
      </c>
      <c r="P32" s="3">
        <v>45</v>
      </c>
      <c r="Q32" s="3">
        <f>SUM(D32:P32)</f>
        <v>1641</v>
      </c>
      <c r="R32" s="1">
        <f>Q32/S32</f>
        <v>0.69711129991503828</v>
      </c>
      <c r="S32">
        <f>SUM(Q32:Q33)</f>
        <v>2354</v>
      </c>
    </row>
    <row r="33" spans="1:19" x14ac:dyDescent="0.25">
      <c r="C33" s="3" t="s">
        <v>18</v>
      </c>
      <c r="D33" s="3">
        <v>42</v>
      </c>
      <c r="E33" s="101"/>
      <c r="F33" s="3">
        <v>10</v>
      </c>
      <c r="G33" s="3">
        <v>184</v>
      </c>
      <c r="H33" s="3">
        <v>6</v>
      </c>
      <c r="I33" s="101"/>
      <c r="J33" s="3">
        <v>36</v>
      </c>
      <c r="K33" s="3">
        <v>54</v>
      </c>
      <c r="L33" s="3">
        <v>120</v>
      </c>
      <c r="M33" s="3">
        <v>85</v>
      </c>
      <c r="N33" s="3">
        <v>2</v>
      </c>
      <c r="O33" s="3">
        <v>154</v>
      </c>
      <c r="P33" s="3">
        <v>20</v>
      </c>
      <c r="Q33" s="3">
        <f t="shared" ref="Q33" si="6">SUM(D33:P33)</f>
        <v>713</v>
      </c>
      <c r="R33" s="1">
        <f>Q33/S32</f>
        <v>0.30288870008496177</v>
      </c>
    </row>
    <row r="34" spans="1:19" x14ac:dyDescent="0.25">
      <c r="B34" t="s">
        <v>43</v>
      </c>
    </row>
    <row r="35" spans="1:19" x14ac:dyDescent="0.25">
      <c r="C35" s="3" t="s">
        <v>17</v>
      </c>
      <c r="D35" s="3">
        <v>70</v>
      </c>
      <c r="E35" s="101"/>
      <c r="F35" s="3">
        <v>2</v>
      </c>
      <c r="G35" s="3">
        <v>274</v>
      </c>
      <c r="H35" s="3">
        <v>0</v>
      </c>
      <c r="I35" s="101"/>
      <c r="J35" s="3">
        <v>35</v>
      </c>
      <c r="K35" s="3">
        <v>66</v>
      </c>
      <c r="L35" s="3">
        <v>342</v>
      </c>
      <c r="M35" s="3">
        <v>245</v>
      </c>
      <c r="N35" s="3">
        <v>5</v>
      </c>
      <c r="O35" s="3">
        <v>200</v>
      </c>
      <c r="P35" s="3">
        <v>40</v>
      </c>
      <c r="Q35" s="3">
        <f>SUM(D35:P35)</f>
        <v>1279</v>
      </c>
      <c r="R35" s="1">
        <f>Q35/S35</f>
        <v>0.54240882103477528</v>
      </c>
      <c r="S35">
        <f>SUM(Q35:Q36)</f>
        <v>2358</v>
      </c>
    </row>
    <row r="36" spans="1:19" x14ac:dyDescent="0.25">
      <c r="C36" s="3" t="s">
        <v>18</v>
      </c>
      <c r="D36" s="3">
        <v>77</v>
      </c>
      <c r="E36" s="101"/>
      <c r="F36" s="3">
        <v>12</v>
      </c>
      <c r="G36" s="3">
        <v>267</v>
      </c>
      <c r="H36" s="3">
        <v>6</v>
      </c>
      <c r="I36" s="101"/>
      <c r="J36" s="3">
        <v>48</v>
      </c>
      <c r="K36" s="3">
        <v>89</v>
      </c>
      <c r="L36" s="3">
        <v>197</v>
      </c>
      <c r="M36" s="3">
        <v>119</v>
      </c>
      <c r="N36" s="3">
        <v>2</v>
      </c>
      <c r="O36" s="3">
        <v>237</v>
      </c>
      <c r="P36" s="3">
        <v>25</v>
      </c>
      <c r="Q36" s="3">
        <f t="shared" ref="Q36" si="7">SUM(D36:P36)</f>
        <v>1079</v>
      </c>
      <c r="R36" s="1">
        <f>Q36/S35</f>
        <v>0.45759117896522478</v>
      </c>
    </row>
    <row r="37" spans="1:19" x14ac:dyDescent="0.25">
      <c r="A37" s="2" t="s">
        <v>120</v>
      </c>
      <c r="L37" s="98"/>
    </row>
    <row r="38" spans="1:19" x14ac:dyDescent="0.25">
      <c r="B38" t="s">
        <v>52</v>
      </c>
    </row>
    <row r="39" spans="1:19" x14ac:dyDescent="0.25">
      <c r="C39" s="102" t="s">
        <v>61</v>
      </c>
      <c r="D39" s="3">
        <v>8</v>
      </c>
      <c r="E39" s="101"/>
      <c r="F39" s="3">
        <v>13</v>
      </c>
      <c r="G39" s="101"/>
      <c r="H39" s="101"/>
      <c r="I39" s="3">
        <v>108</v>
      </c>
      <c r="J39" s="101"/>
      <c r="K39" s="101"/>
      <c r="L39" s="101"/>
      <c r="M39" s="101"/>
      <c r="N39" s="101"/>
      <c r="O39" s="101"/>
      <c r="P39" s="101"/>
      <c r="Q39" s="3">
        <f>SUM(D39:P39)</f>
        <v>129</v>
      </c>
      <c r="R39" s="1">
        <f>Q39/S39</f>
        <v>0.28730512249443207</v>
      </c>
      <c r="S39">
        <f>SUM(Q39:Q45)</f>
        <v>449</v>
      </c>
    </row>
    <row r="40" spans="1:19" x14ac:dyDescent="0.25">
      <c r="C40" s="3" t="s">
        <v>62</v>
      </c>
      <c r="D40" s="3">
        <v>4</v>
      </c>
      <c r="E40" s="101"/>
      <c r="F40" s="3">
        <v>2</v>
      </c>
      <c r="G40" s="101"/>
      <c r="H40" s="101"/>
      <c r="I40" s="3">
        <v>29</v>
      </c>
      <c r="J40" s="101"/>
      <c r="K40" s="101"/>
      <c r="L40" s="101"/>
      <c r="M40" s="101"/>
      <c r="N40" s="101"/>
      <c r="O40" s="101"/>
      <c r="P40" s="101"/>
      <c r="Q40" s="3">
        <f t="shared" ref="Q40:Q41" si="8">SUM(D40:P40)</f>
        <v>35</v>
      </c>
      <c r="R40" s="1">
        <f>Q40/S39</f>
        <v>7.7951002227171495E-2</v>
      </c>
    </row>
    <row r="41" spans="1:19" x14ac:dyDescent="0.25">
      <c r="C41" s="3" t="s">
        <v>63</v>
      </c>
      <c r="D41" s="3">
        <v>3</v>
      </c>
      <c r="E41" s="101"/>
      <c r="F41" s="3">
        <v>9</v>
      </c>
      <c r="G41" s="101"/>
      <c r="H41" s="101"/>
      <c r="I41" s="3">
        <v>40</v>
      </c>
      <c r="J41" s="101"/>
      <c r="K41" s="101"/>
      <c r="L41" s="101"/>
      <c r="M41" s="101"/>
      <c r="N41" s="101"/>
      <c r="O41" s="101"/>
      <c r="P41" s="101"/>
      <c r="Q41" s="3">
        <f t="shared" si="8"/>
        <v>52</v>
      </c>
      <c r="R41" s="1">
        <f>Q41/S39</f>
        <v>0.11581291759465479</v>
      </c>
    </row>
    <row r="42" spans="1:19" x14ac:dyDescent="0.25">
      <c r="C42" s="3" t="s">
        <v>64</v>
      </c>
      <c r="D42" s="3">
        <v>5</v>
      </c>
      <c r="E42" s="101"/>
      <c r="F42" s="3">
        <v>9</v>
      </c>
      <c r="G42" s="101"/>
      <c r="H42" s="101"/>
      <c r="I42" s="3">
        <v>42</v>
      </c>
      <c r="J42" s="101"/>
      <c r="K42" s="101"/>
      <c r="L42" s="101"/>
      <c r="M42" s="101"/>
      <c r="N42" s="101"/>
      <c r="O42" s="101"/>
      <c r="P42" s="101"/>
      <c r="Q42" s="3">
        <f>SUM(D42:P42)</f>
        <v>56</v>
      </c>
      <c r="R42" s="1">
        <f>Q42/S39</f>
        <v>0.12472160356347439</v>
      </c>
    </row>
    <row r="43" spans="1:19" x14ac:dyDescent="0.25">
      <c r="C43" s="3" t="s">
        <v>65</v>
      </c>
      <c r="D43" s="3">
        <v>11</v>
      </c>
      <c r="E43" s="101"/>
      <c r="F43" s="3">
        <v>3</v>
      </c>
      <c r="G43" s="101"/>
      <c r="H43" s="101"/>
      <c r="I43" s="3">
        <v>68</v>
      </c>
      <c r="J43" s="101"/>
      <c r="K43" s="101"/>
      <c r="L43" s="101"/>
      <c r="M43" s="101"/>
      <c r="N43" s="101"/>
      <c r="O43" s="101"/>
      <c r="P43" s="101"/>
      <c r="Q43" s="3">
        <f t="shared" ref="Q43:Q45" si="9">SUM(D43:P43)</f>
        <v>82</v>
      </c>
      <c r="R43" s="1">
        <f>Q43/S39</f>
        <v>0.18262806236080179</v>
      </c>
    </row>
    <row r="44" spans="1:19" x14ac:dyDescent="0.25">
      <c r="C44" s="102" t="s">
        <v>66</v>
      </c>
      <c r="D44" s="3">
        <v>8</v>
      </c>
      <c r="E44" s="101"/>
      <c r="F44" s="3">
        <v>11</v>
      </c>
      <c r="G44" s="101"/>
      <c r="H44" s="101"/>
      <c r="I44" s="3">
        <v>72</v>
      </c>
      <c r="J44" s="101"/>
      <c r="K44" s="101"/>
      <c r="L44" s="101"/>
      <c r="M44" s="101"/>
      <c r="N44" s="101"/>
      <c r="O44" s="101"/>
      <c r="P44" s="101"/>
      <c r="Q44" s="3">
        <f t="shared" si="9"/>
        <v>91</v>
      </c>
      <c r="R44" s="1">
        <f>Q44/S39</f>
        <v>0.20267260579064589</v>
      </c>
    </row>
    <row r="45" spans="1:19" x14ac:dyDescent="0.25">
      <c r="C45" s="3" t="s">
        <v>67</v>
      </c>
      <c r="D45" s="3">
        <v>1</v>
      </c>
      <c r="E45" s="101"/>
      <c r="F45" s="3">
        <v>0</v>
      </c>
      <c r="G45" s="101"/>
      <c r="H45" s="101"/>
      <c r="I45" s="3">
        <v>3</v>
      </c>
      <c r="J45" s="101"/>
      <c r="K45" s="101"/>
      <c r="L45" s="101"/>
      <c r="M45" s="101"/>
      <c r="N45" s="101"/>
      <c r="O45" s="101"/>
      <c r="P45" s="101"/>
      <c r="Q45" s="3">
        <f t="shared" si="9"/>
        <v>4</v>
      </c>
      <c r="R45" s="1">
        <f>Q45/S39</f>
        <v>8.9086859688195987E-3</v>
      </c>
    </row>
    <row r="46" spans="1:19" x14ac:dyDescent="0.25">
      <c r="A46" s="2" t="s">
        <v>123</v>
      </c>
      <c r="D46" s="5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5"/>
    </row>
    <row r="47" spans="1:19" x14ac:dyDescent="0.25">
      <c r="B47" t="s">
        <v>68</v>
      </c>
      <c r="R47" s="21"/>
      <c r="S47" s="22"/>
    </row>
    <row r="48" spans="1:19" x14ac:dyDescent="0.25">
      <c r="C48" s="3" t="s">
        <v>69</v>
      </c>
      <c r="D48" s="3">
        <v>4</v>
      </c>
      <c r="E48" s="101"/>
      <c r="F48" s="101"/>
      <c r="G48" s="3">
        <v>2</v>
      </c>
      <c r="H48" s="101"/>
      <c r="I48" s="101"/>
      <c r="J48" s="3">
        <v>12</v>
      </c>
      <c r="K48" s="101"/>
      <c r="L48" s="101"/>
      <c r="M48" s="101"/>
      <c r="N48" s="3">
        <v>58</v>
      </c>
      <c r="O48" s="3">
        <v>9</v>
      </c>
      <c r="P48" s="101"/>
      <c r="Q48" s="3">
        <f>SUM(D48:P48)</f>
        <v>85</v>
      </c>
      <c r="R48" s="1">
        <f>Q48/S48</f>
        <v>0.29209621993127149</v>
      </c>
      <c r="S48" s="22">
        <f>SUM(Q48:Q51)</f>
        <v>291</v>
      </c>
    </row>
    <row r="49" spans="1:19" x14ac:dyDescent="0.25">
      <c r="C49" s="102" t="s">
        <v>70</v>
      </c>
      <c r="D49" s="3">
        <v>2</v>
      </c>
      <c r="E49" s="101"/>
      <c r="F49" s="101"/>
      <c r="G49" s="3">
        <v>0</v>
      </c>
      <c r="H49" s="101"/>
      <c r="I49" s="101"/>
      <c r="J49" s="3">
        <v>7</v>
      </c>
      <c r="K49" s="101"/>
      <c r="L49" s="101"/>
      <c r="M49" s="101"/>
      <c r="N49" s="3">
        <v>81</v>
      </c>
      <c r="O49" s="3">
        <v>6</v>
      </c>
      <c r="P49" s="101"/>
      <c r="Q49" s="3">
        <f t="shared" ref="Q49:Q51" si="10">SUM(D49:P49)</f>
        <v>96</v>
      </c>
      <c r="R49" s="1">
        <f>Q49/S48</f>
        <v>0.32989690721649484</v>
      </c>
      <c r="S49" s="22"/>
    </row>
    <row r="50" spans="1:19" x14ac:dyDescent="0.25">
      <c r="C50" s="102" t="s">
        <v>71</v>
      </c>
      <c r="D50" s="3">
        <v>3</v>
      </c>
      <c r="E50" s="101"/>
      <c r="F50" s="101"/>
      <c r="G50" s="3">
        <v>2</v>
      </c>
      <c r="H50" s="101"/>
      <c r="I50" s="101"/>
      <c r="J50" s="3">
        <v>11</v>
      </c>
      <c r="K50" s="101"/>
      <c r="L50" s="101"/>
      <c r="M50" s="101"/>
      <c r="N50" s="3">
        <v>89</v>
      </c>
      <c r="O50" s="3">
        <v>3</v>
      </c>
      <c r="P50" s="101"/>
      <c r="Q50" s="3">
        <f t="shared" si="10"/>
        <v>108</v>
      </c>
      <c r="R50" s="1">
        <f>Q50/S48</f>
        <v>0.37113402061855671</v>
      </c>
      <c r="S50" s="22"/>
    </row>
    <row r="51" spans="1:19" x14ac:dyDescent="0.25">
      <c r="C51" s="3" t="s">
        <v>54</v>
      </c>
      <c r="D51" s="3">
        <v>0</v>
      </c>
      <c r="E51" s="101"/>
      <c r="F51" s="101"/>
      <c r="G51" s="3">
        <v>0</v>
      </c>
      <c r="H51" s="101"/>
      <c r="I51" s="101"/>
      <c r="J51" s="3">
        <v>0</v>
      </c>
      <c r="K51" s="101"/>
      <c r="L51" s="101"/>
      <c r="M51" s="101"/>
      <c r="N51" s="3">
        <v>2</v>
      </c>
      <c r="O51" s="3">
        <v>0</v>
      </c>
      <c r="P51" s="101"/>
      <c r="Q51" s="3">
        <f t="shared" si="10"/>
        <v>2</v>
      </c>
      <c r="R51" s="1">
        <f>Q51/S48</f>
        <v>6.8728522336769758E-3</v>
      </c>
      <c r="S51" s="22"/>
    </row>
    <row r="52" spans="1:19" x14ac:dyDescent="0.25">
      <c r="B52" t="s">
        <v>72</v>
      </c>
    </row>
    <row r="53" spans="1:19" x14ac:dyDescent="0.25">
      <c r="C53" s="104" t="s">
        <v>73</v>
      </c>
      <c r="D53" s="3">
        <v>2</v>
      </c>
      <c r="E53" s="101"/>
      <c r="F53" s="101"/>
      <c r="G53" s="99">
        <v>3</v>
      </c>
      <c r="H53" s="101"/>
      <c r="I53" s="101"/>
      <c r="J53" s="3">
        <v>11</v>
      </c>
      <c r="K53" s="101"/>
      <c r="L53" s="101"/>
      <c r="M53" s="101"/>
      <c r="N53" s="3">
        <v>59</v>
      </c>
      <c r="O53" s="3">
        <v>7</v>
      </c>
      <c r="P53" s="101"/>
      <c r="Q53" s="3">
        <f>SUM(D53:P53)</f>
        <v>82</v>
      </c>
      <c r="R53" s="1">
        <f>Q53/S53</f>
        <v>0.50931677018633537</v>
      </c>
      <c r="S53">
        <f>SUM(Q53:Q56)</f>
        <v>161</v>
      </c>
    </row>
    <row r="54" spans="1:19" x14ac:dyDescent="0.25">
      <c r="C54" s="99" t="s">
        <v>74</v>
      </c>
      <c r="D54" s="3">
        <v>0</v>
      </c>
      <c r="E54" s="101"/>
      <c r="F54" s="101"/>
      <c r="G54" s="99">
        <v>0</v>
      </c>
      <c r="H54" s="101"/>
      <c r="I54" s="101"/>
      <c r="J54" s="3">
        <v>4</v>
      </c>
      <c r="K54" s="101"/>
      <c r="L54" s="101"/>
      <c r="M54" s="101"/>
      <c r="N54" s="3">
        <v>41</v>
      </c>
      <c r="O54" s="3">
        <v>2</v>
      </c>
      <c r="P54" s="101"/>
      <c r="Q54" s="3">
        <f t="shared" ref="Q54:Q56" si="11">SUM(D54:P54)</f>
        <v>47</v>
      </c>
      <c r="R54" s="1">
        <f>Q54/S53</f>
        <v>0.29192546583850931</v>
      </c>
    </row>
    <row r="55" spans="1:19" x14ac:dyDescent="0.25">
      <c r="C55" s="99" t="s">
        <v>50</v>
      </c>
      <c r="D55" s="3">
        <v>2</v>
      </c>
      <c r="E55" s="101"/>
      <c r="F55" s="101"/>
      <c r="G55" s="99">
        <v>0</v>
      </c>
      <c r="H55" s="101"/>
      <c r="I55" s="101"/>
      <c r="J55" s="3">
        <v>2</v>
      </c>
      <c r="K55" s="101"/>
      <c r="L55" s="101"/>
      <c r="M55" s="101"/>
      <c r="N55" s="3">
        <v>28</v>
      </c>
      <c r="O55" s="3">
        <v>0</v>
      </c>
      <c r="P55" s="101"/>
      <c r="Q55" s="3">
        <f t="shared" si="11"/>
        <v>32</v>
      </c>
      <c r="R55" s="1">
        <f>Q55/S53</f>
        <v>0.19875776397515527</v>
      </c>
    </row>
    <row r="56" spans="1:19" x14ac:dyDescent="0.25">
      <c r="C56" s="99" t="s">
        <v>54</v>
      </c>
      <c r="D56" s="3">
        <v>0</v>
      </c>
      <c r="E56" s="101"/>
      <c r="F56" s="101"/>
      <c r="G56" s="99">
        <v>0</v>
      </c>
      <c r="H56" s="101"/>
      <c r="I56" s="101"/>
      <c r="J56" s="3">
        <v>0</v>
      </c>
      <c r="K56" s="101"/>
      <c r="L56" s="101"/>
      <c r="M56" s="101"/>
      <c r="N56" s="3">
        <v>0</v>
      </c>
      <c r="O56" s="3">
        <v>0</v>
      </c>
      <c r="P56" s="101"/>
      <c r="Q56" s="3">
        <f t="shared" si="11"/>
        <v>0</v>
      </c>
      <c r="R56" s="1">
        <f>Q56/S53</f>
        <v>0</v>
      </c>
    </row>
    <row r="57" spans="1:19" x14ac:dyDescent="0.25">
      <c r="A57" s="2" t="s">
        <v>124</v>
      </c>
    </row>
    <row r="58" spans="1:19" x14ac:dyDescent="0.25">
      <c r="B58" t="s">
        <v>52</v>
      </c>
    </row>
    <row r="59" spans="1:19" x14ac:dyDescent="0.25">
      <c r="C59" s="3" t="s">
        <v>75</v>
      </c>
      <c r="D59" s="3">
        <v>0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3">
        <v>1</v>
      </c>
      <c r="P59" s="101"/>
      <c r="Q59" s="3">
        <f t="shared" ref="Q59:Q63" si="12">SUM(D59:P59)</f>
        <v>1</v>
      </c>
      <c r="R59" s="1">
        <f>Q59/S59</f>
        <v>0.25</v>
      </c>
      <c r="S59">
        <f>SUM(Q59:Q63)</f>
        <v>4</v>
      </c>
    </row>
    <row r="60" spans="1:19" x14ac:dyDescent="0.25">
      <c r="C60" s="3" t="s">
        <v>76</v>
      </c>
      <c r="D60" s="3">
        <v>0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3">
        <v>1</v>
      </c>
      <c r="P60" s="101"/>
      <c r="Q60" s="3">
        <f t="shared" si="12"/>
        <v>1</v>
      </c>
      <c r="R60" s="1">
        <f>Q60/S59</f>
        <v>0.25</v>
      </c>
    </row>
    <row r="61" spans="1:19" x14ac:dyDescent="0.25">
      <c r="C61" s="99" t="s">
        <v>77</v>
      </c>
      <c r="D61" s="3">
        <v>0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3">
        <v>1</v>
      </c>
      <c r="P61" s="101"/>
      <c r="Q61" s="3">
        <f t="shared" si="12"/>
        <v>1</v>
      </c>
      <c r="R61" s="1">
        <f>Q61/S59</f>
        <v>0.25</v>
      </c>
    </row>
    <row r="62" spans="1:19" x14ac:dyDescent="0.25">
      <c r="C62" s="99" t="s">
        <v>78</v>
      </c>
      <c r="D62" s="3">
        <v>0</v>
      </c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3">
        <v>1</v>
      </c>
      <c r="P62" s="101"/>
      <c r="Q62" s="3">
        <f t="shared" si="12"/>
        <v>1</v>
      </c>
      <c r="R62" s="1">
        <f>Q62/S59</f>
        <v>0.25</v>
      </c>
    </row>
    <row r="63" spans="1:19" x14ac:dyDescent="0.25">
      <c r="C63" s="99" t="s">
        <v>54</v>
      </c>
      <c r="D63" s="3">
        <v>0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3">
        <v>0</v>
      </c>
      <c r="P63" s="101"/>
      <c r="Q63" s="3">
        <f t="shared" si="12"/>
        <v>0</v>
      </c>
      <c r="R63" s="1">
        <f>Q63/S59</f>
        <v>0</v>
      </c>
    </row>
    <row r="64" spans="1:19" x14ac:dyDescent="0.25">
      <c r="A64" s="2" t="s">
        <v>125</v>
      </c>
    </row>
    <row r="65" spans="1:19" x14ac:dyDescent="0.25">
      <c r="B65" t="s">
        <v>79</v>
      </c>
    </row>
    <row r="66" spans="1:19" x14ac:dyDescent="0.25">
      <c r="C66" s="3" t="s">
        <v>80</v>
      </c>
      <c r="D66" s="3">
        <v>1</v>
      </c>
      <c r="E66" s="101"/>
      <c r="F66" s="101"/>
      <c r="G66" s="101"/>
      <c r="H66" s="101"/>
      <c r="I66" s="101"/>
      <c r="J66" s="3">
        <v>5</v>
      </c>
      <c r="K66" s="101"/>
      <c r="L66" s="101"/>
      <c r="M66" s="101"/>
      <c r="N66" s="3">
        <v>35</v>
      </c>
      <c r="O66" s="101"/>
      <c r="P66" s="101"/>
      <c r="Q66" s="3">
        <f t="shared" ref="Q66:Q68" si="13">SUM(D66:P66)</f>
        <v>41</v>
      </c>
      <c r="R66" s="1">
        <f>Q66/S66</f>
        <v>0.28671328671328672</v>
      </c>
      <c r="S66">
        <f>SUM(Q66:Q68)</f>
        <v>143</v>
      </c>
    </row>
    <row r="67" spans="1:19" x14ac:dyDescent="0.25">
      <c r="C67" s="102" t="s">
        <v>81</v>
      </c>
      <c r="D67" s="3">
        <v>1</v>
      </c>
      <c r="E67" s="101"/>
      <c r="F67" s="101"/>
      <c r="G67" s="101"/>
      <c r="H67" s="101"/>
      <c r="I67" s="101"/>
      <c r="J67" s="3">
        <v>12</v>
      </c>
      <c r="K67" s="101"/>
      <c r="L67" s="101"/>
      <c r="M67" s="101"/>
      <c r="N67" s="3">
        <v>86</v>
      </c>
      <c r="O67" s="101"/>
      <c r="P67" s="101"/>
      <c r="Q67" s="3">
        <f t="shared" si="13"/>
        <v>99</v>
      </c>
      <c r="R67" s="1">
        <f>Q67/S66</f>
        <v>0.69230769230769229</v>
      </c>
    </row>
    <row r="68" spans="1:19" x14ac:dyDescent="0.25">
      <c r="C68" s="99" t="s">
        <v>54</v>
      </c>
      <c r="D68" s="3">
        <v>0</v>
      </c>
      <c r="E68" s="101"/>
      <c r="F68" s="101"/>
      <c r="G68" s="101"/>
      <c r="H68" s="101"/>
      <c r="I68" s="101"/>
      <c r="J68" s="3">
        <v>0</v>
      </c>
      <c r="K68" s="101"/>
      <c r="L68" s="101"/>
      <c r="M68" s="101"/>
      <c r="N68" s="3">
        <v>3</v>
      </c>
      <c r="O68" s="101"/>
      <c r="P68" s="101"/>
      <c r="Q68" s="3">
        <f t="shared" si="13"/>
        <v>3</v>
      </c>
      <c r="R68" s="1">
        <f>Q68/S66</f>
        <v>2.097902097902098E-2</v>
      </c>
    </row>
    <row r="69" spans="1:19" s="25" customFormat="1" x14ac:dyDescent="0.25">
      <c r="A69" s="24" t="s">
        <v>126</v>
      </c>
      <c r="R69" s="26"/>
    </row>
    <row r="70" spans="1:19" x14ac:dyDescent="0.25">
      <c r="B70" t="s">
        <v>79</v>
      </c>
    </row>
    <row r="71" spans="1:19" x14ac:dyDescent="0.25">
      <c r="C71" s="4" t="s">
        <v>82</v>
      </c>
      <c r="D71" s="3">
        <v>0</v>
      </c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3">
        <v>3</v>
      </c>
      <c r="P71" s="3">
        <v>4</v>
      </c>
      <c r="Q71" s="3">
        <f t="shared" ref="Q71:Q73" si="14">SUM(D71:P71)</f>
        <v>7</v>
      </c>
      <c r="R71" s="1">
        <f>Q71/S71</f>
        <v>0.36842105263157893</v>
      </c>
      <c r="S71">
        <f>SUM(Q71:Q73)</f>
        <v>19</v>
      </c>
    </row>
    <row r="72" spans="1:19" x14ac:dyDescent="0.25">
      <c r="C72" s="4" t="s">
        <v>83</v>
      </c>
      <c r="D72" s="3">
        <v>0</v>
      </c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3">
        <v>8</v>
      </c>
      <c r="P72" s="3">
        <v>4</v>
      </c>
      <c r="Q72" s="3">
        <f t="shared" si="14"/>
        <v>12</v>
      </c>
      <c r="R72" s="1">
        <f>Q72/S71</f>
        <v>0.63157894736842102</v>
      </c>
    </row>
    <row r="73" spans="1:19" x14ac:dyDescent="0.25">
      <c r="C73" s="4" t="s">
        <v>54</v>
      </c>
      <c r="D73" s="3">
        <v>0</v>
      </c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3">
        <v>0</v>
      </c>
      <c r="P73" s="3">
        <v>0</v>
      </c>
      <c r="Q73" s="3">
        <f t="shared" si="14"/>
        <v>0</v>
      </c>
      <c r="R73" s="1">
        <f>Q73/S71</f>
        <v>0</v>
      </c>
    </row>
    <row r="74" spans="1:19" x14ac:dyDescent="0.25">
      <c r="A74" s="2" t="s">
        <v>127</v>
      </c>
      <c r="C74" s="10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9" x14ac:dyDescent="0.25">
      <c r="B75" t="s">
        <v>19</v>
      </c>
      <c r="C75" s="10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9" x14ac:dyDescent="0.25">
      <c r="C76" s="97" t="s">
        <v>87</v>
      </c>
      <c r="D76" s="3">
        <v>5</v>
      </c>
      <c r="E76" s="3">
        <v>192</v>
      </c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3">
        <f t="shared" ref="Q76:Q77" si="15">SUM(D76:P76)</f>
        <v>197</v>
      </c>
      <c r="R76" s="1">
        <f>Q76/S76</f>
        <v>0.97044334975369462</v>
      </c>
      <c r="S76">
        <f>SUM(Q76:Q77)</f>
        <v>203</v>
      </c>
    </row>
    <row r="77" spans="1:19" x14ac:dyDescent="0.25">
      <c r="C77" s="97" t="s">
        <v>54</v>
      </c>
      <c r="D77" s="3">
        <v>0</v>
      </c>
      <c r="E77" s="3">
        <v>6</v>
      </c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3">
        <f t="shared" si="15"/>
        <v>6</v>
      </c>
      <c r="R77" s="1">
        <f>Q77/S76</f>
        <v>2.9556650246305417E-2</v>
      </c>
    </row>
    <row r="78" spans="1:19" x14ac:dyDescent="0.25">
      <c r="B78" t="s">
        <v>115</v>
      </c>
      <c r="C78" s="100"/>
      <c r="D78" s="22"/>
      <c r="E78" s="22"/>
      <c r="F78" s="22"/>
      <c r="G78" s="5"/>
      <c r="H78" s="22"/>
      <c r="I78" s="22"/>
      <c r="J78" s="5"/>
      <c r="K78" s="5"/>
      <c r="L78" s="5"/>
      <c r="M78" s="5"/>
      <c r="N78" s="5"/>
      <c r="O78" s="5"/>
      <c r="P78" s="5"/>
      <c r="Q78" s="22"/>
    </row>
    <row r="79" spans="1:19" x14ac:dyDescent="0.25">
      <c r="C79" s="104" t="s">
        <v>88</v>
      </c>
      <c r="D79" s="3">
        <v>3</v>
      </c>
      <c r="E79" s="3">
        <v>124</v>
      </c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3">
        <f t="shared" ref="Q79:Q81" si="16">SUM(D79:P79)</f>
        <v>127</v>
      </c>
      <c r="R79" s="1">
        <f>Q79/S79</f>
        <v>0.8193548387096774</v>
      </c>
      <c r="S79">
        <f>SUM(Q79:Q81)</f>
        <v>155</v>
      </c>
    </row>
    <row r="80" spans="1:19" x14ac:dyDescent="0.25">
      <c r="C80" s="97" t="s">
        <v>89</v>
      </c>
      <c r="D80" s="3">
        <v>0</v>
      </c>
      <c r="E80" s="3">
        <v>28</v>
      </c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3">
        <f t="shared" si="16"/>
        <v>28</v>
      </c>
      <c r="R80" s="1">
        <f>Q80/S79</f>
        <v>0.18064516129032257</v>
      </c>
    </row>
    <row r="81" spans="1:19" x14ac:dyDescent="0.25">
      <c r="C81" s="97" t="s">
        <v>54</v>
      </c>
      <c r="D81" s="3">
        <v>0</v>
      </c>
      <c r="E81" s="3">
        <v>0</v>
      </c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3">
        <f t="shared" si="16"/>
        <v>0</v>
      </c>
      <c r="R81" s="1">
        <f>Q81/S79</f>
        <v>0</v>
      </c>
    </row>
    <row r="82" spans="1:19" x14ac:dyDescent="0.25">
      <c r="B82" t="s">
        <v>114</v>
      </c>
    </row>
    <row r="83" spans="1:19" x14ac:dyDescent="0.25">
      <c r="C83" s="104" t="s">
        <v>112</v>
      </c>
      <c r="D83" s="3">
        <v>3</v>
      </c>
      <c r="E83" s="3">
        <v>121</v>
      </c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3">
        <f t="shared" ref="Q83:Q85" si="17">SUM(D83:P83)</f>
        <v>124</v>
      </c>
      <c r="R83" s="1">
        <f>Q83/S83</f>
        <v>0.82119205298013243</v>
      </c>
      <c r="S83">
        <f>SUM(Q83:Q85)</f>
        <v>151</v>
      </c>
    </row>
    <row r="84" spans="1:19" x14ac:dyDescent="0.25">
      <c r="C84" s="97" t="s">
        <v>113</v>
      </c>
      <c r="D84" s="3">
        <v>0</v>
      </c>
      <c r="E84" s="3">
        <v>27</v>
      </c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3">
        <f t="shared" si="17"/>
        <v>27</v>
      </c>
      <c r="R84" s="1">
        <f>Q84/S83</f>
        <v>0.17880794701986755</v>
      </c>
    </row>
    <row r="85" spans="1:19" x14ac:dyDescent="0.25">
      <c r="C85" s="97" t="s">
        <v>54</v>
      </c>
      <c r="D85" s="3">
        <v>0</v>
      </c>
      <c r="E85" s="3">
        <v>0</v>
      </c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3">
        <f t="shared" si="17"/>
        <v>0</v>
      </c>
      <c r="R85" s="1">
        <f>Q85/S83</f>
        <v>0</v>
      </c>
    </row>
    <row r="86" spans="1:19" x14ac:dyDescent="0.25">
      <c r="B86" t="s">
        <v>90</v>
      </c>
    </row>
    <row r="87" spans="1:19" x14ac:dyDescent="0.25">
      <c r="C87" s="102" t="s">
        <v>91</v>
      </c>
      <c r="D87" s="3">
        <v>1</v>
      </c>
      <c r="E87" s="3">
        <v>32</v>
      </c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3">
        <f t="shared" ref="Q87:Q90" si="18">SUM(D87:P87)</f>
        <v>33</v>
      </c>
      <c r="R87" s="1">
        <f>Q87/S87</f>
        <v>0.54098360655737709</v>
      </c>
      <c r="S87">
        <f>SUM(Q87:Q90)</f>
        <v>61</v>
      </c>
    </row>
    <row r="88" spans="1:19" x14ac:dyDescent="0.25">
      <c r="C88" s="3" t="s">
        <v>92</v>
      </c>
      <c r="D88" s="3">
        <v>1</v>
      </c>
      <c r="E88" s="3">
        <v>12</v>
      </c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3">
        <f t="shared" si="18"/>
        <v>13</v>
      </c>
      <c r="R88" s="1">
        <f>Q88/S87</f>
        <v>0.21311475409836064</v>
      </c>
    </row>
    <row r="89" spans="1:19" x14ac:dyDescent="0.25">
      <c r="C89" s="3" t="s">
        <v>93</v>
      </c>
      <c r="D89" s="3">
        <v>0</v>
      </c>
      <c r="E89" s="3">
        <v>14</v>
      </c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3">
        <f t="shared" si="18"/>
        <v>14</v>
      </c>
      <c r="R89" s="1">
        <f>Q89/S87</f>
        <v>0.22950819672131148</v>
      </c>
    </row>
    <row r="90" spans="1:19" x14ac:dyDescent="0.25">
      <c r="C90" s="99" t="s">
        <v>54</v>
      </c>
      <c r="D90" s="3">
        <v>0</v>
      </c>
      <c r="E90" s="3">
        <v>1</v>
      </c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3">
        <f t="shared" si="18"/>
        <v>1</v>
      </c>
      <c r="R90" s="1">
        <f>Q90/S87</f>
        <v>1.6393442622950821E-2</v>
      </c>
    </row>
    <row r="91" spans="1:19" x14ac:dyDescent="0.25">
      <c r="A91" s="2" t="s">
        <v>128</v>
      </c>
      <c r="M91" s="5"/>
    </row>
    <row r="92" spans="1:19" x14ac:dyDescent="0.25">
      <c r="B92" t="s">
        <v>94</v>
      </c>
    </row>
    <row r="93" spans="1:19" x14ac:dyDescent="0.25">
      <c r="C93" s="102" t="s">
        <v>95</v>
      </c>
      <c r="D93" s="3">
        <v>0</v>
      </c>
      <c r="E93" s="101"/>
      <c r="F93" s="3">
        <v>22</v>
      </c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3">
        <f t="shared" ref="Q93:Q96" si="19">SUM(D93:P93)</f>
        <v>22</v>
      </c>
      <c r="R93" s="1">
        <f>Q93/S93</f>
        <v>0.32835820895522388</v>
      </c>
      <c r="S93">
        <f>SUM(Q93:Q96)</f>
        <v>67</v>
      </c>
    </row>
    <row r="94" spans="1:19" x14ac:dyDescent="0.25">
      <c r="C94" s="97" t="s">
        <v>96</v>
      </c>
      <c r="D94" s="3">
        <v>0</v>
      </c>
      <c r="E94" s="101"/>
      <c r="F94" s="3">
        <v>19</v>
      </c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3">
        <f t="shared" si="19"/>
        <v>19</v>
      </c>
      <c r="R94" s="1">
        <f>Q94/S93</f>
        <v>0.28358208955223879</v>
      </c>
    </row>
    <row r="95" spans="1:19" x14ac:dyDescent="0.25">
      <c r="C95" s="104" t="s">
        <v>97</v>
      </c>
      <c r="D95" s="3">
        <v>0</v>
      </c>
      <c r="E95" s="101"/>
      <c r="F95" s="3">
        <v>21</v>
      </c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3">
        <f t="shared" si="19"/>
        <v>21</v>
      </c>
      <c r="R95" s="1">
        <f>Q95/S93</f>
        <v>0.31343283582089554</v>
      </c>
    </row>
    <row r="96" spans="1:19" x14ac:dyDescent="0.25">
      <c r="C96" s="97" t="s">
        <v>54</v>
      </c>
      <c r="D96" s="3">
        <v>0</v>
      </c>
      <c r="E96" s="101"/>
      <c r="F96" s="3">
        <v>5</v>
      </c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3">
        <f t="shared" si="19"/>
        <v>5</v>
      </c>
      <c r="R96" s="1">
        <f>Q96/S93</f>
        <v>7.4626865671641784E-2</v>
      </c>
    </row>
    <row r="97" spans="1:19" x14ac:dyDescent="0.25">
      <c r="A97" s="2" t="s">
        <v>129</v>
      </c>
    </row>
    <row r="98" spans="1:19" x14ac:dyDescent="0.25">
      <c r="B98" t="s">
        <v>19</v>
      </c>
    </row>
    <row r="99" spans="1:19" x14ac:dyDescent="0.25">
      <c r="C99" s="102" t="s">
        <v>51</v>
      </c>
      <c r="D99" s="3">
        <v>8</v>
      </c>
      <c r="E99" s="101"/>
      <c r="F99" s="101"/>
      <c r="G99" s="101"/>
      <c r="H99" s="3">
        <v>203</v>
      </c>
      <c r="I99" s="101"/>
      <c r="J99" s="101"/>
      <c r="K99" s="101"/>
      <c r="L99" s="101"/>
      <c r="M99" s="101"/>
      <c r="N99" s="101"/>
      <c r="O99" s="101"/>
      <c r="P99" s="101"/>
      <c r="Q99" s="3">
        <f t="shared" ref="Q99:Q101" si="20">SUM(D99:P99)</f>
        <v>211</v>
      </c>
      <c r="R99" s="1">
        <f>Q99/S99</f>
        <v>0.72758620689655173</v>
      </c>
      <c r="S99">
        <f>SUM(Q99:Q101)</f>
        <v>290</v>
      </c>
    </row>
    <row r="100" spans="1:19" x14ac:dyDescent="0.25">
      <c r="C100" s="3" t="s">
        <v>98</v>
      </c>
      <c r="D100" s="3">
        <v>7</v>
      </c>
      <c r="E100" s="101"/>
      <c r="F100" s="101"/>
      <c r="G100" s="101"/>
      <c r="H100" s="3">
        <v>72</v>
      </c>
      <c r="I100" s="101"/>
      <c r="J100" s="101"/>
      <c r="K100" s="101"/>
      <c r="L100" s="101"/>
      <c r="M100" s="101"/>
      <c r="N100" s="101"/>
      <c r="O100" s="101"/>
      <c r="P100" s="101"/>
      <c r="Q100" s="3">
        <f t="shared" si="20"/>
        <v>79</v>
      </c>
      <c r="R100" s="1">
        <f>Q100/S99</f>
        <v>0.27241379310344827</v>
      </c>
    </row>
    <row r="101" spans="1:19" x14ac:dyDescent="0.25">
      <c r="C101" s="3" t="s">
        <v>54</v>
      </c>
      <c r="D101" s="3">
        <v>0</v>
      </c>
      <c r="E101" s="101"/>
      <c r="F101" s="101"/>
      <c r="G101" s="101"/>
      <c r="H101" s="3">
        <v>0</v>
      </c>
      <c r="I101" s="101"/>
      <c r="J101" s="101"/>
      <c r="K101" s="101"/>
      <c r="L101" s="101"/>
      <c r="M101" s="101"/>
      <c r="N101" s="101"/>
      <c r="O101" s="101"/>
      <c r="P101" s="101"/>
      <c r="Q101" s="3">
        <f t="shared" si="20"/>
        <v>0</v>
      </c>
      <c r="R101" s="1">
        <f>Q101/S99</f>
        <v>0</v>
      </c>
    </row>
    <row r="102" spans="1:19" x14ac:dyDescent="0.25">
      <c r="B102" t="s">
        <v>99</v>
      </c>
    </row>
    <row r="103" spans="1:19" x14ac:dyDescent="0.25">
      <c r="C103" s="102" t="s">
        <v>100</v>
      </c>
      <c r="D103" s="3">
        <v>2</v>
      </c>
      <c r="E103" s="101"/>
      <c r="F103" s="101"/>
      <c r="G103" s="101"/>
      <c r="H103" s="3">
        <v>100</v>
      </c>
      <c r="I103" s="101"/>
      <c r="J103" s="101"/>
      <c r="K103" s="101"/>
      <c r="L103" s="101"/>
      <c r="M103" s="101"/>
      <c r="N103" s="101"/>
      <c r="O103" s="101"/>
      <c r="P103" s="101"/>
      <c r="Q103" s="3">
        <f t="shared" ref="Q103:Q105" si="21">SUM(D103:P103)</f>
        <v>102</v>
      </c>
      <c r="R103" s="1">
        <f>Q103/S103</f>
        <v>0.80314960629921262</v>
      </c>
      <c r="S103">
        <f>SUM(Q103:Q105)</f>
        <v>127</v>
      </c>
    </row>
    <row r="104" spans="1:19" x14ac:dyDescent="0.25">
      <c r="C104" s="97" t="s">
        <v>101</v>
      </c>
      <c r="D104" s="3">
        <v>3</v>
      </c>
      <c r="E104" s="101"/>
      <c r="F104" s="101"/>
      <c r="G104" s="101"/>
      <c r="H104" s="3">
        <v>22</v>
      </c>
      <c r="I104" s="101"/>
      <c r="J104" s="101"/>
      <c r="K104" s="101"/>
      <c r="L104" s="101"/>
      <c r="M104" s="101"/>
      <c r="N104" s="101"/>
      <c r="O104" s="101"/>
      <c r="P104" s="101"/>
      <c r="Q104" s="3">
        <f t="shared" si="21"/>
        <v>25</v>
      </c>
      <c r="R104" s="1">
        <f>Q104/S103</f>
        <v>0.19685039370078741</v>
      </c>
    </row>
    <row r="105" spans="1:19" x14ac:dyDescent="0.25">
      <c r="C105" s="97" t="s">
        <v>54</v>
      </c>
      <c r="D105" s="3">
        <v>0</v>
      </c>
      <c r="E105" s="101"/>
      <c r="F105" s="101"/>
      <c r="G105" s="101"/>
      <c r="H105" s="3">
        <v>0</v>
      </c>
      <c r="I105" s="101"/>
      <c r="J105" s="101"/>
      <c r="K105" s="101"/>
      <c r="L105" s="101"/>
      <c r="M105" s="101"/>
      <c r="N105" s="101"/>
      <c r="O105" s="101"/>
      <c r="P105" s="101"/>
      <c r="Q105" s="3">
        <f t="shared" si="21"/>
        <v>0</v>
      </c>
      <c r="R105" s="1">
        <f>Q105/S103</f>
        <v>0</v>
      </c>
    </row>
    <row r="106" spans="1:19" x14ac:dyDescent="0.25">
      <c r="B106" t="s">
        <v>102</v>
      </c>
      <c r="D106" s="5"/>
    </row>
    <row r="107" spans="1:19" x14ac:dyDescent="0.25">
      <c r="C107" s="102" t="s">
        <v>103</v>
      </c>
      <c r="D107" s="3">
        <v>9</v>
      </c>
      <c r="E107" s="101"/>
      <c r="F107" s="101"/>
      <c r="G107" s="101"/>
      <c r="H107" s="3">
        <v>123</v>
      </c>
      <c r="I107" s="101"/>
      <c r="J107" s="101"/>
      <c r="K107" s="101"/>
      <c r="L107" s="101"/>
      <c r="M107" s="101"/>
      <c r="N107" s="101"/>
      <c r="O107" s="101"/>
      <c r="P107" s="101"/>
      <c r="Q107" s="3">
        <f t="shared" ref="Q107:Q108" si="22">SUM(D107:P107)</f>
        <v>132</v>
      </c>
      <c r="R107" s="1">
        <f>Q107/S107</f>
        <v>0.94285714285714284</v>
      </c>
      <c r="S107">
        <f>SUM(Q107:Q108)</f>
        <v>140</v>
      </c>
    </row>
    <row r="108" spans="1:19" x14ac:dyDescent="0.25">
      <c r="C108" s="97" t="s">
        <v>54</v>
      </c>
      <c r="D108" s="3">
        <v>0</v>
      </c>
      <c r="E108" s="101"/>
      <c r="F108" s="101"/>
      <c r="G108" s="101"/>
      <c r="H108" s="3">
        <v>8</v>
      </c>
      <c r="I108" s="101"/>
      <c r="J108" s="101"/>
      <c r="K108" s="101"/>
      <c r="L108" s="101"/>
      <c r="M108" s="101"/>
      <c r="N108" s="101"/>
      <c r="O108" s="101"/>
      <c r="P108" s="101"/>
      <c r="Q108" s="3">
        <f t="shared" si="22"/>
        <v>8</v>
      </c>
      <c r="R108" s="1">
        <f>Q108/S107</f>
        <v>5.7142857142857141E-2</v>
      </c>
    </row>
    <row r="109" spans="1:19" x14ac:dyDescent="0.25">
      <c r="A109" s="2" t="s">
        <v>130</v>
      </c>
    </row>
    <row r="110" spans="1:19" x14ac:dyDescent="0.25">
      <c r="B110" t="s">
        <v>104</v>
      </c>
    </row>
    <row r="111" spans="1:19" x14ac:dyDescent="0.25">
      <c r="C111" s="102" t="s">
        <v>105</v>
      </c>
      <c r="D111" s="3">
        <v>3</v>
      </c>
      <c r="E111" s="101"/>
      <c r="F111" s="101"/>
      <c r="G111" s="101"/>
      <c r="H111" s="101"/>
      <c r="I111" s="3">
        <v>30</v>
      </c>
      <c r="J111" s="101"/>
      <c r="K111" s="101"/>
      <c r="L111" s="101"/>
      <c r="M111" s="101"/>
      <c r="N111" s="101"/>
      <c r="O111" s="101"/>
      <c r="P111" s="101"/>
      <c r="Q111" s="3">
        <f t="shared" ref="Q111:Q113" si="23">SUM(D111:P111)</f>
        <v>33</v>
      </c>
      <c r="R111" s="1">
        <f>Q111/S111</f>
        <v>0.532258064516129</v>
      </c>
      <c r="S111">
        <f>SUM(Q111:Q112)</f>
        <v>62</v>
      </c>
    </row>
    <row r="112" spans="1:19" x14ac:dyDescent="0.25">
      <c r="C112" s="3" t="s">
        <v>106</v>
      </c>
      <c r="D112" s="3">
        <v>2</v>
      </c>
      <c r="E112" s="101"/>
      <c r="F112" s="101"/>
      <c r="G112" s="101"/>
      <c r="H112" s="101"/>
      <c r="I112" s="3">
        <v>27</v>
      </c>
      <c r="J112" s="101"/>
      <c r="K112" s="101"/>
      <c r="L112" s="101"/>
      <c r="M112" s="101"/>
      <c r="N112" s="101"/>
      <c r="O112" s="101"/>
      <c r="P112" s="101"/>
      <c r="Q112" s="3">
        <f t="shared" si="23"/>
        <v>29</v>
      </c>
      <c r="R112" s="1">
        <f>Q112/S111</f>
        <v>0.46774193548387094</v>
      </c>
    </row>
    <row r="113" spans="1:19" x14ac:dyDescent="0.25">
      <c r="C113" s="3" t="s">
        <v>54</v>
      </c>
      <c r="D113" s="3">
        <v>0</v>
      </c>
      <c r="E113" s="101"/>
      <c r="F113" s="101"/>
      <c r="G113" s="101"/>
      <c r="H113" s="101"/>
      <c r="I113" s="3">
        <v>0</v>
      </c>
      <c r="J113" s="101"/>
      <c r="K113" s="101"/>
      <c r="L113" s="101"/>
      <c r="M113" s="101"/>
      <c r="N113" s="101"/>
      <c r="O113" s="101"/>
      <c r="P113" s="101"/>
      <c r="Q113" s="3">
        <f t="shared" si="23"/>
        <v>0</v>
      </c>
      <c r="R113" s="1">
        <f>Q113/S111</f>
        <v>0</v>
      </c>
    </row>
    <row r="114" spans="1:19" x14ac:dyDescent="0.25">
      <c r="A114" s="2" t="s">
        <v>131</v>
      </c>
      <c r="F114" s="5"/>
    </row>
    <row r="115" spans="1:19" x14ac:dyDescent="0.25">
      <c r="B115" t="s">
        <v>19</v>
      </c>
      <c r="F115" s="5"/>
    </row>
    <row r="116" spans="1:19" x14ac:dyDescent="0.25">
      <c r="C116" s="102" t="s">
        <v>107</v>
      </c>
      <c r="D116" s="3">
        <v>54</v>
      </c>
      <c r="E116" s="101"/>
      <c r="F116" s="101"/>
      <c r="G116" s="101"/>
      <c r="H116" s="101"/>
      <c r="I116" s="101"/>
      <c r="J116" s="101"/>
      <c r="K116" s="101"/>
      <c r="L116" s="3">
        <v>363</v>
      </c>
      <c r="M116" s="3">
        <v>282</v>
      </c>
      <c r="N116" s="101"/>
      <c r="O116" s="101"/>
      <c r="P116" s="101"/>
      <c r="Q116" s="3">
        <f t="shared" ref="Q116:Q117" si="24">SUM(D116:P116)</f>
        <v>699</v>
      </c>
      <c r="R116" s="1">
        <f>Q116/S116</f>
        <v>0.95753424657534247</v>
      </c>
      <c r="S116">
        <f>SUM(Q116:Q117)</f>
        <v>730</v>
      </c>
    </row>
    <row r="117" spans="1:19" x14ac:dyDescent="0.25">
      <c r="C117" s="3" t="s">
        <v>54</v>
      </c>
      <c r="D117" s="3">
        <v>3</v>
      </c>
      <c r="E117" s="101"/>
      <c r="F117" s="101"/>
      <c r="G117" s="101"/>
      <c r="H117" s="101"/>
      <c r="I117" s="101"/>
      <c r="J117" s="101"/>
      <c r="K117" s="101"/>
      <c r="L117" s="3">
        <v>16</v>
      </c>
      <c r="M117" s="3">
        <v>12</v>
      </c>
      <c r="N117" s="101"/>
      <c r="O117" s="101"/>
      <c r="P117" s="101"/>
      <c r="Q117" s="3">
        <f t="shared" si="24"/>
        <v>31</v>
      </c>
      <c r="R117" s="1">
        <f>Q117/S116</f>
        <v>4.2465753424657533E-2</v>
      </c>
    </row>
    <row r="118" spans="1:19" x14ac:dyDescent="0.25">
      <c r="B118" t="s">
        <v>108</v>
      </c>
    </row>
    <row r="119" spans="1:19" x14ac:dyDescent="0.25">
      <c r="C119" s="102" t="s">
        <v>109</v>
      </c>
      <c r="D119" s="3">
        <v>22</v>
      </c>
      <c r="E119" s="101"/>
      <c r="F119" s="101"/>
      <c r="G119" s="101"/>
      <c r="H119" s="101"/>
      <c r="I119" s="101"/>
      <c r="J119" s="101"/>
      <c r="K119" s="101"/>
      <c r="L119" s="3">
        <v>364</v>
      </c>
      <c r="M119" s="101"/>
      <c r="N119" s="101"/>
      <c r="O119" s="101"/>
      <c r="P119" s="101"/>
      <c r="Q119" s="3">
        <f t="shared" ref="Q119:Q120" si="25">SUM(D119:P119)</f>
        <v>386</v>
      </c>
      <c r="R119" s="1">
        <f>Q119/S119</f>
        <v>0.96259351620947631</v>
      </c>
      <c r="S119">
        <f>SUM(Q119:Q120)</f>
        <v>401</v>
      </c>
    </row>
    <row r="120" spans="1:19" x14ac:dyDescent="0.25">
      <c r="C120" s="3" t="s">
        <v>54</v>
      </c>
      <c r="D120" s="3">
        <v>1</v>
      </c>
      <c r="E120" s="101"/>
      <c r="F120" s="101"/>
      <c r="G120" s="101"/>
      <c r="H120" s="101"/>
      <c r="I120" s="101"/>
      <c r="J120" s="101"/>
      <c r="K120" s="101"/>
      <c r="L120" s="3">
        <v>14</v>
      </c>
      <c r="M120" s="101"/>
      <c r="N120" s="101"/>
      <c r="O120" s="101"/>
      <c r="P120" s="101"/>
      <c r="Q120" s="3">
        <f t="shared" si="25"/>
        <v>15</v>
      </c>
      <c r="R120" s="1">
        <f>Q120/S119</f>
        <v>3.7406483790523692E-2</v>
      </c>
    </row>
    <row r="121" spans="1:19" x14ac:dyDescent="0.25">
      <c r="B121" t="s">
        <v>110</v>
      </c>
    </row>
    <row r="122" spans="1:19" x14ac:dyDescent="0.25">
      <c r="C122" s="102" t="s">
        <v>111</v>
      </c>
      <c r="D122" s="3">
        <v>28</v>
      </c>
      <c r="E122" s="101"/>
      <c r="F122" s="101"/>
      <c r="G122" s="101"/>
      <c r="H122" s="101"/>
      <c r="I122" s="101"/>
      <c r="J122" s="101"/>
      <c r="K122" s="101"/>
      <c r="L122" s="101"/>
      <c r="M122" s="3">
        <v>279</v>
      </c>
      <c r="N122" s="101"/>
      <c r="O122" s="101"/>
      <c r="P122" s="101"/>
      <c r="Q122" s="3">
        <f t="shared" ref="Q122:Q123" si="26">SUM(D122:P122)</f>
        <v>307</v>
      </c>
      <c r="R122" s="1">
        <f>Q122/S122</f>
        <v>0.96845425867507884</v>
      </c>
      <c r="S122">
        <f>SUM(Q122:Q123)</f>
        <v>317</v>
      </c>
    </row>
    <row r="123" spans="1:19" x14ac:dyDescent="0.25">
      <c r="C123" s="3" t="s">
        <v>54</v>
      </c>
      <c r="D123" s="3">
        <v>2</v>
      </c>
      <c r="E123" s="101"/>
      <c r="F123" s="101"/>
      <c r="G123" s="101"/>
      <c r="H123" s="101"/>
      <c r="I123" s="101"/>
      <c r="J123" s="101"/>
      <c r="K123" s="101"/>
      <c r="L123" s="101"/>
      <c r="M123" s="3">
        <v>8</v>
      </c>
      <c r="N123" s="101"/>
      <c r="O123" s="101"/>
      <c r="P123" s="101"/>
      <c r="Q123" s="3">
        <f t="shared" si="26"/>
        <v>10</v>
      </c>
      <c r="R123" s="1">
        <f>Q123/S122</f>
        <v>3.1545741324921134E-2</v>
      </c>
    </row>
  </sheetData>
  <sortState ref="C10:Q33">
    <sortCondition ref="C10"/>
  </sortState>
  <pageMargins left="0.4" right="0.44" top="1.5" bottom="0.47" header="0.94" footer="0.26"/>
  <pageSetup paperSize="5" fitToHeight="0" orientation="landscape" r:id="rId1"/>
  <headerFooter>
    <oddHeader>&amp;L&amp;"-,Bold"&amp;12Official Results&amp;C&amp;"-,Bold"&amp;14General Municipal Election
April 3, 2018&amp;R&amp;"-,Bold"&amp;12Webster County, Missouri</oddHeader>
    <oddFooter>Page &amp;P of &amp;N</oddFooter>
  </headerFooter>
  <rowBreaks count="5" manualBreakCount="5">
    <brk id="22" max="16383" man="1"/>
    <brk id="45" max="16383" man="1"/>
    <brk id="63" max="16383" man="1"/>
    <brk id="73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1"/>
  <sheetViews>
    <sheetView tabSelected="1" zoomScale="62" zoomScaleNormal="62" workbookViewId="0">
      <pane ySplit="1" topLeftCell="A38" activePane="bottomLeft" state="frozen"/>
      <selection pane="bottomLeft" activeCell="D40" sqref="D40"/>
    </sheetView>
  </sheetViews>
  <sheetFormatPr defaultRowHeight="18" x14ac:dyDescent="0.25"/>
  <cols>
    <col min="1" max="1" width="9.28515625" style="49" customWidth="1"/>
    <col min="2" max="2" width="33.42578125" style="49" bestFit="1" customWidth="1"/>
    <col min="3" max="3" width="11.7109375" style="49" customWidth="1"/>
    <col min="4" max="4" width="12.5703125" style="49" customWidth="1"/>
    <col min="5" max="5" width="14" style="49" customWidth="1"/>
    <col min="6" max="6" width="14.140625" style="49" customWidth="1"/>
    <col min="7" max="7" width="15" style="49" customWidth="1"/>
    <col min="8" max="8" width="15.42578125" style="49" customWidth="1"/>
    <col min="9" max="15" width="12.7109375" style="49" bestFit="1" customWidth="1"/>
    <col min="16" max="16" width="12.140625" style="49" customWidth="1"/>
    <col min="17" max="17" width="14" style="49" customWidth="1"/>
    <col min="18" max="18" width="10.7109375" style="49" hidden="1" customWidth="1"/>
    <col min="19" max="16384" width="9.140625" style="49"/>
  </cols>
  <sheetData>
    <row r="1" spans="1:18" s="30" customFormat="1" ht="127.5" customHeight="1" thickBot="1" x14ac:dyDescent="0.3">
      <c r="A1" s="27"/>
      <c r="B1" s="28" t="s">
        <v>209</v>
      </c>
      <c r="C1" s="113" t="s">
        <v>20</v>
      </c>
      <c r="D1" s="113" t="s">
        <v>14</v>
      </c>
      <c r="E1" s="113" t="s">
        <v>13</v>
      </c>
      <c r="F1" s="113" t="s">
        <v>21</v>
      </c>
      <c r="G1" s="113" t="s">
        <v>22</v>
      </c>
      <c r="H1" s="113" t="s">
        <v>10</v>
      </c>
      <c r="I1" s="113" t="s">
        <v>9</v>
      </c>
      <c r="J1" s="113" t="s">
        <v>8</v>
      </c>
      <c r="K1" s="113" t="s">
        <v>7</v>
      </c>
      <c r="L1" s="113" t="s">
        <v>6</v>
      </c>
      <c r="M1" s="113" t="s">
        <v>23</v>
      </c>
      <c r="N1" s="113" t="s">
        <v>3</v>
      </c>
      <c r="O1" s="113" t="s">
        <v>24</v>
      </c>
      <c r="P1" s="113" t="s">
        <v>25</v>
      </c>
      <c r="Q1" s="29" t="s">
        <v>26</v>
      </c>
    </row>
    <row r="2" spans="1:18" s="36" customFormat="1" ht="25.35" customHeight="1" x14ac:dyDescent="0.25">
      <c r="A2" s="31" t="s">
        <v>27</v>
      </c>
      <c r="B2" s="32"/>
      <c r="C2" s="33">
        <v>477</v>
      </c>
      <c r="D2" s="33">
        <v>966</v>
      </c>
      <c r="E2" s="33">
        <v>307</v>
      </c>
      <c r="F2" s="33">
        <v>1000</v>
      </c>
      <c r="G2" s="33">
        <v>815</v>
      </c>
      <c r="H2" s="33">
        <v>610</v>
      </c>
      <c r="I2" s="33">
        <v>276</v>
      </c>
      <c r="J2" s="33">
        <v>385</v>
      </c>
      <c r="K2" s="33">
        <v>965</v>
      </c>
      <c r="L2" s="33">
        <v>713</v>
      </c>
      <c r="M2" s="33">
        <v>484</v>
      </c>
      <c r="N2" s="33">
        <v>275</v>
      </c>
      <c r="O2" s="33">
        <v>1066</v>
      </c>
      <c r="P2" s="112">
        <f>SUM(C2:O2)</f>
        <v>8339</v>
      </c>
      <c r="Q2" s="34"/>
    </row>
    <row r="3" spans="1:18" s="42" customFormat="1" ht="25.35" customHeight="1" x14ac:dyDescent="0.25">
      <c r="A3" s="37" t="s">
        <v>28</v>
      </c>
      <c r="B3" s="37"/>
      <c r="C3" s="38">
        <v>0</v>
      </c>
      <c r="D3" s="39">
        <v>2916</v>
      </c>
      <c r="E3" s="39">
        <v>829</v>
      </c>
      <c r="F3" s="39">
        <v>2434</v>
      </c>
      <c r="G3" s="39">
        <v>2381</v>
      </c>
      <c r="H3" s="39">
        <v>1927</v>
      </c>
      <c r="I3" s="39">
        <v>684</v>
      </c>
      <c r="J3" s="39">
        <v>979</v>
      </c>
      <c r="K3" s="39">
        <v>2355</v>
      </c>
      <c r="L3" s="39">
        <v>1893</v>
      </c>
      <c r="M3" s="39">
        <v>1439</v>
      </c>
      <c r="N3" s="39">
        <v>721</v>
      </c>
      <c r="O3" s="39">
        <v>2717</v>
      </c>
      <c r="P3" s="40">
        <f>SUM(D3:O3)</f>
        <v>21275</v>
      </c>
      <c r="Q3" s="41"/>
      <c r="R3" s="41"/>
    </row>
    <row r="4" spans="1:18" s="41" customFormat="1" ht="25.35" customHeight="1" x14ac:dyDescent="0.25">
      <c r="A4" s="37" t="s">
        <v>0</v>
      </c>
      <c r="B4" s="37"/>
      <c r="C4" s="43" t="s">
        <v>29</v>
      </c>
      <c r="D4" s="43">
        <f>D2/D3</f>
        <v>0.33127572016460904</v>
      </c>
      <c r="E4" s="43">
        <f t="shared" ref="E4:P4" si="0">E2/E3</f>
        <v>0.3703256936067551</v>
      </c>
      <c r="F4" s="43">
        <f t="shared" si="0"/>
        <v>0.41084634346754312</v>
      </c>
      <c r="G4" s="43">
        <f t="shared" si="0"/>
        <v>0.34229315413691724</v>
      </c>
      <c r="H4" s="43">
        <f t="shared" si="0"/>
        <v>0.31655422937208094</v>
      </c>
      <c r="I4" s="43">
        <f t="shared" si="0"/>
        <v>0.40350877192982454</v>
      </c>
      <c r="J4" s="43">
        <f t="shared" si="0"/>
        <v>0.39325842696629215</v>
      </c>
      <c r="K4" s="43">
        <f t="shared" si="0"/>
        <v>0.40976645435244163</v>
      </c>
      <c r="L4" s="43">
        <f t="shared" si="0"/>
        <v>0.37665081880612783</v>
      </c>
      <c r="M4" s="43">
        <f t="shared" si="0"/>
        <v>0.33634468380820015</v>
      </c>
      <c r="N4" s="43">
        <f t="shared" si="0"/>
        <v>0.38141470180305131</v>
      </c>
      <c r="O4" s="43">
        <f t="shared" si="0"/>
        <v>0.3923444976076555</v>
      </c>
      <c r="P4" s="44">
        <f t="shared" si="0"/>
        <v>0.39196239717978848</v>
      </c>
      <c r="Q4" s="45"/>
    </row>
    <row r="5" spans="1:18" ht="12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7"/>
      <c r="Q5" s="48"/>
    </row>
    <row r="6" spans="1:18" s="79" customFormat="1" ht="24.75" customHeight="1" x14ac:dyDescent="0.3">
      <c r="A6" s="116" t="s">
        <v>34</v>
      </c>
      <c r="B6" s="117"/>
      <c r="C6" s="76">
        <v>382</v>
      </c>
      <c r="D6" s="76">
        <v>734</v>
      </c>
      <c r="E6" s="76">
        <v>274</v>
      </c>
      <c r="F6" s="76">
        <v>885</v>
      </c>
      <c r="G6" s="76">
        <v>710</v>
      </c>
      <c r="H6" s="76">
        <v>486</v>
      </c>
      <c r="I6" s="76">
        <v>238</v>
      </c>
      <c r="J6" s="76">
        <v>302</v>
      </c>
      <c r="K6" s="76">
        <v>843</v>
      </c>
      <c r="L6" s="76">
        <v>608</v>
      </c>
      <c r="M6" s="76">
        <v>400</v>
      </c>
      <c r="N6" s="76">
        <v>211</v>
      </c>
      <c r="O6" s="76">
        <v>873</v>
      </c>
      <c r="P6" s="77">
        <f>SUM(C6:O6)</f>
        <v>6946</v>
      </c>
      <c r="Q6" s="78"/>
      <c r="R6" s="80"/>
    </row>
    <row r="7" spans="1:18" s="57" customFormat="1" ht="11.25" customHeight="1" x14ac:dyDescent="0.25">
      <c r="A7" s="109"/>
      <c r="B7" s="60"/>
      <c r="C7" s="10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81"/>
      <c r="Q7" s="49"/>
      <c r="R7" s="49"/>
    </row>
    <row r="8" spans="1:18" s="25" customFormat="1" x14ac:dyDescent="0.25">
      <c r="A8" s="69" t="s">
        <v>46</v>
      </c>
      <c r="B8" s="70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</row>
    <row r="9" spans="1:18" ht="25.35" customHeight="1" x14ac:dyDescent="0.25">
      <c r="A9" s="51"/>
      <c r="B9" s="52" t="s">
        <v>134</v>
      </c>
      <c r="C9" s="53">
        <v>41</v>
      </c>
      <c r="D9" s="52">
        <v>47</v>
      </c>
      <c r="E9" s="53">
        <v>25</v>
      </c>
      <c r="F9" s="53">
        <v>68</v>
      </c>
      <c r="G9" s="53">
        <v>42</v>
      </c>
      <c r="H9" s="53">
        <v>34</v>
      </c>
      <c r="I9" s="53">
        <v>19</v>
      </c>
      <c r="J9" s="53">
        <v>25</v>
      </c>
      <c r="K9" s="53">
        <v>72</v>
      </c>
      <c r="L9" s="53">
        <v>65</v>
      </c>
      <c r="M9" s="53">
        <v>36</v>
      </c>
      <c r="N9" s="53">
        <v>19</v>
      </c>
      <c r="O9" s="53">
        <v>73</v>
      </c>
      <c r="P9" s="54">
        <f t="shared" ref="P9:P19" si="1">SUM(C9:O9)</f>
        <v>566</v>
      </c>
      <c r="Q9" s="48">
        <f>P9/R9</f>
        <v>8.8216957605985039E-2</v>
      </c>
      <c r="R9" s="49">
        <f>SUM(P9:P19)</f>
        <v>6416</v>
      </c>
    </row>
    <row r="10" spans="1:18" ht="25.35" customHeight="1" x14ac:dyDescent="0.25">
      <c r="A10" s="51"/>
      <c r="B10" s="52" t="s">
        <v>135</v>
      </c>
      <c r="C10" s="53">
        <v>20</v>
      </c>
      <c r="D10" s="52">
        <v>74</v>
      </c>
      <c r="E10" s="53">
        <v>17</v>
      </c>
      <c r="F10" s="53">
        <v>70</v>
      </c>
      <c r="G10" s="53">
        <v>58</v>
      </c>
      <c r="H10" s="53">
        <v>40</v>
      </c>
      <c r="I10" s="53">
        <v>20</v>
      </c>
      <c r="J10" s="53">
        <v>25</v>
      </c>
      <c r="K10" s="53">
        <v>71</v>
      </c>
      <c r="L10" s="53">
        <v>39</v>
      </c>
      <c r="M10" s="53">
        <v>28</v>
      </c>
      <c r="N10" s="53">
        <v>12</v>
      </c>
      <c r="O10" s="53">
        <v>77</v>
      </c>
      <c r="P10" s="54">
        <f t="shared" si="1"/>
        <v>551</v>
      </c>
      <c r="Q10" s="48">
        <f>P10/R9</f>
        <v>8.5879052369077308E-2</v>
      </c>
    </row>
    <row r="11" spans="1:18" ht="25.35" customHeight="1" x14ac:dyDescent="0.25">
      <c r="A11" s="51"/>
      <c r="B11" s="52" t="s">
        <v>48</v>
      </c>
      <c r="C11" s="53">
        <v>199</v>
      </c>
      <c r="D11" s="52">
        <v>394</v>
      </c>
      <c r="E11" s="53">
        <v>145</v>
      </c>
      <c r="F11" s="53">
        <v>508</v>
      </c>
      <c r="G11" s="53">
        <v>379</v>
      </c>
      <c r="H11" s="53">
        <v>262</v>
      </c>
      <c r="I11" s="53">
        <v>121</v>
      </c>
      <c r="J11" s="53">
        <v>157</v>
      </c>
      <c r="K11" s="53">
        <v>442</v>
      </c>
      <c r="L11" s="53">
        <v>300</v>
      </c>
      <c r="M11" s="53">
        <v>210</v>
      </c>
      <c r="N11" s="53">
        <v>116</v>
      </c>
      <c r="O11" s="53">
        <v>478</v>
      </c>
      <c r="P11" s="54">
        <f t="shared" si="1"/>
        <v>3711</v>
      </c>
      <c r="Q11" s="48">
        <f>P11/R9</f>
        <v>0.57839775561097262</v>
      </c>
    </row>
    <row r="12" spans="1:18" ht="25.35" customHeight="1" x14ac:dyDescent="0.25">
      <c r="A12" s="51"/>
      <c r="B12" s="52" t="s">
        <v>136</v>
      </c>
      <c r="C12" s="53">
        <v>1</v>
      </c>
      <c r="D12" s="52">
        <v>9</v>
      </c>
      <c r="E12" s="53">
        <v>3</v>
      </c>
      <c r="F12" s="53">
        <v>11</v>
      </c>
      <c r="G12" s="53">
        <v>14</v>
      </c>
      <c r="H12" s="53">
        <v>10</v>
      </c>
      <c r="I12" s="53">
        <v>4</v>
      </c>
      <c r="J12" s="53">
        <v>5</v>
      </c>
      <c r="K12" s="53">
        <v>6</v>
      </c>
      <c r="L12" s="53">
        <v>4</v>
      </c>
      <c r="M12" s="53">
        <v>7</v>
      </c>
      <c r="N12" s="53">
        <v>1</v>
      </c>
      <c r="O12" s="53">
        <v>9</v>
      </c>
      <c r="P12" s="54">
        <f t="shared" si="1"/>
        <v>84</v>
      </c>
      <c r="Q12" s="48">
        <f>P12/R9</f>
        <v>1.3092269326683292E-2</v>
      </c>
    </row>
    <row r="13" spans="1:18" ht="25.35" customHeight="1" x14ac:dyDescent="0.25">
      <c r="A13" s="51"/>
      <c r="B13" s="52" t="s">
        <v>137</v>
      </c>
      <c r="C13" s="53">
        <v>23</v>
      </c>
      <c r="D13" s="52">
        <v>45</v>
      </c>
      <c r="E13" s="53">
        <v>18</v>
      </c>
      <c r="F13" s="53">
        <v>44</v>
      </c>
      <c r="G13" s="53">
        <v>28</v>
      </c>
      <c r="H13" s="53">
        <v>25</v>
      </c>
      <c r="I13" s="53">
        <v>12</v>
      </c>
      <c r="J13" s="53">
        <v>16</v>
      </c>
      <c r="K13" s="53">
        <v>43</v>
      </c>
      <c r="L13" s="53">
        <v>31</v>
      </c>
      <c r="M13" s="53">
        <v>17</v>
      </c>
      <c r="N13" s="53">
        <v>9</v>
      </c>
      <c r="O13" s="53">
        <v>47</v>
      </c>
      <c r="P13" s="54">
        <f t="shared" si="1"/>
        <v>358</v>
      </c>
      <c r="Q13" s="48">
        <f>P13/R9</f>
        <v>5.5798004987531173E-2</v>
      </c>
    </row>
    <row r="14" spans="1:18" ht="25.35" customHeight="1" x14ac:dyDescent="0.25">
      <c r="A14" s="51"/>
      <c r="B14" s="52" t="s">
        <v>47</v>
      </c>
      <c r="C14" s="53">
        <v>23</v>
      </c>
      <c r="D14" s="52">
        <v>67</v>
      </c>
      <c r="E14" s="53">
        <v>21</v>
      </c>
      <c r="F14" s="53">
        <v>46</v>
      </c>
      <c r="G14" s="53">
        <v>56</v>
      </c>
      <c r="H14" s="53">
        <v>39</v>
      </c>
      <c r="I14" s="53">
        <v>14</v>
      </c>
      <c r="J14" s="53">
        <v>30</v>
      </c>
      <c r="K14" s="53">
        <v>70</v>
      </c>
      <c r="L14" s="53">
        <v>49</v>
      </c>
      <c r="M14" s="53">
        <v>37</v>
      </c>
      <c r="N14" s="53">
        <v>11</v>
      </c>
      <c r="O14" s="53">
        <v>62</v>
      </c>
      <c r="P14" s="54">
        <f t="shared" si="1"/>
        <v>525</v>
      </c>
      <c r="Q14" s="48">
        <f>P14/R9</f>
        <v>8.1826683291770577E-2</v>
      </c>
    </row>
    <row r="15" spans="1:18" ht="25.35" customHeight="1" x14ac:dyDescent="0.25">
      <c r="A15" s="51"/>
      <c r="B15" s="52" t="s">
        <v>138</v>
      </c>
      <c r="C15" s="53">
        <v>6</v>
      </c>
      <c r="D15" s="52">
        <v>5</v>
      </c>
      <c r="E15" s="53">
        <v>1</v>
      </c>
      <c r="F15" s="53">
        <v>0</v>
      </c>
      <c r="G15" s="53">
        <v>2</v>
      </c>
      <c r="H15" s="53">
        <v>2</v>
      </c>
      <c r="I15" s="53">
        <v>0</v>
      </c>
      <c r="J15" s="53">
        <v>2</v>
      </c>
      <c r="K15" s="53">
        <v>6</v>
      </c>
      <c r="L15" s="53">
        <v>10</v>
      </c>
      <c r="M15" s="53">
        <v>3</v>
      </c>
      <c r="N15" s="53">
        <v>2</v>
      </c>
      <c r="O15" s="53">
        <v>4</v>
      </c>
      <c r="P15" s="54">
        <f t="shared" si="1"/>
        <v>43</v>
      </c>
      <c r="Q15" s="48">
        <f>P15/R9</f>
        <v>6.7019950124688277E-3</v>
      </c>
    </row>
    <row r="16" spans="1:18" ht="25.35" customHeight="1" x14ac:dyDescent="0.25">
      <c r="A16" s="51"/>
      <c r="B16" s="52" t="s">
        <v>139</v>
      </c>
      <c r="C16" s="53">
        <v>13</v>
      </c>
      <c r="D16" s="52">
        <v>17</v>
      </c>
      <c r="E16" s="53">
        <v>11</v>
      </c>
      <c r="F16" s="53">
        <v>20</v>
      </c>
      <c r="G16" s="53">
        <v>24</v>
      </c>
      <c r="H16" s="53">
        <v>18</v>
      </c>
      <c r="I16" s="53">
        <v>9</v>
      </c>
      <c r="J16" s="53">
        <v>12</v>
      </c>
      <c r="K16" s="53">
        <v>20</v>
      </c>
      <c r="L16" s="53">
        <v>13</v>
      </c>
      <c r="M16" s="53">
        <v>9</v>
      </c>
      <c r="N16" s="53">
        <v>6</v>
      </c>
      <c r="O16" s="53">
        <v>23</v>
      </c>
      <c r="P16" s="54">
        <f t="shared" si="1"/>
        <v>195</v>
      </c>
      <c r="Q16" s="48">
        <f>P16/R9</f>
        <v>3.03927680798005E-2</v>
      </c>
    </row>
    <row r="17" spans="1:18" ht="25.35" customHeight="1" x14ac:dyDescent="0.25">
      <c r="A17" s="51"/>
      <c r="B17" s="52" t="s">
        <v>140</v>
      </c>
      <c r="C17" s="53">
        <v>2</v>
      </c>
      <c r="D17" s="52">
        <v>3</v>
      </c>
      <c r="E17" s="53">
        <v>2</v>
      </c>
      <c r="F17" s="53">
        <v>9</v>
      </c>
      <c r="G17" s="53">
        <v>7</v>
      </c>
      <c r="H17" s="53">
        <v>10</v>
      </c>
      <c r="I17" s="53">
        <v>2</v>
      </c>
      <c r="J17" s="53">
        <v>4</v>
      </c>
      <c r="K17" s="53">
        <v>7</v>
      </c>
      <c r="L17" s="53">
        <v>3</v>
      </c>
      <c r="M17" s="53">
        <v>3</v>
      </c>
      <c r="N17" s="53">
        <v>2</v>
      </c>
      <c r="O17" s="53">
        <v>8</v>
      </c>
      <c r="P17" s="54">
        <f t="shared" si="1"/>
        <v>62</v>
      </c>
      <c r="Q17" s="48">
        <f>P17/R9</f>
        <v>9.6633416458852869E-3</v>
      </c>
    </row>
    <row r="18" spans="1:18" ht="25.35" customHeight="1" x14ac:dyDescent="0.25">
      <c r="A18" s="51"/>
      <c r="B18" s="52" t="s">
        <v>141</v>
      </c>
      <c r="C18" s="53">
        <v>7</v>
      </c>
      <c r="D18" s="52">
        <v>24</v>
      </c>
      <c r="E18" s="53">
        <v>7</v>
      </c>
      <c r="F18" s="53">
        <v>16</v>
      </c>
      <c r="G18" s="53">
        <v>18</v>
      </c>
      <c r="H18" s="53">
        <v>13</v>
      </c>
      <c r="I18" s="53">
        <v>8</v>
      </c>
      <c r="J18" s="53">
        <v>3</v>
      </c>
      <c r="K18" s="53">
        <v>5</v>
      </c>
      <c r="L18" s="53">
        <v>11</v>
      </c>
      <c r="M18" s="53">
        <v>10</v>
      </c>
      <c r="N18" s="53">
        <v>4</v>
      </c>
      <c r="O18" s="53">
        <v>10</v>
      </c>
      <c r="P18" s="54">
        <f t="shared" si="1"/>
        <v>136</v>
      </c>
      <c r="Q18" s="48">
        <f>P18/R9</f>
        <v>2.119700748129676E-2</v>
      </c>
    </row>
    <row r="19" spans="1:18" ht="25.35" customHeight="1" x14ac:dyDescent="0.25">
      <c r="A19" s="51"/>
      <c r="B19" s="52" t="s">
        <v>142</v>
      </c>
      <c r="C19" s="53">
        <v>15</v>
      </c>
      <c r="D19" s="52">
        <v>11</v>
      </c>
      <c r="E19" s="53">
        <v>7</v>
      </c>
      <c r="F19" s="53">
        <v>13</v>
      </c>
      <c r="G19" s="53">
        <v>15</v>
      </c>
      <c r="H19" s="53">
        <v>16</v>
      </c>
      <c r="I19" s="53">
        <v>10</v>
      </c>
      <c r="J19" s="53">
        <v>6</v>
      </c>
      <c r="K19" s="53">
        <v>33</v>
      </c>
      <c r="L19" s="53">
        <v>27</v>
      </c>
      <c r="M19" s="53">
        <v>14</v>
      </c>
      <c r="N19" s="53">
        <v>6</v>
      </c>
      <c r="O19" s="53">
        <v>12</v>
      </c>
      <c r="P19" s="54">
        <f t="shared" si="1"/>
        <v>185</v>
      </c>
      <c r="Q19" s="48">
        <f>P19/R9</f>
        <v>2.883416458852868E-2</v>
      </c>
    </row>
    <row r="20" spans="1:18" s="25" customFormat="1" x14ac:dyDescent="0.25">
      <c r="A20" s="69" t="s">
        <v>46</v>
      </c>
      <c r="B20" s="70" t="s">
        <v>143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</row>
    <row r="21" spans="1:18" ht="25.35" customHeight="1" x14ac:dyDescent="0.25">
      <c r="A21" s="51"/>
      <c r="B21" s="52" t="s">
        <v>144</v>
      </c>
      <c r="C21" s="53">
        <v>84</v>
      </c>
      <c r="D21" s="52">
        <v>137</v>
      </c>
      <c r="E21" s="53">
        <v>56</v>
      </c>
      <c r="F21" s="53">
        <v>151</v>
      </c>
      <c r="G21" s="53">
        <v>149</v>
      </c>
      <c r="H21" s="53">
        <v>114</v>
      </c>
      <c r="I21" s="53">
        <v>44</v>
      </c>
      <c r="J21" s="53">
        <v>79</v>
      </c>
      <c r="K21" s="53">
        <v>164</v>
      </c>
      <c r="L21" s="53">
        <v>106</v>
      </c>
      <c r="M21" s="53">
        <v>73</v>
      </c>
      <c r="N21" s="53">
        <v>36</v>
      </c>
      <c r="O21" s="53">
        <v>172</v>
      </c>
      <c r="P21" s="54">
        <f>SUM(C21:O21)</f>
        <v>1365</v>
      </c>
      <c r="Q21" s="48">
        <f>P21/R21</f>
        <v>0.23550724637681159</v>
      </c>
      <c r="R21" s="49">
        <f>SUM(P21:P24)</f>
        <v>5796</v>
      </c>
    </row>
    <row r="22" spans="1:18" s="35" customFormat="1" ht="25.35" customHeight="1" x14ac:dyDescent="0.25">
      <c r="A22" s="106"/>
      <c r="B22" s="110" t="s">
        <v>145</v>
      </c>
      <c r="C22" s="111">
        <v>98</v>
      </c>
      <c r="D22" s="110">
        <v>215</v>
      </c>
      <c r="E22" s="111">
        <v>66</v>
      </c>
      <c r="F22" s="111">
        <v>254</v>
      </c>
      <c r="G22" s="111">
        <v>192</v>
      </c>
      <c r="H22" s="111">
        <v>145</v>
      </c>
      <c r="I22" s="111">
        <v>60</v>
      </c>
      <c r="J22" s="111">
        <v>81</v>
      </c>
      <c r="K22" s="111">
        <v>256</v>
      </c>
      <c r="L22" s="111">
        <v>152</v>
      </c>
      <c r="M22" s="111">
        <v>137</v>
      </c>
      <c r="N22" s="111">
        <v>63</v>
      </c>
      <c r="O22" s="111">
        <v>245</v>
      </c>
      <c r="P22" s="54">
        <f>SUM(C22:O22)</f>
        <v>1964</v>
      </c>
      <c r="Q22" s="41">
        <f>P22/R21</f>
        <v>0.3388543823326432</v>
      </c>
    </row>
    <row r="23" spans="1:18" ht="25.35" customHeight="1" x14ac:dyDescent="0.25">
      <c r="A23" s="51"/>
      <c r="B23" s="52" t="s">
        <v>146</v>
      </c>
      <c r="C23" s="53">
        <v>43</v>
      </c>
      <c r="D23" s="52">
        <v>73</v>
      </c>
      <c r="E23" s="53">
        <v>33</v>
      </c>
      <c r="F23" s="53">
        <v>108</v>
      </c>
      <c r="G23" s="53">
        <v>114</v>
      </c>
      <c r="H23" s="53">
        <v>51</v>
      </c>
      <c r="I23" s="53">
        <v>45</v>
      </c>
      <c r="J23" s="53">
        <v>33</v>
      </c>
      <c r="K23" s="53">
        <v>83</v>
      </c>
      <c r="L23" s="53">
        <v>76</v>
      </c>
      <c r="M23" s="53">
        <v>46</v>
      </c>
      <c r="N23" s="53">
        <v>17</v>
      </c>
      <c r="O23" s="53">
        <v>110</v>
      </c>
      <c r="P23" s="54">
        <f>SUM(C23:O23)</f>
        <v>832</v>
      </c>
      <c r="Q23" s="48">
        <f>P23/R21</f>
        <v>0.14354727398205658</v>
      </c>
    </row>
    <row r="24" spans="1:18" ht="25.35" customHeight="1" x14ac:dyDescent="0.25">
      <c r="A24" s="51"/>
      <c r="B24" s="52" t="s">
        <v>147</v>
      </c>
      <c r="C24" s="53">
        <v>76</v>
      </c>
      <c r="D24" s="52">
        <v>212</v>
      </c>
      <c r="E24" s="53">
        <v>76</v>
      </c>
      <c r="F24" s="53">
        <v>216</v>
      </c>
      <c r="G24" s="53">
        <v>141</v>
      </c>
      <c r="H24" s="53">
        <v>119</v>
      </c>
      <c r="I24" s="53">
        <v>48</v>
      </c>
      <c r="J24" s="53">
        <v>66</v>
      </c>
      <c r="K24" s="53">
        <v>195</v>
      </c>
      <c r="L24" s="53">
        <v>157</v>
      </c>
      <c r="M24" s="53">
        <v>86</v>
      </c>
      <c r="N24" s="53">
        <v>53</v>
      </c>
      <c r="O24" s="53">
        <v>190</v>
      </c>
      <c r="P24" s="54">
        <f>SUM(C24:O24)</f>
        <v>1635</v>
      </c>
      <c r="Q24" s="48">
        <f>P24/R21</f>
        <v>0.28209109730848864</v>
      </c>
    </row>
    <row r="25" spans="1:18" s="25" customFormat="1" x14ac:dyDescent="0.25">
      <c r="A25" s="69" t="s">
        <v>46</v>
      </c>
      <c r="B25" s="70" t="s">
        <v>148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  <row r="26" spans="1:18" ht="25.35" customHeight="1" x14ac:dyDescent="0.25">
      <c r="A26" s="51"/>
      <c r="B26" s="52" t="s">
        <v>149</v>
      </c>
      <c r="C26" s="53">
        <v>81</v>
      </c>
      <c r="D26" s="52" t="s">
        <v>27</v>
      </c>
      <c r="E26" s="53">
        <v>55</v>
      </c>
      <c r="F26" s="53">
        <v>228</v>
      </c>
      <c r="G26" s="53">
        <v>154</v>
      </c>
      <c r="H26" s="53"/>
      <c r="I26" s="53">
        <v>77</v>
      </c>
      <c r="J26" s="53">
        <v>83</v>
      </c>
      <c r="K26" s="53">
        <v>207</v>
      </c>
      <c r="L26" s="53">
        <v>162</v>
      </c>
      <c r="M26" s="53">
        <v>108</v>
      </c>
      <c r="N26" s="53">
        <v>68</v>
      </c>
      <c r="O26" s="53">
        <v>228</v>
      </c>
      <c r="P26" s="54">
        <f>SUM(C26:O26)</f>
        <v>1451</v>
      </c>
      <c r="Q26" s="48">
        <f>P26/R26</f>
        <v>0.27172284644194755</v>
      </c>
      <c r="R26" s="49">
        <f>SUM(P26:P27)</f>
        <v>5340</v>
      </c>
    </row>
    <row r="27" spans="1:18" ht="25.35" customHeight="1" x14ac:dyDescent="0.25">
      <c r="A27" s="51"/>
      <c r="B27" s="52" t="s">
        <v>35</v>
      </c>
      <c r="C27" s="53">
        <v>232</v>
      </c>
      <c r="D27" s="52"/>
      <c r="E27" s="53">
        <v>179</v>
      </c>
      <c r="F27" s="53">
        <v>621</v>
      </c>
      <c r="G27" s="53">
        <v>493</v>
      </c>
      <c r="H27" s="53"/>
      <c r="I27" s="53">
        <v>152</v>
      </c>
      <c r="J27" s="53">
        <v>202</v>
      </c>
      <c r="K27" s="53">
        <v>597</v>
      </c>
      <c r="L27" s="53">
        <v>413</v>
      </c>
      <c r="M27" s="53">
        <v>272</v>
      </c>
      <c r="N27" s="53">
        <v>132</v>
      </c>
      <c r="O27" s="53">
        <v>596</v>
      </c>
      <c r="P27" s="54">
        <f>SUM(C27:O27)</f>
        <v>3889</v>
      </c>
      <c r="Q27" s="48">
        <f>P27/R26</f>
        <v>0.72827715355805245</v>
      </c>
    </row>
    <row r="28" spans="1:18" s="25" customFormat="1" x14ac:dyDescent="0.25">
      <c r="A28" s="69" t="s">
        <v>46</v>
      </c>
      <c r="B28" s="70" t="s">
        <v>150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</row>
    <row r="29" spans="1:18" ht="25.35" customHeight="1" x14ac:dyDescent="0.25">
      <c r="A29" s="51"/>
      <c r="B29" s="52" t="s">
        <v>36</v>
      </c>
      <c r="C29" s="53">
        <v>33</v>
      </c>
      <c r="D29" s="52">
        <v>410</v>
      </c>
      <c r="E29" s="53">
        <v>15</v>
      </c>
      <c r="F29" s="53"/>
      <c r="G29" s="53">
        <v>11</v>
      </c>
      <c r="H29" s="53">
        <v>287</v>
      </c>
      <c r="I29" s="53"/>
      <c r="J29" s="53"/>
      <c r="K29" s="53"/>
      <c r="L29" s="53"/>
      <c r="M29" s="53"/>
      <c r="N29" s="53"/>
      <c r="O29" s="53">
        <v>0</v>
      </c>
      <c r="P29" s="54">
        <f>SUM(C29:O29)</f>
        <v>756</v>
      </c>
      <c r="Q29" s="48">
        <f>P29/R29</f>
        <v>0.6048</v>
      </c>
      <c r="R29" s="49">
        <f>SUM(P29:P32)</f>
        <v>1250</v>
      </c>
    </row>
    <row r="30" spans="1:18" ht="25.35" customHeight="1" x14ac:dyDescent="0.25">
      <c r="A30" s="51"/>
      <c r="B30" s="52" t="s">
        <v>151</v>
      </c>
      <c r="C30" s="53">
        <v>1</v>
      </c>
      <c r="D30" s="52">
        <v>89</v>
      </c>
      <c r="E30" s="53">
        <v>3</v>
      </c>
      <c r="F30" s="53"/>
      <c r="G30" s="53">
        <v>0</v>
      </c>
      <c r="H30" s="53">
        <v>47</v>
      </c>
      <c r="I30" s="53"/>
      <c r="J30" s="53"/>
      <c r="K30" s="53"/>
      <c r="L30" s="53"/>
      <c r="M30" s="53"/>
      <c r="N30" s="53"/>
      <c r="O30" s="53">
        <v>0</v>
      </c>
      <c r="P30" s="54">
        <f>SUM(C30:O30)</f>
        <v>140</v>
      </c>
      <c r="Q30" s="48">
        <f>P30/R29</f>
        <v>0.112</v>
      </c>
    </row>
    <row r="31" spans="1:18" ht="25.35" customHeight="1" x14ac:dyDescent="0.25">
      <c r="A31" s="51"/>
      <c r="B31" s="52" t="s">
        <v>152</v>
      </c>
      <c r="C31" s="53">
        <v>3</v>
      </c>
      <c r="D31" s="52">
        <v>66</v>
      </c>
      <c r="E31" s="53">
        <v>4</v>
      </c>
      <c r="F31" s="53"/>
      <c r="G31" s="53">
        <v>1</v>
      </c>
      <c r="H31" s="53">
        <v>47</v>
      </c>
      <c r="I31" s="53"/>
      <c r="J31" s="53"/>
      <c r="K31" s="53"/>
      <c r="L31" s="53"/>
      <c r="M31" s="53"/>
      <c r="N31" s="53"/>
      <c r="O31" s="53">
        <v>0</v>
      </c>
      <c r="P31" s="54">
        <f>SUM(C31:O31)</f>
        <v>121</v>
      </c>
      <c r="Q31" s="48">
        <f>P31/R29</f>
        <v>9.6799999999999997E-2</v>
      </c>
    </row>
    <row r="32" spans="1:18" ht="25.35" customHeight="1" x14ac:dyDescent="0.25">
      <c r="A32" s="51"/>
      <c r="B32" s="52" t="s">
        <v>33</v>
      </c>
      <c r="C32" s="53">
        <v>9</v>
      </c>
      <c r="D32" s="52">
        <v>126</v>
      </c>
      <c r="E32" s="53">
        <v>3</v>
      </c>
      <c r="F32" s="53" t="s">
        <v>27</v>
      </c>
      <c r="G32" s="53">
        <v>4</v>
      </c>
      <c r="H32" s="53">
        <v>91</v>
      </c>
      <c r="I32" s="53"/>
      <c r="J32" s="53"/>
      <c r="K32" s="53"/>
      <c r="L32" s="53"/>
      <c r="M32" s="53"/>
      <c r="N32" s="53"/>
      <c r="O32" s="53">
        <v>0</v>
      </c>
      <c r="P32" s="54">
        <f>SUM(C32:O32)</f>
        <v>233</v>
      </c>
      <c r="Q32" s="48">
        <f>P32/R29</f>
        <v>0.18640000000000001</v>
      </c>
    </row>
    <row r="33" spans="1:18" s="25" customFormat="1" x14ac:dyDescent="0.25">
      <c r="A33" s="69" t="s">
        <v>46</v>
      </c>
      <c r="B33" s="70" t="s">
        <v>153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1:18" ht="25.35" customHeight="1" x14ac:dyDescent="0.25">
      <c r="A34" s="51"/>
      <c r="B34" s="52" t="s">
        <v>154</v>
      </c>
      <c r="C34" s="53">
        <v>83</v>
      </c>
      <c r="D34" s="52">
        <v>333</v>
      </c>
      <c r="E34" s="53"/>
      <c r="F34" s="53">
        <v>53</v>
      </c>
      <c r="G34" s="53"/>
      <c r="H34" s="53">
        <v>0</v>
      </c>
      <c r="I34" s="53"/>
      <c r="J34" s="53">
        <v>156</v>
      </c>
      <c r="K34" s="53">
        <v>289</v>
      </c>
      <c r="L34" s="53">
        <v>197</v>
      </c>
      <c r="M34" s="53"/>
      <c r="N34" s="53">
        <v>72</v>
      </c>
      <c r="O34" s="53">
        <v>397</v>
      </c>
      <c r="P34" s="54">
        <f>SUM(C34:O34)</f>
        <v>1580</v>
      </c>
      <c r="Q34" s="48">
        <f>P34/R34</f>
        <v>0.43075245365321702</v>
      </c>
      <c r="R34" s="49">
        <f>SUM(P34:P35)</f>
        <v>3668</v>
      </c>
    </row>
    <row r="35" spans="1:18" ht="25.35" customHeight="1" x14ac:dyDescent="0.25">
      <c r="A35" s="51"/>
      <c r="B35" s="52" t="s">
        <v>155</v>
      </c>
      <c r="C35" s="53">
        <v>111</v>
      </c>
      <c r="D35" s="52">
        <v>361</v>
      </c>
      <c r="E35" s="53"/>
      <c r="F35" s="53">
        <v>60</v>
      </c>
      <c r="G35" s="53"/>
      <c r="H35" s="53">
        <v>0</v>
      </c>
      <c r="I35" s="53"/>
      <c r="J35" s="53">
        <v>128</v>
      </c>
      <c r="K35" s="53">
        <v>492</v>
      </c>
      <c r="L35" s="53">
        <v>382</v>
      </c>
      <c r="M35" s="53"/>
      <c r="N35" s="53">
        <v>117</v>
      </c>
      <c r="O35" s="53">
        <v>437</v>
      </c>
      <c r="P35" s="54">
        <f>SUM(C35:O35)</f>
        <v>2088</v>
      </c>
      <c r="Q35" s="48">
        <f>P35/R34</f>
        <v>0.56924754634678298</v>
      </c>
    </row>
    <row r="36" spans="1:18" s="25" customFormat="1" x14ac:dyDescent="0.25">
      <c r="A36" s="69" t="s">
        <v>46</v>
      </c>
      <c r="B36" s="70" t="s">
        <v>156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1:18" s="35" customFormat="1" ht="25.35" customHeight="1" x14ac:dyDescent="0.25">
      <c r="A37" s="106"/>
      <c r="B37" s="110" t="s">
        <v>49</v>
      </c>
      <c r="C37" s="111">
        <v>142</v>
      </c>
      <c r="D37" s="110">
        <v>1</v>
      </c>
      <c r="E37" s="111">
        <v>233</v>
      </c>
      <c r="F37" s="111">
        <v>643</v>
      </c>
      <c r="G37" s="111">
        <v>584</v>
      </c>
      <c r="H37" s="111">
        <v>424</v>
      </c>
      <c r="I37" s="111">
        <v>194</v>
      </c>
      <c r="J37" s="111"/>
      <c r="K37" s="111">
        <v>29</v>
      </c>
      <c r="L37" s="111"/>
      <c r="M37" s="111">
        <v>327</v>
      </c>
      <c r="N37" s="111">
        <v>12</v>
      </c>
      <c r="O37" s="111"/>
      <c r="P37" s="54">
        <f>SUM(C37:O37)</f>
        <v>2589</v>
      </c>
      <c r="Q37" s="41">
        <f>P37/R37</f>
        <v>1</v>
      </c>
      <c r="R37" s="35">
        <f>SUM(P37)</f>
        <v>2589</v>
      </c>
    </row>
    <row r="38" spans="1:18" s="57" customFormat="1" ht="22.5" customHeight="1" x14ac:dyDescent="0.25">
      <c r="A38" s="72" t="s">
        <v>207</v>
      </c>
      <c r="B38" s="75" t="s">
        <v>157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71"/>
      <c r="Q38" s="48"/>
      <c r="R38" s="49"/>
    </row>
    <row r="39" spans="1:18" s="57" customFormat="1" ht="22.5" customHeight="1" x14ac:dyDescent="0.25">
      <c r="A39" s="50"/>
      <c r="B39" s="51" t="s">
        <v>158</v>
      </c>
      <c r="C39" s="53">
        <v>293</v>
      </c>
      <c r="D39" s="53">
        <v>606</v>
      </c>
      <c r="E39" s="53">
        <v>220</v>
      </c>
      <c r="F39" s="53">
        <v>702</v>
      </c>
      <c r="G39" s="53">
        <v>551</v>
      </c>
      <c r="H39" s="53">
        <v>408</v>
      </c>
      <c r="I39" s="53">
        <v>174</v>
      </c>
      <c r="J39" s="53">
        <v>233</v>
      </c>
      <c r="K39" s="53">
        <v>662</v>
      </c>
      <c r="L39" s="53">
        <v>468</v>
      </c>
      <c r="M39" s="53">
        <v>316</v>
      </c>
      <c r="N39" s="53">
        <v>155</v>
      </c>
      <c r="O39" s="53">
        <v>675</v>
      </c>
      <c r="P39" s="54">
        <f>SUM(C39:O39)</f>
        <v>5463</v>
      </c>
      <c r="Q39" s="74">
        <f>P39/R39</f>
        <v>1</v>
      </c>
      <c r="R39" s="49">
        <f>SUM(P39)</f>
        <v>5463</v>
      </c>
    </row>
    <row r="40" spans="1:18" s="57" customFormat="1" ht="22.5" customHeight="1" x14ac:dyDescent="0.25">
      <c r="A40" s="72" t="s">
        <v>207</v>
      </c>
      <c r="B40" s="75" t="s">
        <v>159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71"/>
      <c r="Q40" s="48"/>
      <c r="R40" s="49"/>
    </row>
    <row r="41" spans="1:18" ht="25.35" customHeight="1" x14ac:dyDescent="0.25">
      <c r="A41" s="51"/>
      <c r="B41" s="52" t="s">
        <v>160</v>
      </c>
      <c r="C41" s="53">
        <v>299</v>
      </c>
      <c r="D41" s="52">
        <v>598</v>
      </c>
      <c r="E41" s="53">
        <v>222</v>
      </c>
      <c r="F41" s="53">
        <v>730</v>
      </c>
      <c r="G41" s="53">
        <v>562</v>
      </c>
      <c r="H41" s="53">
        <v>406</v>
      </c>
      <c r="I41" s="53">
        <v>186</v>
      </c>
      <c r="J41" s="53">
        <v>241</v>
      </c>
      <c r="K41" s="53">
        <v>661</v>
      </c>
      <c r="L41" s="53">
        <v>483</v>
      </c>
      <c r="M41" s="53">
        <v>331</v>
      </c>
      <c r="N41" s="53">
        <v>161</v>
      </c>
      <c r="O41" s="53">
        <v>699</v>
      </c>
      <c r="P41" s="54">
        <f>SUM(C41:O41)</f>
        <v>5579</v>
      </c>
      <c r="Q41" s="48">
        <f>P41/R41</f>
        <v>1</v>
      </c>
      <c r="R41" s="49">
        <f>SUM(P41)</f>
        <v>5579</v>
      </c>
    </row>
    <row r="42" spans="1:18" s="57" customFormat="1" ht="25.35" customHeight="1" x14ac:dyDescent="0.25">
      <c r="A42" s="72" t="s">
        <v>207</v>
      </c>
      <c r="B42" s="75" t="s">
        <v>161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71"/>
      <c r="Q42" s="48"/>
      <c r="R42" s="49"/>
    </row>
    <row r="43" spans="1:18" ht="25.35" customHeight="1" x14ac:dyDescent="0.25">
      <c r="A43" s="51"/>
      <c r="B43" s="52" t="s">
        <v>162</v>
      </c>
      <c r="C43" s="53">
        <v>269</v>
      </c>
      <c r="D43" s="52">
        <v>337</v>
      </c>
      <c r="E43" s="53">
        <v>164</v>
      </c>
      <c r="F43" s="53">
        <v>625</v>
      </c>
      <c r="G43" s="53">
        <v>358</v>
      </c>
      <c r="H43" s="53">
        <v>247</v>
      </c>
      <c r="I43" s="53">
        <v>159</v>
      </c>
      <c r="J43" s="53">
        <v>186</v>
      </c>
      <c r="K43" s="53">
        <v>600</v>
      </c>
      <c r="L43" s="53">
        <v>412</v>
      </c>
      <c r="M43" s="53">
        <v>257</v>
      </c>
      <c r="N43" s="53">
        <v>130</v>
      </c>
      <c r="O43" s="53">
        <v>571</v>
      </c>
      <c r="P43" s="54">
        <f>SUM(C43:O43)</f>
        <v>4315</v>
      </c>
      <c r="Q43" s="82">
        <f>P43/R43</f>
        <v>0.64518540669856461</v>
      </c>
      <c r="R43" s="49">
        <f>SUM(P43:P44)</f>
        <v>6688</v>
      </c>
    </row>
    <row r="44" spans="1:18" ht="25.35" customHeight="1" x14ac:dyDescent="0.25">
      <c r="A44" s="51"/>
      <c r="B44" s="52" t="s">
        <v>163</v>
      </c>
      <c r="C44" s="53">
        <v>102</v>
      </c>
      <c r="D44" s="52">
        <v>342</v>
      </c>
      <c r="E44" s="53">
        <v>99</v>
      </c>
      <c r="F44" s="53">
        <v>242</v>
      </c>
      <c r="G44" s="53">
        <v>321</v>
      </c>
      <c r="H44" s="53">
        <v>224</v>
      </c>
      <c r="I44" s="53">
        <v>75</v>
      </c>
      <c r="J44" s="53">
        <v>102</v>
      </c>
      <c r="K44" s="53">
        <v>222</v>
      </c>
      <c r="L44" s="53">
        <v>178</v>
      </c>
      <c r="M44" s="53">
        <v>129</v>
      </c>
      <c r="N44" s="53">
        <v>69</v>
      </c>
      <c r="O44" s="53">
        <v>268</v>
      </c>
      <c r="P44" s="54">
        <f>SUM(C44:O44)</f>
        <v>2373</v>
      </c>
      <c r="Q44" s="82">
        <f>P44/R43</f>
        <v>0.35481459330143539</v>
      </c>
    </row>
    <row r="45" spans="1:18" s="57" customFormat="1" ht="25.35" customHeight="1" x14ac:dyDescent="0.25">
      <c r="A45" s="72" t="s">
        <v>46</v>
      </c>
      <c r="B45" s="75" t="s">
        <v>164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71"/>
      <c r="Q45" s="48"/>
      <c r="R45" s="49"/>
    </row>
    <row r="46" spans="1:18" ht="25.35" customHeight="1" x14ac:dyDescent="0.25">
      <c r="A46" s="51"/>
      <c r="B46" s="52" t="s">
        <v>165</v>
      </c>
      <c r="C46" s="53">
        <v>288</v>
      </c>
      <c r="D46" s="52">
        <v>609</v>
      </c>
      <c r="E46" s="53">
        <v>222</v>
      </c>
      <c r="F46" s="53">
        <v>688</v>
      </c>
      <c r="G46" s="53">
        <v>577</v>
      </c>
      <c r="H46" s="53">
        <v>400</v>
      </c>
      <c r="I46" s="53">
        <v>180</v>
      </c>
      <c r="J46" s="53">
        <v>240</v>
      </c>
      <c r="K46" s="53">
        <v>654</v>
      </c>
      <c r="L46" s="53">
        <v>469</v>
      </c>
      <c r="M46" s="53">
        <v>321</v>
      </c>
      <c r="N46" s="53">
        <v>166</v>
      </c>
      <c r="O46" s="53">
        <v>656</v>
      </c>
      <c r="P46" s="54">
        <f>SUM(C46:O46)</f>
        <v>5470</v>
      </c>
      <c r="Q46" s="82">
        <f>P46/R46</f>
        <v>1</v>
      </c>
      <c r="R46" s="49">
        <f>SUM(P46)</f>
        <v>5470</v>
      </c>
    </row>
    <row r="47" spans="1:18" s="57" customFormat="1" ht="25.35" customHeight="1" x14ac:dyDescent="0.25">
      <c r="A47" s="72" t="s">
        <v>46</v>
      </c>
      <c r="B47" s="75" t="s">
        <v>166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71"/>
      <c r="Q47" s="48"/>
      <c r="R47" s="49"/>
    </row>
    <row r="48" spans="1:18" ht="25.35" customHeight="1" x14ac:dyDescent="0.25">
      <c r="A48" s="51"/>
      <c r="B48" s="52" t="s">
        <v>167</v>
      </c>
      <c r="C48" s="53">
        <v>330</v>
      </c>
      <c r="D48" s="52">
        <v>611</v>
      </c>
      <c r="E48" s="53">
        <v>231</v>
      </c>
      <c r="F48" s="53">
        <v>729</v>
      </c>
      <c r="G48" s="53">
        <v>572</v>
      </c>
      <c r="H48" s="53">
        <v>408</v>
      </c>
      <c r="I48" s="53">
        <v>189</v>
      </c>
      <c r="J48" s="53">
        <v>248</v>
      </c>
      <c r="K48" s="53">
        <v>701</v>
      </c>
      <c r="L48" s="53">
        <v>505</v>
      </c>
      <c r="M48" s="53">
        <v>328</v>
      </c>
      <c r="N48" s="53">
        <v>168</v>
      </c>
      <c r="O48" s="53">
        <v>714</v>
      </c>
      <c r="P48" s="54">
        <f>SUM(C48:O48)</f>
        <v>5734</v>
      </c>
      <c r="Q48" s="82">
        <f>P48/R48</f>
        <v>1</v>
      </c>
      <c r="R48" s="49">
        <f>SUM(P48)</f>
        <v>5734</v>
      </c>
    </row>
    <row r="49" spans="1:18" s="57" customFormat="1" ht="24.75" customHeight="1" x14ac:dyDescent="0.25">
      <c r="A49" s="72" t="s">
        <v>207</v>
      </c>
      <c r="B49" s="75" t="s">
        <v>168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71"/>
      <c r="Q49" s="48"/>
      <c r="R49" s="49"/>
    </row>
    <row r="50" spans="1:18" ht="25.35" customHeight="1" x14ac:dyDescent="0.25">
      <c r="A50" s="51"/>
      <c r="B50" s="52" t="s">
        <v>169</v>
      </c>
      <c r="C50" s="53">
        <v>301</v>
      </c>
      <c r="D50" s="52">
        <v>601</v>
      </c>
      <c r="E50" s="53">
        <v>225</v>
      </c>
      <c r="F50" s="53">
        <v>705</v>
      </c>
      <c r="G50" s="53">
        <v>567</v>
      </c>
      <c r="H50" s="53">
        <v>409</v>
      </c>
      <c r="I50" s="53">
        <v>183</v>
      </c>
      <c r="J50" s="53">
        <v>239</v>
      </c>
      <c r="K50" s="53">
        <v>669</v>
      </c>
      <c r="L50" s="53">
        <v>494</v>
      </c>
      <c r="M50" s="53">
        <v>315</v>
      </c>
      <c r="N50" s="53">
        <v>162</v>
      </c>
      <c r="O50" s="53">
        <v>674</v>
      </c>
      <c r="P50" s="54">
        <f>SUM(C50:O50)</f>
        <v>5544</v>
      </c>
      <c r="Q50" s="82">
        <f>P50/R50</f>
        <v>1</v>
      </c>
      <c r="R50" s="49">
        <f>SUM(P50)</f>
        <v>5544</v>
      </c>
    </row>
    <row r="51" spans="1:18" s="57" customFormat="1" ht="25.35" customHeight="1" x14ac:dyDescent="0.25">
      <c r="A51" s="72" t="s">
        <v>207</v>
      </c>
      <c r="B51" s="75" t="s">
        <v>170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71"/>
      <c r="Q51" s="48"/>
      <c r="R51" s="49"/>
    </row>
    <row r="52" spans="1:18" ht="25.35" customHeight="1" x14ac:dyDescent="0.25">
      <c r="A52" s="51"/>
      <c r="B52" s="52" t="s">
        <v>171</v>
      </c>
      <c r="C52" s="53">
        <v>309</v>
      </c>
      <c r="D52" s="52">
        <v>601</v>
      </c>
      <c r="E52" s="53">
        <v>231</v>
      </c>
      <c r="F52" s="53">
        <v>722</v>
      </c>
      <c r="G52" s="53">
        <v>561</v>
      </c>
      <c r="H52" s="53">
        <v>407</v>
      </c>
      <c r="I52" s="53">
        <v>188</v>
      </c>
      <c r="J52" s="53">
        <v>243</v>
      </c>
      <c r="K52" s="53">
        <v>689</v>
      </c>
      <c r="L52" s="53">
        <v>500</v>
      </c>
      <c r="M52" s="53">
        <v>336</v>
      </c>
      <c r="N52" s="53">
        <v>166</v>
      </c>
      <c r="O52" s="53">
        <v>697</v>
      </c>
      <c r="P52" s="54">
        <f>SUM(C52:O52)</f>
        <v>5650</v>
      </c>
      <c r="Q52" s="82">
        <f>P52/R52</f>
        <v>1</v>
      </c>
      <c r="R52" s="49">
        <f>SUM(P52)</f>
        <v>5650</v>
      </c>
    </row>
    <row r="53" spans="1:18" s="57" customFormat="1" ht="25.35" customHeight="1" x14ac:dyDescent="0.25">
      <c r="A53" s="72" t="s">
        <v>207</v>
      </c>
      <c r="B53" s="75" t="s">
        <v>172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71"/>
      <c r="Q53" s="48"/>
      <c r="R53" s="49"/>
    </row>
    <row r="54" spans="1:18" s="57" customFormat="1" ht="25.35" customHeight="1" x14ac:dyDescent="0.25">
      <c r="A54" s="50"/>
      <c r="B54" s="52" t="s">
        <v>173</v>
      </c>
      <c r="C54" s="53">
        <v>169</v>
      </c>
      <c r="D54" s="52">
        <v>149</v>
      </c>
      <c r="E54" s="53">
        <v>68</v>
      </c>
      <c r="F54" s="53">
        <v>513</v>
      </c>
      <c r="G54" s="53">
        <v>143</v>
      </c>
      <c r="H54" s="53">
        <v>135</v>
      </c>
      <c r="I54" s="53">
        <v>120</v>
      </c>
      <c r="J54" s="53">
        <v>117</v>
      </c>
      <c r="K54" s="53">
        <v>520</v>
      </c>
      <c r="L54" s="53">
        <v>349</v>
      </c>
      <c r="M54" s="53">
        <v>190</v>
      </c>
      <c r="N54" s="53">
        <v>78</v>
      </c>
      <c r="O54" s="53">
        <v>381</v>
      </c>
      <c r="P54" s="54">
        <f>SUM(C54:O54)</f>
        <v>2932</v>
      </c>
      <c r="Q54" s="82">
        <f>P54/R54</f>
        <v>0.43846268879916256</v>
      </c>
      <c r="R54" s="49">
        <f>SUM(P54:P56)</f>
        <v>6687</v>
      </c>
    </row>
    <row r="55" spans="1:18" s="57" customFormat="1" ht="25.35" customHeight="1" x14ac:dyDescent="0.25">
      <c r="A55" s="50"/>
      <c r="B55" s="52" t="s">
        <v>174</v>
      </c>
      <c r="C55" s="53">
        <v>116</v>
      </c>
      <c r="D55" s="52">
        <v>392</v>
      </c>
      <c r="E55" s="53">
        <v>74</v>
      </c>
      <c r="F55" s="53">
        <v>209</v>
      </c>
      <c r="G55" s="53">
        <v>143</v>
      </c>
      <c r="H55" s="53">
        <v>205</v>
      </c>
      <c r="I55" s="53">
        <v>40</v>
      </c>
      <c r="J55" s="53">
        <v>120</v>
      </c>
      <c r="K55" s="53">
        <v>182</v>
      </c>
      <c r="L55" s="53">
        <v>143</v>
      </c>
      <c r="M55" s="53">
        <v>127</v>
      </c>
      <c r="N55" s="53">
        <v>81</v>
      </c>
      <c r="O55" s="53">
        <v>282</v>
      </c>
      <c r="P55" s="54">
        <f>SUM(C55:O55)</f>
        <v>2114</v>
      </c>
      <c r="Q55" s="82">
        <f>P55/R54</f>
        <v>0.31613578585314789</v>
      </c>
      <c r="R55" s="49"/>
    </row>
    <row r="56" spans="1:18" s="57" customFormat="1" ht="25.35" customHeight="1" x14ac:dyDescent="0.25">
      <c r="A56" s="50"/>
      <c r="B56" s="52" t="s">
        <v>175</v>
      </c>
      <c r="C56" s="53">
        <v>80</v>
      </c>
      <c r="D56" s="52">
        <v>141</v>
      </c>
      <c r="E56" s="53">
        <v>125</v>
      </c>
      <c r="F56" s="53">
        <v>150</v>
      </c>
      <c r="G56" s="53">
        <v>404</v>
      </c>
      <c r="H56" s="53">
        <v>131</v>
      </c>
      <c r="I56" s="53">
        <v>66</v>
      </c>
      <c r="J56" s="53">
        <v>49</v>
      </c>
      <c r="K56" s="53">
        <v>119</v>
      </c>
      <c r="L56" s="53">
        <v>92</v>
      </c>
      <c r="M56" s="53">
        <v>69</v>
      </c>
      <c r="N56" s="53">
        <v>43</v>
      </c>
      <c r="O56" s="53">
        <v>172</v>
      </c>
      <c r="P56" s="54">
        <f>SUM(C56:O56)</f>
        <v>1641</v>
      </c>
      <c r="Q56" s="82">
        <f>P56/R54</f>
        <v>0.24540152534768955</v>
      </c>
      <c r="R56" s="49"/>
    </row>
    <row r="57" spans="1:18" s="57" customFormat="1" ht="25.35" customHeight="1" x14ac:dyDescent="0.25">
      <c r="A57" s="72" t="s">
        <v>207</v>
      </c>
      <c r="B57" s="75" t="s">
        <v>176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71"/>
      <c r="Q57" s="48"/>
      <c r="R57" s="49"/>
    </row>
    <row r="58" spans="1:18" s="57" customFormat="1" ht="25.35" customHeight="1" x14ac:dyDescent="0.25">
      <c r="A58" s="50"/>
      <c r="B58" s="52" t="s">
        <v>177</v>
      </c>
      <c r="C58" s="53">
        <v>310</v>
      </c>
      <c r="D58" s="52">
        <v>596</v>
      </c>
      <c r="E58" s="53">
        <v>223</v>
      </c>
      <c r="F58" s="53">
        <v>725</v>
      </c>
      <c r="G58" s="53">
        <v>558</v>
      </c>
      <c r="H58" s="53">
        <v>404</v>
      </c>
      <c r="I58" s="53">
        <v>179</v>
      </c>
      <c r="J58" s="53">
        <v>236</v>
      </c>
      <c r="K58" s="53">
        <v>693</v>
      </c>
      <c r="L58" s="53">
        <v>493</v>
      </c>
      <c r="M58" s="53">
        <v>328</v>
      </c>
      <c r="N58" s="53">
        <v>159</v>
      </c>
      <c r="O58" s="53">
        <v>691</v>
      </c>
      <c r="P58" s="54">
        <f>SUM(C58:O58)</f>
        <v>5595</v>
      </c>
      <c r="Q58" s="82">
        <f>P58/R58</f>
        <v>1</v>
      </c>
      <c r="R58" s="49">
        <f>SUM(P58)</f>
        <v>5595</v>
      </c>
    </row>
    <row r="59" spans="1:18" s="57" customFormat="1" ht="25.35" customHeight="1" x14ac:dyDescent="0.25">
      <c r="A59" s="72" t="s">
        <v>207</v>
      </c>
      <c r="B59" s="75" t="s">
        <v>178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71"/>
      <c r="Q59" s="48"/>
      <c r="R59" s="49"/>
    </row>
    <row r="60" spans="1:18" ht="25.35" customHeight="1" x14ac:dyDescent="0.25">
      <c r="A60" s="51"/>
      <c r="B60" s="52" t="s">
        <v>179</v>
      </c>
      <c r="C60" s="53">
        <v>319</v>
      </c>
      <c r="D60" s="52">
        <v>618</v>
      </c>
      <c r="E60" s="53">
        <v>237</v>
      </c>
      <c r="F60" s="53">
        <v>747</v>
      </c>
      <c r="G60" s="53">
        <v>611</v>
      </c>
      <c r="H60" s="53">
        <v>410</v>
      </c>
      <c r="I60" s="53">
        <v>206</v>
      </c>
      <c r="J60" s="53">
        <v>256</v>
      </c>
      <c r="K60" s="53">
        <v>716</v>
      </c>
      <c r="L60" s="53">
        <v>515</v>
      </c>
      <c r="M60" s="53">
        <v>336</v>
      </c>
      <c r="N60" s="53">
        <v>185</v>
      </c>
      <c r="O60" s="53">
        <v>739</v>
      </c>
      <c r="P60" s="54">
        <f>SUM(C60:O60)</f>
        <v>5895</v>
      </c>
      <c r="Q60" s="82">
        <f>P60/R60</f>
        <v>0.90041240262715749</v>
      </c>
      <c r="R60" s="49">
        <f>SUM(P60:P61)</f>
        <v>6547</v>
      </c>
    </row>
    <row r="61" spans="1:18" ht="25.35" customHeight="1" x14ac:dyDescent="0.25">
      <c r="A61" s="51"/>
      <c r="B61" s="52" t="s">
        <v>180</v>
      </c>
      <c r="C61" s="53">
        <v>41</v>
      </c>
      <c r="D61" s="52">
        <v>56</v>
      </c>
      <c r="E61" s="53">
        <v>24</v>
      </c>
      <c r="F61" s="53">
        <v>101</v>
      </c>
      <c r="G61" s="53">
        <v>52</v>
      </c>
      <c r="H61" s="53">
        <v>49</v>
      </c>
      <c r="I61" s="53">
        <v>22</v>
      </c>
      <c r="J61" s="53">
        <v>30</v>
      </c>
      <c r="K61" s="53">
        <v>82</v>
      </c>
      <c r="L61" s="53">
        <v>60</v>
      </c>
      <c r="M61" s="53">
        <v>43</v>
      </c>
      <c r="N61" s="53">
        <v>12</v>
      </c>
      <c r="O61" s="53">
        <v>80</v>
      </c>
      <c r="P61" s="54">
        <f>SUM(C61:O61)</f>
        <v>652</v>
      </c>
      <c r="Q61" s="82">
        <f>P61/R60</f>
        <v>9.9587597372842521E-2</v>
      </c>
    </row>
    <row r="62" spans="1:18" ht="12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/>
      <c r="Q62" s="48"/>
    </row>
    <row r="63" spans="1:18" ht="12" customHeight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  <c r="Q63" s="48"/>
    </row>
    <row r="64" spans="1:18" s="66" customFormat="1" ht="25.35" customHeight="1" x14ac:dyDescent="0.3">
      <c r="A64" s="118" t="s">
        <v>32</v>
      </c>
      <c r="B64" s="119"/>
      <c r="C64" s="63">
        <v>86</v>
      </c>
      <c r="D64" s="63">
        <v>205</v>
      </c>
      <c r="E64" s="63">
        <v>30</v>
      </c>
      <c r="F64" s="63">
        <v>100</v>
      </c>
      <c r="G64" s="63">
        <v>94</v>
      </c>
      <c r="H64" s="63">
        <v>116</v>
      </c>
      <c r="I64" s="63">
        <v>32</v>
      </c>
      <c r="J64" s="63">
        <v>76</v>
      </c>
      <c r="K64" s="63">
        <v>116</v>
      </c>
      <c r="L64" s="63">
        <v>98</v>
      </c>
      <c r="M64" s="63">
        <v>73</v>
      </c>
      <c r="N64" s="63">
        <v>59</v>
      </c>
      <c r="O64" s="63">
        <v>170</v>
      </c>
      <c r="P64" s="64">
        <f>SUM(C64:O64)</f>
        <v>1255</v>
      </c>
      <c r="Q64" s="65"/>
    </row>
    <row r="65" spans="1:18" s="66" customFormat="1" ht="12" customHeight="1" x14ac:dyDescent="0.3">
      <c r="A65" s="107"/>
      <c r="B65" s="108"/>
      <c r="C65" s="96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8"/>
      <c r="Q65" s="65"/>
    </row>
    <row r="66" spans="1:18" s="25" customFormat="1" x14ac:dyDescent="0.25">
      <c r="A66" s="69" t="s">
        <v>208</v>
      </c>
      <c r="B66" s="70" t="s">
        <v>44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  <row r="67" spans="1:18" ht="25.35" customHeight="1" x14ac:dyDescent="0.25">
      <c r="A67" s="51"/>
      <c r="B67" s="52" t="s">
        <v>181</v>
      </c>
      <c r="C67" s="53">
        <v>6</v>
      </c>
      <c r="D67" s="52">
        <v>5</v>
      </c>
      <c r="E67" s="53">
        <v>5</v>
      </c>
      <c r="F67" s="53">
        <v>2</v>
      </c>
      <c r="G67" s="53">
        <v>2</v>
      </c>
      <c r="H67" s="53">
        <v>2</v>
      </c>
      <c r="I67" s="53">
        <v>2</v>
      </c>
      <c r="J67" s="53">
        <v>4</v>
      </c>
      <c r="K67" s="53">
        <v>3</v>
      </c>
      <c r="L67" s="53">
        <v>4</v>
      </c>
      <c r="M67" s="53">
        <v>2</v>
      </c>
      <c r="N67" s="53">
        <v>0</v>
      </c>
      <c r="O67" s="53">
        <v>7</v>
      </c>
      <c r="P67" s="54">
        <f t="shared" ref="P67:P73" si="2">SUM(C67:O67)</f>
        <v>44</v>
      </c>
      <c r="Q67" s="48">
        <f>P67/R67</f>
        <v>3.5743298131600328E-2</v>
      </c>
      <c r="R67" s="49">
        <f>SUM(P67:P73)</f>
        <v>1231</v>
      </c>
    </row>
    <row r="68" spans="1:18" ht="25.35" customHeight="1" x14ac:dyDescent="0.25">
      <c r="A68" s="51"/>
      <c r="B68" s="52" t="s">
        <v>182</v>
      </c>
      <c r="C68" s="53">
        <v>3</v>
      </c>
      <c r="D68" s="52">
        <v>10</v>
      </c>
      <c r="E68" s="53">
        <v>2</v>
      </c>
      <c r="F68" s="53">
        <v>2</v>
      </c>
      <c r="G68" s="53">
        <v>0</v>
      </c>
      <c r="H68" s="53">
        <v>2</v>
      </c>
      <c r="I68" s="53">
        <v>0</v>
      </c>
      <c r="J68" s="53">
        <v>1</v>
      </c>
      <c r="K68" s="53">
        <v>5</v>
      </c>
      <c r="L68" s="53">
        <v>3</v>
      </c>
      <c r="M68" s="53">
        <v>1</v>
      </c>
      <c r="N68" s="53">
        <v>2</v>
      </c>
      <c r="O68" s="53">
        <v>2</v>
      </c>
      <c r="P68" s="54">
        <f t="shared" si="2"/>
        <v>33</v>
      </c>
      <c r="Q68" s="48">
        <f>P68/R67</f>
        <v>2.6807473598700244E-2</v>
      </c>
    </row>
    <row r="69" spans="1:18" ht="25.35" customHeight="1" x14ac:dyDescent="0.25">
      <c r="A69" s="51"/>
      <c r="B69" s="52" t="s">
        <v>45</v>
      </c>
      <c r="C69" s="53">
        <v>1</v>
      </c>
      <c r="D69" s="52">
        <v>1</v>
      </c>
      <c r="E69" s="53">
        <v>0</v>
      </c>
      <c r="F69" s="53">
        <v>2</v>
      </c>
      <c r="G69" s="53">
        <v>1</v>
      </c>
      <c r="H69" s="53">
        <v>0</v>
      </c>
      <c r="I69" s="53">
        <v>0</v>
      </c>
      <c r="J69" s="53">
        <v>1</v>
      </c>
      <c r="K69" s="53">
        <v>3</v>
      </c>
      <c r="L69" s="53">
        <v>0</v>
      </c>
      <c r="M69" s="53">
        <v>1</v>
      </c>
      <c r="N69" s="53">
        <v>1</v>
      </c>
      <c r="O69" s="53">
        <v>1</v>
      </c>
      <c r="P69" s="54">
        <f t="shared" si="2"/>
        <v>12</v>
      </c>
      <c r="Q69" s="48">
        <f>P69/R67</f>
        <v>9.7481722177091799E-3</v>
      </c>
    </row>
    <row r="70" spans="1:18" ht="25.35" customHeight="1" x14ac:dyDescent="0.25">
      <c r="A70" s="51"/>
      <c r="B70" s="52" t="s">
        <v>183</v>
      </c>
      <c r="C70" s="53">
        <v>0</v>
      </c>
      <c r="D70" s="52">
        <v>10</v>
      </c>
      <c r="E70" s="53">
        <v>3</v>
      </c>
      <c r="F70" s="53">
        <v>3</v>
      </c>
      <c r="G70" s="53">
        <v>5</v>
      </c>
      <c r="H70" s="53">
        <v>5</v>
      </c>
      <c r="I70" s="53">
        <v>1</v>
      </c>
      <c r="J70" s="53">
        <v>6</v>
      </c>
      <c r="K70" s="53">
        <v>4</v>
      </c>
      <c r="L70" s="53">
        <v>1</v>
      </c>
      <c r="M70" s="53">
        <v>5</v>
      </c>
      <c r="N70" s="53">
        <v>1</v>
      </c>
      <c r="O70" s="53">
        <v>7</v>
      </c>
      <c r="P70" s="54">
        <f t="shared" si="2"/>
        <v>51</v>
      </c>
      <c r="Q70" s="48">
        <f>P70/R67</f>
        <v>4.1429731925264016E-2</v>
      </c>
    </row>
    <row r="71" spans="1:18" ht="25.35" customHeight="1" x14ac:dyDescent="0.25">
      <c r="A71" s="51"/>
      <c r="B71" s="52" t="s">
        <v>184</v>
      </c>
      <c r="C71" s="53">
        <v>1</v>
      </c>
      <c r="D71" s="52">
        <v>3</v>
      </c>
      <c r="E71" s="53">
        <v>2</v>
      </c>
      <c r="F71" s="53">
        <v>1</v>
      </c>
      <c r="G71" s="53">
        <v>1</v>
      </c>
      <c r="H71" s="53">
        <v>1</v>
      </c>
      <c r="I71" s="53">
        <v>0</v>
      </c>
      <c r="J71" s="53">
        <v>2</v>
      </c>
      <c r="K71" s="53">
        <v>0</v>
      </c>
      <c r="L71" s="53">
        <v>3</v>
      </c>
      <c r="M71" s="53">
        <v>1</v>
      </c>
      <c r="N71" s="53">
        <v>1</v>
      </c>
      <c r="O71" s="53">
        <v>0</v>
      </c>
      <c r="P71" s="54">
        <f t="shared" si="2"/>
        <v>16</v>
      </c>
      <c r="Q71" s="48">
        <f>P71/R67</f>
        <v>1.2997562956945572E-2</v>
      </c>
    </row>
    <row r="72" spans="1:18" ht="25.35" customHeight="1" x14ac:dyDescent="0.25">
      <c r="A72" s="51"/>
      <c r="B72" s="52" t="s">
        <v>185</v>
      </c>
      <c r="C72" s="53">
        <v>1</v>
      </c>
      <c r="D72" s="52">
        <v>3</v>
      </c>
      <c r="E72" s="53">
        <v>0</v>
      </c>
      <c r="F72" s="53">
        <v>5</v>
      </c>
      <c r="G72" s="53">
        <v>2</v>
      </c>
      <c r="H72" s="53">
        <v>3</v>
      </c>
      <c r="I72" s="53">
        <v>1</v>
      </c>
      <c r="J72" s="53">
        <v>2</v>
      </c>
      <c r="K72" s="53">
        <v>5</v>
      </c>
      <c r="L72" s="53">
        <v>3</v>
      </c>
      <c r="M72" s="53">
        <v>1</v>
      </c>
      <c r="N72" s="53">
        <v>1</v>
      </c>
      <c r="O72" s="53">
        <v>7</v>
      </c>
      <c r="P72" s="54">
        <f t="shared" si="2"/>
        <v>34</v>
      </c>
      <c r="Q72" s="48">
        <f>P72/R67</f>
        <v>2.761982128350934E-2</v>
      </c>
    </row>
    <row r="73" spans="1:18" ht="25.35" customHeight="1" x14ac:dyDescent="0.25">
      <c r="A73" s="51"/>
      <c r="B73" s="52" t="s">
        <v>186</v>
      </c>
      <c r="C73" s="53">
        <v>72</v>
      </c>
      <c r="D73" s="52">
        <v>171</v>
      </c>
      <c r="E73" s="53">
        <v>18</v>
      </c>
      <c r="F73" s="53">
        <v>83</v>
      </c>
      <c r="G73" s="53">
        <v>82</v>
      </c>
      <c r="H73" s="53">
        <v>100</v>
      </c>
      <c r="I73" s="53">
        <v>27</v>
      </c>
      <c r="J73" s="53">
        <v>60</v>
      </c>
      <c r="K73" s="53">
        <v>94</v>
      </c>
      <c r="L73" s="53">
        <v>82</v>
      </c>
      <c r="M73" s="53">
        <v>60</v>
      </c>
      <c r="N73" s="53">
        <v>51</v>
      </c>
      <c r="O73" s="53">
        <v>141</v>
      </c>
      <c r="P73" s="54">
        <f t="shared" si="2"/>
        <v>1041</v>
      </c>
      <c r="Q73" s="48">
        <f>P73/R67</f>
        <v>0.84565393988627136</v>
      </c>
    </row>
    <row r="74" spans="1:18" ht="25.35" customHeight="1" x14ac:dyDescent="0.25">
      <c r="A74" s="84" t="s">
        <v>208</v>
      </c>
      <c r="B74" s="84" t="s">
        <v>187</v>
      </c>
      <c r="P74" s="73"/>
      <c r="Q74" s="48"/>
    </row>
    <row r="75" spans="1:18" ht="25.35" customHeight="1" x14ac:dyDescent="0.25">
      <c r="A75" s="51"/>
      <c r="B75" s="52" t="s">
        <v>188</v>
      </c>
      <c r="C75" s="53">
        <v>75</v>
      </c>
      <c r="D75" s="52">
        <v>179</v>
      </c>
      <c r="E75" s="53">
        <v>21</v>
      </c>
      <c r="F75" s="53">
        <v>86</v>
      </c>
      <c r="G75" s="53">
        <v>75</v>
      </c>
      <c r="H75" s="53">
        <v>86</v>
      </c>
      <c r="I75" s="53">
        <v>24</v>
      </c>
      <c r="J75" s="53">
        <v>69</v>
      </c>
      <c r="K75" s="53">
        <v>100</v>
      </c>
      <c r="L75" s="53">
        <v>81</v>
      </c>
      <c r="M75" s="53">
        <v>59</v>
      </c>
      <c r="N75" s="53">
        <v>48</v>
      </c>
      <c r="O75" s="53">
        <v>139</v>
      </c>
      <c r="P75" s="54">
        <f>SUM(C75:O75)</f>
        <v>1042</v>
      </c>
      <c r="Q75" s="48">
        <f>P75/R75</f>
        <v>1</v>
      </c>
      <c r="R75" s="49">
        <f>SUM(P75)</f>
        <v>1042</v>
      </c>
    </row>
    <row r="76" spans="1:18" ht="25.35" customHeight="1" x14ac:dyDescent="0.25">
      <c r="A76" s="84" t="s">
        <v>208</v>
      </c>
      <c r="B76" s="84" t="s">
        <v>148</v>
      </c>
      <c r="P76" s="73"/>
      <c r="Q76" s="48"/>
    </row>
    <row r="77" spans="1:18" ht="25.35" customHeight="1" x14ac:dyDescent="0.25">
      <c r="A77" s="51"/>
      <c r="B77" s="52" t="s">
        <v>189</v>
      </c>
      <c r="C77" s="53">
        <v>39</v>
      </c>
      <c r="D77" s="52"/>
      <c r="E77" s="53">
        <v>7</v>
      </c>
      <c r="F77" s="53">
        <v>42</v>
      </c>
      <c r="G77" s="53">
        <v>33</v>
      </c>
      <c r="H77" s="53"/>
      <c r="I77" s="53">
        <v>13</v>
      </c>
      <c r="J77" s="53">
        <v>28</v>
      </c>
      <c r="K77" s="53">
        <v>45</v>
      </c>
      <c r="L77" s="53">
        <v>39</v>
      </c>
      <c r="M77" s="53">
        <v>23</v>
      </c>
      <c r="N77" s="53">
        <v>24</v>
      </c>
      <c r="O77" s="53">
        <v>69</v>
      </c>
      <c r="P77" s="54">
        <f>SUM(C77:O77)</f>
        <v>362</v>
      </c>
      <c r="Q77" s="48">
        <f>P77/R77</f>
        <v>0.43772672309552602</v>
      </c>
      <c r="R77" s="49">
        <f>SUM(P77:P78)</f>
        <v>827</v>
      </c>
    </row>
    <row r="78" spans="1:18" ht="25.35" customHeight="1" x14ac:dyDescent="0.25">
      <c r="A78" s="51"/>
      <c r="B78" s="52" t="s">
        <v>190</v>
      </c>
      <c r="C78" s="53">
        <v>26</v>
      </c>
      <c r="D78" s="52"/>
      <c r="E78" s="53">
        <v>17</v>
      </c>
      <c r="F78" s="53">
        <v>48</v>
      </c>
      <c r="G78" s="53">
        <v>51</v>
      </c>
      <c r="H78" s="53"/>
      <c r="I78" s="53">
        <v>17</v>
      </c>
      <c r="J78" s="53">
        <v>42</v>
      </c>
      <c r="K78" s="53">
        <v>58</v>
      </c>
      <c r="L78" s="53">
        <v>53</v>
      </c>
      <c r="M78" s="53">
        <v>42</v>
      </c>
      <c r="N78" s="53">
        <v>29</v>
      </c>
      <c r="O78" s="53">
        <v>82</v>
      </c>
      <c r="P78" s="54">
        <f>SUM(C78:O78)</f>
        <v>465</v>
      </c>
      <c r="Q78" s="48">
        <f>P78/R77</f>
        <v>0.56227327690447404</v>
      </c>
    </row>
    <row r="79" spans="1:18" ht="25.35" customHeight="1" x14ac:dyDescent="0.25">
      <c r="A79" s="84" t="s">
        <v>208</v>
      </c>
      <c r="B79" s="84" t="s">
        <v>150</v>
      </c>
      <c r="P79" s="73"/>
      <c r="Q79" s="48"/>
    </row>
    <row r="80" spans="1:18" ht="25.35" customHeight="1" x14ac:dyDescent="0.25">
      <c r="A80" s="51"/>
      <c r="B80" s="52" t="s">
        <v>191</v>
      </c>
      <c r="C80" s="53">
        <v>4</v>
      </c>
      <c r="D80" s="52">
        <v>26</v>
      </c>
      <c r="E80" s="53">
        <v>1</v>
      </c>
      <c r="F80" s="53"/>
      <c r="G80" s="53">
        <v>0</v>
      </c>
      <c r="H80" s="53">
        <v>18</v>
      </c>
      <c r="I80" s="53"/>
      <c r="J80" s="53"/>
      <c r="K80" s="53"/>
      <c r="L80" s="53"/>
      <c r="M80" s="53"/>
      <c r="N80" s="53"/>
      <c r="O80" s="53">
        <v>0</v>
      </c>
      <c r="P80" s="54">
        <f>SUM(C80:O80)</f>
        <v>49</v>
      </c>
      <c r="Q80" s="48">
        <f>P80/R80</f>
        <v>0.15457413249211358</v>
      </c>
      <c r="R80" s="49">
        <f>SUM(P80:P83)</f>
        <v>317</v>
      </c>
    </row>
    <row r="81" spans="1:18" ht="25.35" customHeight="1" x14ac:dyDescent="0.25">
      <c r="A81" s="51"/>
      <c r="B81" s="52" t="s">
        <v>192</v>
      </c>
      <c r="C81" s="53">
        <v>6</v>
      </c>
      <c r="D81" s="52">
        <v>41</v>
      </c>
      <c r="E81" s="53">
        <v>0</v>
      </c>
      <c r="F81" s="53"/>
      <c r="G81" s="53">
        <v>0</v>
      </c>
      <c r="H81" s="53">
        <v>21</v>
      </c>
      <c r="I81" s="53"/>
      <c r="J81" s="53"/>
      <c r="K81" s="53"/>
      <c r="L81" s="53"/>
      <c r="M81" s="53"/>
      <c r="N81" s="53"/>
      <c r="O81" s="53">
        <v>0</v>
      </c>
      <c r="P81" s="54">
        <f>SUM(C81:O81)</f>
        <v>68</v>
      </c>
      <c r="Q81" s="48">
        <f>P81/R80</f>
        <v>0.21451104100946372</v>
      </c>
    </row>
    <row r="82" spans="1:18" s="35" customFormat="1" ht="25.35" customHeight="1" x14ac:dyDescent="0.25">
      <c r="A82" s="106"/>
      <c r="B82" s="110" t="s">
        <v>193</v>
      </c>
      <c r="C82" s="111">
        <v>5</v>
      </c>
      <c r="D82" s="110">
        <v>74</v>
      </c>
      <c r="E82" s="111">
        <v>0</v>
      </c>
      <c r="F82" s="111"/>
      <c r="G82" s="111">
        <v>1</v>
      </c>
      <c r="H82" s="111">
        <v>38</v>
      </c>
      <c r="I82" s="111"/>
      <c r="J82" s="111"/>
      <c r="K82" s="111"/>
      <c r="L82" s="111"/>
      <c r="M82" s="111"/>
      <c r="N82" s="111"/>
      <c r="O82" s="111">
        <v>0</v>
      </c>
      <c r="P82" s="54">
        <f>SUM(C82:O82)</f>
        <v>118</v>
      </c>
      <c r="Q82" s="41">
        <f>P82/R80</f>
        <v>0.37223974763406942</v>
      </c>
    </row>
    <row r="83" spans="1:18" ht="25.35" customHeight="1" x14ac:dyDescent="0.25">
      <c r="A83" s="51"/>
      <c r="B83" s="52" t="s">
        <v>194</v>
      </c>
      <c r="C83" s="53">
        <v>2</v>
      </c>
      <c r="D83" s="52">
        <v>48</v>
      </c>
      <c r="E83" s="53">
        <v>2</v>
      </c>
      <c r="F83" s="53"/>
      <c r="G83" s="53">
        <v>0</v>
      </c>
      <c r="H83" s="53">
        <v>30</v>
      </c>
      <c r="I83" s="53"/>
      <c r="J83" s="53"/>
      <c r="K83" s="53"/>
      <c r="L83" s="53"/>
      <c r="M83" s="53"/>
      <c r="N83" s="53"/>
      <c r="O83" s="53">
        <v>0</v>
      </c>
      <c r="P83" s="54">
        <f>SUM(C83:O83)</f>
        <v>82</v>
      </c>
      <c r="Q83" s="48">
        <f>P83/R80</f>
        <v>0.25867507886435331</v>
      </c>
    </row>
    <row r="84" spans="1:18" ht="25.35" customHeight="1" x14ac:dyDescent="0.25">
      <c r="A84" s="84" t="s">
        <v>208</v>
      </c>
      <c r="B84" s="84" t="s">
        <v>153</v>
      </c>
      <c r="P84" s="73"/>
      <c r="Q84" s="48"/>
    </row>
    <row r="85" spans="1:18" ht="25.35" customHeight="1" x14ac:dyDescent="0.25">
      <c r="A85" s="51"/>
      <c r="B85" s="52" t="s">
        <v>195</v>
      </c>
      <c r="C85" s="53">
        <v>45</v>
      </c>
      <c r="D85" s="52">
        <v>178</v>
      </c>
      <c r="E85" s="53"/>
      <c r="F85" s="53">
        <v>12</v>
      </c>
      <c r="G85" s="53"/>
      <c r="H85" s="53">
        <v>0</v>
      </c>
      <c r="I85" s="53"/>
      <c r="J85" s="53">
        <v>65</v>
      </c>
      <c r="K85" s="53">
        <v>93</v>
      </c>
      <c r="L85" s="53">
        <v>86</v>
      </c>
      <c r="M85" s="53"/>
      <c r="N85" s="53">
        <v>51</v>
      </c>
      <c r="O85" s="53">
        <v>135</v>
      </c>
      <c r="P85" s="54">
        <f>SUM(C85:O85)</f>
        <v>665</v>
      </c>
      <c r="Q85" s="48">
        <f>P85/R85</f>
        <v>1</v>
      </c>
      <c r="R85" s="49">
        <f>SUM(P85:P85)</f>
        <v>665</v>
      </c>
    </row>
    <row r="86" spans="1:18" ht="12" customHeight="1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7"/>
      <c r="Q86" s="48"/>
    </row>
    <row r="87" spans="1:18" ht="12" customHeight="1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  <c r="Q87" s="48"/>
    </row>
    <row r="88" spans="1:18" s="79" customFormat="1" ht="25.35" customHeight="1" x14ac:dyDescent="0.3">
      <c r="A88" s="116" t="s">
        <v>37</v>
      </c>
      <c r="B88" s="117"/>
      <c r="C88" s="76">
        <v>0</v>
      </c>
      <c r="D88" s="76">
        <v>6</v>
      </c>
      <c r="E88" s="76">
        <v>0</v>
      </c>
      <c r="F88" s="76">
        <v>2</v>
      </c>
      <c r="G88" s="76">
        <v>1</v>
      </c>
      <c r="H88" s="76">
        <v>3</v>
      </c>
      <c r="I88" s="76">
        <v>1</v>
      </c>
      <c r="J88" s="76">
        <v>4</v>
      </c>
      <c r="K88" s="76">
        <v>2</v>
      </c>
      <c r="L88" s="76">
        <v>1</v>
      </c>
      <c r="M88" s="76">
        <v>3</v>
      </c>
      <c r="N88" s="76">
        <v>0</v>
      </c>
      <c r="O88" s="76">
        <v>4</v>
      </c>
      <c r="P88" s="77">
        <f>SUM(C88:O88)</f>
        <v>27</v>
      </c>
      <c r="Q88" s="83"/>
      <c r="R88" s="80"/>
    </row>
    <row r="89" spans="1:18" s="57" customFormat="1" ht="12" customHeight="1" x14ac:dyDescent="0.25">
      <c r="A89" s="106"/>
      <c r="B89" s="10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7"/>
      <c r="Q89" s="49"/>
      <c r="R89" s="49"/>
    </row>
    <row r="90" spans="1:18" s="57" customFormat="1" ht="22.5" customHeight="1" x14ac:dyDescent="0.25">
      <c r="A90" s="84" t="s">
        <v>196</v>
      </c>
      <c r="B90" s="84" t="s">
        <v>44</v>
      </c>
      <c r="C90" s="49"/>
      <c r="D90" s="85"/>
      <c r="E90" s="85"/>
      <c r="F90" s="85"/>
      <c r="G90" s="49"/>
      <c r="H90" s="49"/>
      <c r="I90" s="49"/>
      <c r="J90" s="49"/>
      <c r="K90" s="49"/>
      <c r="L90" s="49"/>
      <c r="M90" s="49"/>
      <c r="N90" s="49"/>
      <c r="O90" s="49"/>
      <c r="P90" s="71"/>
      <c r="Q90" s="49"/>
      <c r="R90" s="49"/>
    </row>
    <row r="91" spans="1:18" ht="22.5" customHeight="1" x14ac:dyDescent="0.25">
      <c r="A91" s="51"/>
      <c r="B91" s="52" t="s">
        <v>197</v>
      </c>
      <c r="C91" s="53">
        <v>0</v>
      </c>
      <c r="D91" s="52">
        <v>6</v>
      </c>
      <c r="E91" s="53">
        <v>0</v>
      </c>
      <c r="F91" s="53">
        <v>2</v>
      </c>
      <c r="G91" s="53">
        <v>1</v>
      </c>
      <c r="H91" s="53">
        <v>3</v>
      </c>
      <c r="I91" s="53">
        <v>1</v>
      </c>
      <c r="J91" s="53">
        <v>3</v>
      </c>
      <c r="K91" s="53">
        <v>2</v>
      </c>
      <c r="L91" s="53">
        <v>1</v>
      </c>
      <c r="M91" s="53">
        <v>2</v>
      </c>
      <c r="N91" s="53">
        <v>0</v>
      </c>
      <c r="O91" s="53">
        <v>3</v>
      </c>
      <c r="P91" s="54">
        <f>SUM(C91:O91)</f>
        <v>24</v>
      </c>
      <c r="Q91" s="48">
        <f>P91/R91</f>
        <v>1</v>
      </c>
      <c r="R91" s="49">
        <f>SUM(P91:P91)</f>
        <v>24</v>
      </c>
    </row>
    <row r="92" spans="1:18" s="57" customFormat="1" ht="22.5" customHeight="1" x14ac:dyDescent="0.25">
      <c r="A92" s="72" t="s">
        <v>196</v>
      </c>
      <c r="B92" s="75" t="s">
        <v>187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71"/>
      <c r="Q92" s="49"/>
      <c r="R92" s="49"/>
    </row>
    <row r="93" spans="1:18" ht="22.5" customHeight="1" x14ac:dyDescent="0.25">
      <c r="A93" s="51"/>
      <c r="B93" s="52" t="s">
        <v>38</v>
      </c>
      <c r="C93" s="53">
        <v>0</v>
      </c>
      <c r="D93" s="52">
        <v>6</v>
      </c>
      <c r="E93" s="53">
        <v>0</v>
      </c>
      <c r="F93" s="53">
        <v>2</v>
      </c>
      <c r="G93" s="53">
        <v>1</v>
      </c>
      <c r="H93" s="53">
        <v>3</v>
      </c>
      <c r="I93" s="53">
        <v>1</v>
      </c>
      <c r="J93" s="53">
        <v>3</v>
      </c>
      <c r="K93" s="53">
        <v>2</v>
      </c>
      <c r="L93" s="53">
        <v>1</v>
      </c>
      <c r="M93" s="53">
        <v>2</v>
      </c>
      <c r="N93" s="53">
        <v>0</v>
      </c>
      <c r="O93" s="53">
        <v>2</v>
      </c>
      <c r="P93" s="54">
        <f>SUM(C93:O93)</f>
        <v>23</v>
      </c>
      <c r="Q93" s="48">
        <f>P93/R93</f>
        <v>1</v>
      </c>
      <c r="R93" s="49">
        <f>SUM(P93:P93)</f>
        <v>23</v>
      </c>
    </row>
    <row r="94" spans="1:18" s="57" customFormat="1" ht="22.5" customHeight="1" x14ac:dyDescent="0.25">
      <c r="A94" s="72" t="s">
        <v>196</v>
      </c>
      <c r="B94" s="75" t="s">
        <v>148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71"/>
      <c r="Q94" s="49"/>
      <c r="R94" s="49"/>
    </row>
    <row r="95" spans="1:18" ht="22.5" customHeight="1" x14ac:dyDescent="0.25">
      <c r="A95" s="51"/>
      <c r="B95" s="52" t="s">
        <v>198</v>
      </c>
      <c r="C95" s="53">
        <v>0</v>
      </c>
      <c r="D95" s="52"/>
      <c r="E95" s="53">
        <v>0</v>
      </c>
      <c r="F95" s="53">
        <v>2</v>
      </c>
      <c r="G95" s="53">
        <v>0</v>
      </c>
      <c r="H95" s="53"/>
      <c r="I95" s="53">
        <v>0</v>
      </c>
      <c r="J95" s="53">
        <v>2</v>
      </c>
      <c r="K95" s="53">
        <v>2</v>
      </c>
      <c r="L95" s="53">
        <v>1</v>
      </c>
      <c r="M95" s="53">
        <v>2</v>
      </c>
      <c r="N95" s="53">
        <v>0</v>
      </c>
      <c r="O95" s="53">
        <v>1</v>
      </c>
      <c r="P95" s="54">
        <f>SUM(C95:O95)</f>
        <v>10</v>
      </c>
      <c r="Q95" s="48">
        <f>P95/R95</f>
        <v>0.7142857142857143</v>
      </c>
      <c r="R95" s="49">
        <f>SUM(P95:P96)</f>
        <v>14</v>
      </c>
    </row>
    <row r="96" spans="1:18" ht="22.5" customHeight="1" x14ac:dyDescent="0.25">
      <c r="A96" s="51"/>
      <c r="B96" s="52" t="s">
        <v>199</v>
      </c>
      <c r="C96" s="53">
        <v>0</v>
      </c>
      <c r="D96" s="52"/>
      <c r="E96" s="53">
        <v>0</v>
      </c>
      <c r="F96" s="53">
        <v>0</v>
      </c>
      <c r="G96" s="53">
        <v>0</v>
      </c>
      <c r="H96" s="53"/>
      <c r="I96" s="53">
        <v>1</v>
      </c>
      <c r="J96" s="53">
        <v>1</v>
      </c>
      <c r="K96" s="53">
        <v>0</v>
      </c>
      <c r="L96" s="53">
        <v>0</v>
      </c>
      <c r="M96" s="53">
        <v>0</v>
      </c>
      <c r="N96" s="53">
        <v>0</v>
      </c>
      <c r="O96" s="53">
        <v>2</v>
      </c>
      <c r="P96" s="54">
        <f>SUM(C96:O96)</f>
        <v>4</v>
      </c>
      <c r="Q96" s="48">
        <f>P96/R95</f>
        <v>0.2857142857142857</v>
      </c>
    </row>
    <row r="97" spans="1:18" s="57" customFormat="1" ht="22.5" customHeight="1" x14ac:dyDescent="0.25">
      <c r="A97" s="72" t="s">
        <v>196</v>
      </c>
      <c r="B97" s="75" t="s">
        <v>150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71"/>
      <c r="Q97" s="49"/>
      <c r="R97" s="49"/>
    </row>
    <row r="98" spans="1:18" ht="22.5" customHeight="1" x14ac:dyDescent="0.25">
      <c r="A98" s="51"/>
      <c r="B98" s="52" t="s">
        <v>200</v>
      </c>
      <c r="C98" s="53">
        <v>0</v>
      </c>
      <c r="D98" s="52">
        <v>6</v>
      </c>
      <c r="E98" s="53">
        <v>0</v>
      </c>
      <c r="F98" s="53"/>
      <c r="G98" s="53">
        <v>1</v>
      </c>
      <c r="H98" s="53">
        <v>3</v>
      </c>
      <c r="I98" s="53"/>
      <c r="J98" s="53"/>
      <c r="K98" s="53"/>
      <c r="L98" s="53"/>
      <c r="M98" s="53"/>
      <c r="N98" s="53"/>
      <c r="O98" s="53">
        <v>0</v>
      </c>
      <c r="P98" s="54">
        <f>SUM(C98:O98)</f>
        <v>10</v>
      </c>
      <c r="Q98" s="48">
        <f>P98/R98</f>
        <v>1</v>
      </c>
      <c r="R98" s="49">
        <f>SUM(P98:P98)</f>
        <v>10</v>
      </c>
    </row>
    <row r="99" spans="1:18" ht="12" customHeight="1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7"/>
      <c r="Q99" s="48"/>
    </row>
    <row r="100" spans="1:18" s="80" customFormat="1" ht="22.5" customHeight="1" x14ac:dyDescent="0.3">
      <c r="A100" s="114" t="s">
        <v>201</v>
      </c>
      <c r="B100" s="115"/>
      <c r="C100" s="76">
        <v>0</v>
      </c>
      <c r="D100" s="76">
        <v>0</v>
      </c>
      <c r="E100" s="76">
        <v>0</v>
      </c>
      <c r="F100" s="76">
        <v>1</v>
      </c>
      <c r="G100" s="76">
        <v>1</v>
      </c>
      <c r="H100" s="76">
        <v>0</v>
      </c>
      <c r="I100" s="76">
        <v>0</v>
      </c>
      <c r="J100" s="76">
        <v>0</v>
      </c>
      <c r="K100" s="76">
        <v>0</v>
      </c>
      <c r="L100" s="76">
        <v>1</v>
      </c>
      <c r="M100" s="76">
        <v>0</v>
      </c>
      <c r="N100" s="76">
        <v>0</v>
      </c>
      <c r="O100" s="76">
        <v>1</v>
      </c>
      <c r="P100" s="77">
        <f>SUM(C100:O100)</f>
        <v>4</v>
      </c>
      <c r="Q100" s="86"/>
    </row>
    <row r="101" spans="1:18" s="57" customFormat="1" ht="12" customHeight="1" x14ac:dyDescent="0.25">
      <c r="A101" s="106"/>
      <c r="B101" s="10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7"/>
      <c r="Q101" s="49"/>
      <c r="R101" s="49"/>
    </row>
    <row r="102" spans="1:18" s="57" customFormat="1" ht="22.5" customHeight="1" x14ac:dyDescent="0.25">
      <c r="A102" s="50" t="s">
        <v>202</v>
      </c>
      <c r="B102" s="72" t="s">
        <v>44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73"/>
      <c r="Q102" s="49"/>
      <c r="R102" s="49"/>
    </row>
    <row r="103" spans="1:18" ht="22.5" customHeight="1" x14ac:dyDescent="0.25">
      <c r="A103" s="51"/>
      <c r="B103" s="52" t="s">
        <v>203</v>
      </c>
      <c r="C103" s="53">
        <v>0</v>
      </c>
      <c r="D103" s="52">
        <v>0</v>
      </c>
      <c r="E103" s="53">
        <v>0</v>
      </c>
      <c r="F103" s="53">
        <v>0</v>
      </c>
      <c r="G103" s="53">
        <v>1</v>
      </c>
      <c r="H103" s="53">
        <v>0</v>
      </c>
      <c r="I103" s="53">
        <v>0</v>
      </c>
      <c r="J103" s="53">
        <v>0</v>
      </c>
      <c r="K103" s="53">
        <v>0</v>
      </c>
      <c r="L103" s="53">
        <v>1</v>
      </c>
      <c r="M103" s="53">
        <v>0</v>
      </c>
      <c r="N103" s="53">
        <v>0</v>
      </c>
      <c r="O103" s="53">
        <v>1</v>
      </c>
      <c r="P103" s="54">
        <f>SUM(C103:O103)</f>
        <v>3</v>
      </c>
      <c r="Q103" s="48">
        <f>P103/R103</f>
        <v>1</v>
      </c>
      <c r="R103" s="49">
        <f>SUM(P103:P103)</f>
        <v>3</v>
      </c>
    </row>
    <row r="104" spans="1:18" ht="22.5" customHeight="1" x14ac:dyDescent="0.25">
      <c r="A104" s="51"/>
      <c r="B104" s="52" t="s">
        <v>204</v>
      </c>
      <c r="C104" s="53">
        <v>0</v>
      </c>
      <c r="D104" s="52">
        <v>0</v>
      </c>
      <c r="E104" s="53">
        <v>0</v>
      </c>
      <c r="F104" s="53">
        <v>0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  <c r="L104" s="53">
        <v>0</v>
      </c>
      <c r="M104" s="53">
        <v>0</v>
      </c>
      <c r="N104" s="53">
        <v>0</v>
      </c>
      <c r="O104" s="53">
        <v>0</v>
      </c>
      <c r="P104" s="54">
        <f>SUM(C104:O104)</f>
        <v>0</v>
      </c>
      <c r="Q104" s="48">
        <f>P104/R103</f>
        <v>0</v>
      </c>
    </row>
    <row r="105" spans="1:18" s="57" customFormat="1" ht="22.5" customHeight="1" x14ac:dyDescent="0.25">
      <c r="A105" s="84" t="s">
        <v>202</v>
      </c>
      <c r="B105" s="84" t="s">
        <v>187</v>
      </c>
      <c r="C105" s="49"/>
      <c r="D105" s="85"/>
      <c r="E105" s="85"/>
      <c r="F105" s="85"/>
      <c r="G105" s="49"/>
      <c r="H105" s="49"/>
      <c r="I105" s="49"/>
      <c r="J105" s="49"/>
      <c r="K105" s="49"/>
      <c r="L105" s="49"/>
      <c r="M105" s="49"/>
      <c r="N105" s="49"/>
      <c r="O105" s="49"/>
      <c r="P105" s="71"/>
      <c r="Q105" s="49"/>
      <c r="R105" s="49"/>
    </row>
    <row r="106" spans="1:18" ht="22.5" customHeight="1" x14ac:dyDescent="0.25">
      <c r="A106" s="51"/>
      <c r="B106" s="52" t="s">
        <v>205</v>
      </c>
      <c r="C106" s="53">
        <v>0</v>
      </c>
      <c r="D106" s="52">
        <v>0</v>
      </c>
      <c r="E106" s="53">
        <v>0</v>
      </c>
      <c r="F106" s="53">
        <v>0</v>
      </c>
      <c r="G106" s="53">
        <v>1</v>
      </c>
      <c r="H106" s="53">
        <v>0</v>
      </c>
      <c r="I106" s="53">
        <v>0</v>
      </c>
      <c r="J106" s="53">
        <v>0</v>
      </c>
      <c r="K106" s="53">
        <v>0</v>
      </c>
      <c r="L106" s="53">
        <v>1</v>
      </c>
      <c r="M106" s="53">
        <v>0</v>
      </c>
      <c r="N106" s="53">
        <v>0</v>
      </c>
      <c r="O106" s="53">
        <v>1</v>
      </c>
      <c r="P106" s="54">
        <f>SUM(C106:O106)</f>
        <v>3</v>
      </c>
      <c r="Q106" s="48">
        <f>P106/R106</f>
        <v>1</v>
      </c>
      <c r="R106" s="49">
        <f>SUM(P106:P106)</f>
        <v>3</v>
      </c>
    </row>
    <row r="107" spans="1:18" ht="12" customHeight="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7"/>
      <c r="Q107" s="48"/>
    </row>
    <row r="108" spans="1:18" s="80" customFormat="1" ht="22.5" customHeight="1" x14ac:dyDescent="0.3">
      <c r="A108" s="114" t="s">
        <v>39</v>
      </c>
      <c r="B108" s="115"/>
      <c r="C108" s="76">
        <v>0</v>
      </c>
      <c r="D108" s="76">
        <v>0</v>
      </c>
      <c r="E108" s="76">
        <v>0</v>
      </c>
      <c r="F108" s="76">
        <v>0</v>
      </c>
      <c r="G108" s="76">
        <v>0</v>
      </c>
      <c r="H108" s="76">
        <v>0</v>
      </c>
      <c r="I108" s="76">
        <v>0</v>
      </c>
      <c r="J108" s="76">
        <v>0</v>
      </c>
      <c r="K108" s="76">
        <v>1</v>
      </c>
      <c r="L108" s="76">
        <v>0</v>
      </c>
      <c r="M108" s="76">
        <v>0</v>
      </c>
      <c r="N108" s="76">
        <v>0</v>
      </c>
      <c r="O108" s="76">
        <v>0</v>
      </c>
      <c r="P108" s="77">
        <f>SUM(C108:O108)</f>
        <v>1</v>
      </c>
      <c r="Q108" s="86"/>
    </row>
    <row r="109" spans="1:18" s="57" customFormat="1" ht="22.5" customHeight="1" x14ac:dyDescent="0.25">
      <c r="A109" s="50" t="s">
        <v>40</v>
      </c>
      <c r="B109" s="72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73"/>
      <c r="Q109" s="49"/>
      <c r="R109" s="49"/>
    </row>
    <row r="110" spans="1:18" ht="22.5" customHeight="1" x14ac:dyDescent="0.3">
      <c r="A110" s="51"/>
      <c r="B110" s="52" t="s">
        <v>206</v>
      </c>
      <c r="C110" s="53">
        <v>0</v>
      </c>
      <c r="D110" s="52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1</v>
      </c>
      <c r="L110" s="53">
        <v>0</v>
      </c>
      <c r="M110" s="53">
        <v>0</v>
      </c>
      <c r="N110" s="53">
        <v>0</v>
      </c>
      <c r="O110" s="53">
        <v>0</v>
      </c>
      <c r="P110" s="77">
        <f>SUM(C110:O110)</f>
        <v>1</v>
      </c>
      <c r="Q110" s="48">
        <f>P110/R110</f>
        <v>1</v>
      </c>
      <c r="R110" s="49">
        <f>SUM(P110:P110)</f>
        <v>1</v>
      </c>
    </row>
    <row r="111" spans="1:18" ht="12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7"/>
      <c r="Q111" s="48"/>
    </row>
    <row r="112" spans="1:18" ht="12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7"/>
      <c r="Q112" s="48"/>
    </row>
    <row r="113" spans="1:18" s="80" customFormat="1" ht="25.35" customHeight="1" x14ac:dyDescent="0.3">
      <c r="A113" s="114" t="s">
        <v>41</v>
      </c>
      <c r="B113" s="115"/>
      <c r="C113" s="76">
        <v>9</v>
      </c>
      <c r="D113" s="76">
        <v>21</v>
      </c>
      <c r="E113" s="76">
        <v>3</v>
      </c>
      <c r="F113" s="76">
        <v>12</v>
      </c>
      <c r="G113" s="76">
        <v>9</v>
      </c>
      <c r="H113" s="76">
        <v>5</v>
      </c>
      <c r="I113" s="76">
        <v>5</v>
      </c>
      <c r="J113" s="76">
        <v>3</v>
      </c>
      <c r="K113" s="76">
        <v>3</v>
      </c>
      <c r="L113" s="76">
        <v>5</v>
      </c>
      <c r="M113" s="76">
        <v>8</v>
      </c>
      <c r="N113" s="76">
        <v>5</v>
      </c>
      <c r="O113" s="76">
        <v>18</v>
      </c>
      <c r="P113" s="77">
        <f>SUM(C113:O113)</f>
        <v>106</v>
      </c>
      <c r="Q113" s="86"/>
    </row>
    <row r="114" spans="1:18" ht="12" customHeight="1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7"/>
      <c r="Q114" s="48"/>
    </row>
    <row r="115" spans="1:18" s="57" customFormat="1" ht="25.35" customHeight="1" x14ac:dyDescent="0.25">
      <c r="A115" s="60" t="s">
        <v>132</v>
      </c>
      <c r="B115" s="5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61"/>
      <c r="N115" s="51"/>
      <c r="O115" s="51"/>
      <c r="P115" s="55"/>
      <c r="Q115" s="56"/>
      <c r="R115" s="49"/>
    </row>
    <row r="116" spans="1:18" ht="25.35" customHeight="1" x14ac:dyDescent="0.25">
      <c r="A116" s="51"/>
      <c r="B116" s="52" t="s">
        <v>30</v>
      </c>
      <c r="C116" s="53">
        <v>182</v>
      </c>
      <c r="D116" s="52">
        <v>436</v>
      </c>
      <c r="E116" s="53">
        <v>118</v>
      </c>
      <c r="F116" s="53">
        <v>449</v>
      </c>
      <c r="G116" s="53">
        <v>308</v>
      </c>
      <c r="H116" s="53">
        <v>233</v>
      </c>
      <c r="I116" s="53">
        <v>99</v>
      </c>
      <c r="J116" s="53">
        <v>142</v>
      </c>
      <c r="K116" s="53">
        <v>409</v>
      </c>
      <c r="L116" s="53">
        <v>260</v>
      </c>
      <c r="M116" s="53">
        <v>199</v>
      </c>
      <c r="N116" s="53">
        <v>118</v>
      </c>
      <c r="O116" s="53">
        <v>441</v>
      </c>
      <c r="P116" s="54">
        <f>SUM(C116:O116)</f>
        <v>3394</v>
      </c>
      <c r="Q116" s="58">
        <f>P116/R116</f>
        <v>0.41471163245356796</v>
      </c>
      <c r="R116" s="49">
        <f>SUM(P116:P117)</f>
        <v>8184</v>
      </c>
    </row>
    <row r="117" spans="1:18" s="57" customFormat="1" ht="25.35" customHeight="1" x14ac:dyDescent="0.3">
      <c r="A117" s="59"/>
      <c r="B117" s="49" t="s">
        <v>31</v>
      </c>
      <c r="C117" s="62">
        <v>272</v>
      </c>
      <c r="D117" s="62">
        <v>516</v>
      </c>
      <c r="E117" s="62">
        <v>185</v>
      </c>
      <c r="F117" s="62">
        <v>537</v>
      </c>
      <c r="G117" s="62">
        <v>486</v>
      </c>
      <c r="H117" s="62">
        <v>370</v>
      </c>
      <c r="I117" s="62">
        <v>175</v>
      </c>
      <c r="J117" s="62">
        <v>237</v>
      </c>
      <c r="K117" s="62">
        <v>539</v>
      </c>
      <c r="L117" s="62">
        <v>446</v>
      </c>
      <c r="M117" s="62">
        <v>281</v>
      </c>
      <c r="N117" s="62">
        <v>149</v>
      </c>
      <c r="O117" s="62">
        <v>597</v>
      </c>
      <c r="P117" s="54">
        <f>SUM(C117:O117)</f>
        <v>4790</v>
      </c>
      <c r="Q117" s="58">
        <f>P117/R116</f>
        <v>0.5852883675464321</v>
      </c>
      <c r="R117" s="49"/>
    </row>
    <row r="118" spans="1:18" ht="12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7"/>
      <c r="Q118" s="48"/>
    </row>
    <row r="119" spans="1:18" s="57" customFormat="1" ht="25.35" customHeight="1" x14ac:dyDescent="0.25">
      <c r="A119" s="60" t="s">
        <v>133</v>
      </c>
      <c r="B119" s="5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61"/>
      <c r="N119" s="51"/>
      <c r="O119" s="51"/>
      <c r="P119" s="55"/>
      <c r="Q119" s="56"/>
      <c r="R119" s="49"/>
    </row>
    <row r="120" spans="1:18" s="57" customFormat="1" ht="25.35" customHeight="1" x14ac:dyDescent="0.25">
      <c r="A120" s="60"/>
      <c r="B120" s="50" t="s">
        <v>42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61"/>
      <c r="N120" s="51"/>
      <c r="O120" s="51"/>
      <c r="P120" s="55"/>
      <c r="Q120" s="56"/>
      <c r="R120" s="49"/>
    </row>
    <row r="121" spans="1:18" ht="25.35" customHeight="1" x14ac:dyDescent="0.25">
      <c r="A121" s="51"/>
      <c r="B121" s="52" t="s">
        <v>30</v>
      </c>
      <c r="C121" s="53">
        <v>3</v>
      </c>
      <c r="D121" s="52">
        <v>181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4">
        <f>SUM(C121:O121)</f>
        <v>184</v>
      </c>
      <c r="Q121" s="58">
        <f>P121/R121</f>
        <v>0.37022132796780682</v>
      </c>
      <c r="R121" s="49">
        <f>SUM(P121:P122)</f>
        <v>497</v>
      </c>
    </row>
    <row r="122" spans="1:18" s="57" customFormat="1" ht="25.35" customHeight="1" x14ac:dyDescent="0.3">
      <c r="A122" s="59"/>
      <c r="B122" s="49" t="s">
        <v>31</v>
      </c>
      <c r="C122" s="62">
        <v>9</v>
      </c>
      <c r="D122" s="62">
        <v>304</v>
      </c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54">
        <f>SUM(C122:O122)</f>
        <v>313</v>
      </c>
      <c r="Q122" s="58">
        <f>P122/R121</f>
        <v>0.62977867203219318</v>
      </c>
      <c r="R122" s="49"/>
    </row>
    <row r="123" spans="1:18" s="57" customFormat="1" ht="11.25" customHeight="1" x14ac:dyDescent="0.3">
      <c r="A123" s="87"/>
      <c r="B123" s="46"/>
      <c r="C123" s="46"/>
      <c r="D123" s="46"/>
      <c r="E123" s="46"/>
      <c r="F123" s="46"/>
      <c r="G123" s="46"/>
      <c r="H123" s="46" t="s">
        <v>27</v>
      </c>
      <c r="I123" s="46"/>
      <c r="J123" s="46"/>
      <c r="K123" s="46"/>
      <c r="L123" s="46"/>
      <c r="M123" s="46"/>
      <c r="N123" s="46"/>
      <c r="O123" s="46"/>
      <c r="P123" s="47"/>
      <c r="Q123" s="58"/>
      <c r="R123" s="49"/>
    </row>
    <row r="124" spans="1:18" s="42" customFormat="1" ht="26.25" customHeight="1" x14ac:dyDescent="0.25">
      <c r="A124" s="37" t="s">
        <v>28</v>
      </c>
      <c r="B124" s="37"/>
      <c r="C124" s="38">
        <v>0</v>
      </c>
      <c r="D124" s="88">
        <f t="shared" ref="D124:O124" si="3">D3</f>
        <v>2916</v>
      </c>
      <c r="E124" s="88">
        <f t="shared" si="3"/>
        <v>829</v>
      </c>
      <c r="F124" s="88">
        <f t="shared" si="3"/>
        <v>2434</v>
      </c>
      <c r="G124" s="88">
        <f t="shared" si="3"/>
        <v>2381</v>
      </c>
      <c r="H124" s="88">
        <f t="shared" si="3"/>
        <v>1927</v>
      </c>
      <c r="I124" s="88">
        <f t="shared" si="3"/>
        <v>684</v>
      </c>
      <c r="J124" s="88">
        <f t="shared" si="3"/>
        <v>979</v>
      </c>
      <c r="K124" s="88">
        <f t="shared" si="3"/>
        <v>2355</v>
      </c>
      <c r="L124" s="88">
        <f t="shared" si="3"/>
        <v>1893</v>
      </c>
      <c r="M124" s="88">
        <f t="shared" si="3"/>
        <v>1439</v>
      </c>
      <c r="N124" s="88">
        <f t="shared" si="3"/>
        <v>721</v>
      </c>
      <c r="O124" s="88">
        <f t="shared" si="3"/>
        <v>2717</v>
      </c>
      <c r="P124" s="89">
        <f>SUM(D124:O124)</f>
        <v>21275</v>
      </c>
      <c r="Q124" s="90"/>
      <c r="R124" s="41"/>
    </row>
    <row r="125" spans="1:18" s="94" customFormat="1" ht="26.25" customHeight="1" x14ac:dyDescent="0.25">
      <c r="A125" s="91" t="s">
        <v>0</v>
      </c>
      <c r="B125" s="92"/>
      <c r="C125" s="92" t="str">
        <f>C4</f>
        <v>n/a</v>
      </c>
      <c r="D125" s="92">
        <f t="shared" ref="D125:P125" si="4">D2/D124</f>
        <v>0.33127572016460904</v>
      </c>
      <c r="E125" s="92">
        <f t="shared" si="4"/>
        <v>0.3703256936067551</v>
      </c>
      <c r="F125" s="92">
        <f t="shared" si="4"/>
        <v>0.41084634346754312</v>
      </c>
      <c r="G125" s="92">
        <f t="shared" si="4"/>
        <v>0.34229315413691724</v>
      </c>
      <c r="H125" s="92">
        <f t="shared" si="4"/>
        <v>0.31655422937208094</v>
      </c>
      <c r="I125" s="92">
        <f t="shared" si="4"/>
        <v>0.40350877192982454</v>
      </c>
      <c r="J125" s="92">
        <f t="shared" si="4"/>
        <v>0.39325842696629215</v>
      </c>
      <c r="K125" s="92">
        <f t="shared" si="4"/>
        <v>0.40976645435244163</v>
      </c>
      <c r="L125" s="92">
        <f t="shared" si="4"/>
        <v>0.37665081880612783</v>
      </c>
      <c r="M125" s="92">
        <f t="shared" si="4"/>
        <v>0.33634468380820015</v>
      </c>
      <c r="N125" s="92">
        <f t="shared" si="4"/>
        <v>0.38141470180305131</v>
      </c>
      <c r="O125" s="92">
        <f t="shared" si="4"/>
        <v>0.3923444976076555</v>
      </c>
      <c r="P125" s="92">
        <f t="shared" si="4"/>
        <v>0.39196239717978848</v>
      </c>
      <c r="Q125" s="93"/>
    </row>
    <row r="126" spans="1:18" ht="23.25" customHeight="1" x14ac:dyDescent="0.25">
      <c r="A126" s="35"/>
    </row>
    <row r="127" spans="1:18" ht="27" customHeight="1" x14ac:dyDescent="0.25">
      <c r="A127" s="35"/>
    </row>
    <row r="128" spans="1:18" ht="27" customHeight="1" x14ac:dyDescent="0.25">
      <c r="A128" s="35"/>
    </row>
    <row r="129" spans="1:1" ht="27" customHeight="1" x14ac:dyDescent="0.25">
      <c r="A129" s="35"/>
    </row>
    <row r="130" spans="1:1" ht="27" customHeight="1" x14ac:dyDescent="0.25">
      <c r="A130" s="35"/>
    </row>
    <row r="131" spans="1:1" ht="27" customHeight="1" x14ac:dyDescent="0.25">
      <c r="A131" s="35"/>
    </row>
    <row r="132" spans="1:1" ht="27" customHeight="1" x14ac:dyDescent="0.25">
      <c r="A132" s="35"/>
    </row>
    <row r="133" spans="1:1" ht="27" customHeight="1" x14ac:dyDescent="0.25">
      <c r="A133" s="35"/>
    </row>
    <row r="134" spans="1:1" ht="27" customHeight="1" x14ac:dyDescent="0.25">
      <c r="A134" s="35"/>
    </row>
    <row r="135" spans="1:1" ht="27" customHeight="1" x14ac:dyDescent="0.25">
      <c r="A135" s="35"/>
    </row>
    <row r="136" spans="1:1" ht="27" customHeight="1" x14ac:dyDescent="0.25">
      <c r="A136" s="35"/>
    </row>
    <row r="137" spans="1:1" ht="27" customHeight="1" x14ac:dyDescent="0.25">
      <c r="A137" s="35"/>
    </row>
    <row r="138" spans="1:1" ht="27" customHeight="1" x14ac:dyDescent="0.25">
      <c r="A138" s="35"/>
    </row>
    <row r="139" spans="1:1" ht="27" customHeight="1" x14ac:dyDescent="0.25">
      <c r="A139" s="35"/>
    </row>
    <row r="140" spans="1:1" ht="27" customHeight="1" x14ac:dyDescent="0.25">
      <c r="A140" s="35"/>
    </row>
    <row r="141" spans="1:1" ht="27" customHeight="1" x14ac:dyDescent="0.25">
      <c r="A141" s="35"/>
    </row>
  </sheetData>
  <mergeCells count="6">
    <mergeCell ref="A113:B113"/>
    <mergeCell ref="A6:B6"/>
    <mergeCell ref="A100:B100"/>
    <mergeCell ref="A64:B64"/>
    <mergeCell ref="A88:B88"/>
    <mergeCell ref="A108:B108"/>
  </mergeCells>
  <pageMargins left="0.7" right="0.7" top="1.25" bottom="0.57999999999999996" header="0.85" footer="0.3"/>
  <pageSetup paperSize="5" scale="66" fitToHeight="0" orientation="landscape" r:id="rId1"/>
  <headerFooter>
    <oddHeader>&amp;L&amp;14Primary Election&amp;C&amp;"-,Bold"&amp;14Webster County, Missouri&amp;R&amp;14August 7, 2018</oddHeader>
  </headerFooter>
  <rowBreaks count="5" manualBreakCount="5">
    <brk id="24" max="16383" man="1"/>
    <brk id="44" max="16383" man="1"/>
    <brk id="62" max="16383" man="1"/>
    <brk id="86" max="16383" man="1"/>
    <brk id="11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April 2018</vt:lpstr>
      <vt:lpstr>August 2018</vt:lpstr>
      <vt:lpstr>November 2018</vt:lpstr>
      <vt:lpstr>'April 2018'!Print_Area</vt:lpstr>
      <vt:lpstr>'April 2018'!Print_Titles</vt:lpstr>
      <vt:lpstr>'August 2018'!Print_Titles</vt:lpstr>
    </vt:vector>
  </TitlesOfParts>
  <Company>Webster County Clerk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Clift</dc:creator>
  <cp:lastModifiedBy>Stan Whitehurst</cp:lastModifiedBy>
  <cp:lastPrinted>2018-08-12T20:24:10Z</cp:lastPrinted>
  <dcterms:created xsi:type="dcterms:W3CDTF">2016-03-16T01:13:01Z</dcterms:created>
  <dcterms:modified xsi:type="dcterms:W3CDTF">2018-08-12T20:24:29Z</dcterms:modified>
</cp:coreProperties>
</file>