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 General" sheetId="1" r:id="rId4"/>
    <sheet state="visible" name="2022 Primary" sheetId="2" r:id="rId5"/>
    <sheet state="visible" name="2021 General" sheetId="3" r:id="rId6"/>
  </sheets>
  <definedNames/>
  <calcPr/>
  <extLst>
    <ext uri="GoogleSheetsCustomDataVersion1">
      <go:sheetsCustomData xmlns:go="http://customooxmlschemas.google.com/" r:id="rId7" roundtripDataSignature="AMtx7mgeI1xy1hSrtdCqYjUkUm00pkZShA=="/>
    </ext>
  </extLst>
</workbook>
</file>

<file path=xl/sharedStrings.xml><?xml version="1.0" encoding="utf-8"?>
<sst xmlns="http://schemas.openxmlformats.org/spreadsheetml/2006/main" count="397" uniqueCount="307">
  <si>
    <t>2022 General Election - Statement of Votes Cast</t>
  </si>
  <si>
    <t xml:space="preserve"> Precinct name</t>
  </si>
  <si>
    <t>Reg. Voters</t>
  </si>
  <si>
    <t>Ballots Cast</t>
  </si>
  <si>
    <t>Turn out %</t>
  </si>
  <si>
    <t>US 
Senate</t>
  </si>
  <si>
    <t>US Senate</t>
  </si>
  <si>
    <t>US House Dist 2</t>
  </si>
  <si>
    <t>US 
House 
Dist 2</t>
  </si>
  <si>
    <t>US House Dist 4</t>
  </si>
  <si>
    <t>UT State Treasurer</t>
  </si>
  <si>
    <t>UT Senate Dist 28</t>
  </si>
  <si>
    <t>UT House Dist 29</t>
  </si>
  <si>
    <t>UT House Dist 66</t>
  </si>
  <si>
    <t>State School Board 14</t>
  </si>
  <si>
    <t>Juab Cnty Commiss Seat A</t>
  </si>
  <si>
    <t>Juab Cnty Commiss Seat B</t>
  </si>
  <si>
    <t>County Attorney</t>
  </si>
  <si>
    <t>Cnty Clerk/ Auditor</t>
  </si>
  <si>
    <t>Cnty Sheriff</t>
  </si>
  <si>
    <t>Tintic School Board #4</t>
  </si>
  <si>
    <t>Juab School Board #5</t>
  </si>
  <si>
    <t>Juab School Board #4</t>
  </si>
  <si>
    <t>YES Judicial Rentention</t>
  </si>
  <si>
    <t>NO 
Judicial Rentention</t>
  </si>
  <si>
    <t>FOR
 Cons. Amend A</t>
  </si>
  <si>
    <t>AGAINST Cons. Amend A</t>
  </si>
  <si>
    <t>FOR
Prop #1</t>
  </si>
  <si>
    <t>AGAINST Prop #1</t>
  </si>
  <si>
    <t>Evan McMullin</t>
  </si>
  <si>
    <t>Mike Lee</t>
  </si>
  <si>
    <t>James Arther Hansen</t>
  </si>
  <si>
    <t>Tommy Williams</t>
  </si>
  <si>
    <t>Write In</t>
  </si>
  <si>
    <t>Chris Stewart</t>
  </si>
  <si>
    <t>Nick Mitchell</t>
  </si>
  <si>
    <t>Jaymac McFarland</t>
  </si>
  <si>
    <t>Cassie Easley</t>
  </si>
  <si>
    <t>Darlene McDonald</t>
  </si>
  <si>
    <t>Burgess Owens</t>
  </si>
  <si>
    <t>January Walker</t>
  </si>
  <si>
    <t>Marlo M. Oaks</t>
  </si>
  <si>
    <t>Joseph Geddes Buchman</t>
  </si>
  <si>
    <t>Thomas Alan Horne</t>
  </si>
  <si>
    <t>Warren T Rogers</t>
  </si>
  <si>
    <t>Evan J Vickers</t>
  </si>
  <si>
    <t>Patricia Bradford</t>
  </si>
  <si>
    <t>Barry Evan Short</t>
  </si>
  <si>
    <t>Kirk Pearson</t>
  </si>
  <si>
    <t>Chris Dyer</t>
  </si>
  <si>
    <t>Bridger Bolinder</t>
  </si>
  <si>
    <t>Russ Hatch</t>
  </si>
  <si>
    <t>Steven J Lund</t>
  </si>
  <si>
    <t>Emily Green</t>
  </si>
  <si>
    <t>Richard Jensen</t>
  </si>
  <si>
    <t>Clinton Painter</t>
  </si>
  <si>
    <t>Marty Palmer</t>
  </si>
  <si>
    <t>Dennis Timm</t>
  </si>
  <si>
    <t>Ryan Peters</t>
  </si>
  <si>
    <t>Tanielle Callaway</t>
  </si>
  <si>
    <t>Douglas Anderson</t>
  </si>
  <si>
    <t>Jeana Rowley</t>
  </si>
  <si>
    <t>Jessica Nielsen</t>
  </si>
  <si>
    <t>Janice J Boswell</t>
  </si>
  <si>
    <t>Linda Hanks</t>
  </si>
  <si>
    <t>Carli Wright</t>
  </si>
  <si>
    <t>Tracy Olsen</t>
  </si>
  <si>
    <t>Hollie Holman</t>
  </si>
  <si>
    <t>Paige Petersen</t>
  </si>
  <si>
    <t>Scott Davis</t>
  </si>
  <si>
    <t>F RIchards Smith III</t>
  </si>
  <si>
    <t>Suchada Bazzelle</t>
  </si>
  <si>
    <t>CA11</t>
  </si>
  <si>
    <t>EU1</t>
  </si>
  <si>
    <t>EU2</t>
  </si>
  <si>
    <t>EU3</t>
  </si>
  <si>
    <t>EU4</t>
  </si>
  <si>
    <t>EU5</t>
  </si>
  <si>
    <t>EU5a</t>
  </si>
  <si>
    <t>LE</t>
  </si>
  <si>
    <t>MO</t>
  </si>
  <si>
    <t>NE1</t>
  </si>
  <si>
    <t>NE2</t>
  </si>
  <si>
    <t>NE3</t>
  </si>
  <si>
    <t>NE4</t>
  </si>
  <si>
    <t>NE5</t>
  </si>
  <si>
    <t>RR13</t>
  </si>
  <si>
    <t>Totals:</t>
  </si>
  <si>
    <t>2022 Primary Election - Statement of Votes Cast</t>
  </si>
  <si>
    <t>GOP for US Senate</t>
  </si>
  <si>
    <t>GOP for U.S. House District 2</t>
  </si>
  <si>
    <t>GOP for UT House Dist 29</t>
  </si>
  <si>
    <t>LP City Council 3 yrs</t>
  </si>
  <si>
    <t xml:space="preserve">LP City Council 1 yr </t>
  </si>
  <si>
    <t>Candidate:</t>
  </si>
  <si>
    <t>Becky Edwards</t>
  </si>
  <si>
    <t>Ally Isom</t>
  </si>
  <si>
    <t>Erin Rider</t>
  </si>
  <si>
    <t>Mark Huntsman</t>
  </si>
  <si>
    <t>Dan the Lake Point Man!</t>
  </si>
  <si>
    <t xml:space="preserve">Kim Clausing </t>
  </si>
  <si>
    <t xml:space="preserve">Ryan Zumwalt </t>
  </si>
  <si>
    <t xml:space="preserve">Herbert Davilia </t>
  </si>
  <si>
    <t xml:space="preserve">Jonathan Dee Garrard </t>
  </si>
  <si>
    <t>Richard E.B. Cunningham</t>
  </si>
  <si>
    <t xml:space="preserve">Christine Jones </t>
  </si>
  <si>
    <t xml:space="preserve">Gwen Ruebush </t>
  </si>
  <si>
    <t xml:space="preserve">Doyle Garrard </t>
  </si>
  <si>
    <t xml:space="preserve">Kathleen VonHatten </t>
  </si>
  <si>
    <t xml:space="preserve">Andrea Cranney Nelson </t>
  </si>
  <si>
    <t xml:space="preserve">Nick Phillips </t>
  </si>
  <si>
    <t xml:space="preserve">Jamie Olson </t>
  </si>
  <si>
    <t>DG01</t>
  </si>
  <si>
    <t>DG02</t>
  </si>
  <si>
    <t>EC01</t>
  </si>
  <si>
    <t>EC02:1</t>
  </si>
  <si>
    <t>EC02:2</t>
  </si>
  <si>
    <t>EC03:1</t>
  </si>
  <si>
    <t>EC03:2</t>
  </si>
  <si>
    <t>EC04:1</t>
  </si>
  <si>
    <t>EC04:2</t>
  </si>
  <si>
    <t>EC05</t>
  </si>
  <si>
    <t>GV01:1</t>
  </si>
  <si>
    <t>GV01:2U</t>
  </si>
  <si>
    <t>GV01:3U</t>
  </si>
  <si>
    <t>GV02:1</t>
  </si>
  <si>
    <t>GV02:2</t>
  </si>
  <si>
    <t>GV02:3</t>
  </si>
  <si>
    <t>GV03</t>
  </si>
  <si>
    <t>GV04:1</t>
  </si>
  <si>
    <t>GV04:2U</t>
  </si>
  <si>
    <t>GV04:3U</t>
  </si>
  <si>
    <t>GV05</t>
  </si>
  <si>
    <t>GV06</t>
  </si>
  <si>
    <t>GV07</t>
  </si>
  <si>
    <t>GV08</t>
  </si>
  <si>
    <t>GV09</t>
  </si>
  <si>
    <t>GV10</t>
  </si>
  <si>
    <t>IB01</t>
  </si>
  <si>
    <t>LC01</t>
  </si>
  <si>
    <t>LP01:1</t>
  </si>
  <si>
    <t>LP01:2</t>
  </si>
  <si>
    <t>LP02</t>
  </si>
  <si>
    <t>RV01:1</t>
  </si>
  <si>
    <t>RV01:2U</t>
  </si>
  <si>
    <t>SP01</t>
  </si>
  <si>
    <t>SP02</t>
  </si>
  <si>
    <t>SP03:1</t>
  </si>
  <si>
    <t>SP03:2</t>
  </si>
  <si>
    <t>SP04 all</t>
  </si>
  <si>
    <t>SP05</t>
  </si>
  <si>
    <t>SP06</t>
  </si>
  <si>
    <t>SP07</t>
  </si>
  <si>
    <t>SP08</t>
  </si>
  <si>
    <t>SP09:1</t>
  </si>
  <si>
    <t>SP09:2</t>
  </si>
  <si>
    <t>SP09:3</t>
  </si>
  <si>
    <t>SP10</t>
  </si>
  <si>
    <t>ST01:1</t>
  </si>
  <si>
    <t>ST01:2U</t>
  </si>
  <si>
    <t>ST01:3U</t>
  </si>
  <si>
    <t>ST02:1</t>
  </si>
  <si>
    <t>ST02:2U</t>
  </si>
  <si>
    <t>ST02:3U</t>
  </si>
  <si>
    <t>TC01</t>
  </si>
  <si>
    <t>TC02</t>
  </si>
  <si>
    <t>TC03:1</t>
  </si>
  <si>
    <t>TC03:2U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</si>
  <si>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</si>
  <si>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</si>
  <si>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</si>
  <si>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</si>
  <si>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</si>
  <si>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</si>
  <si>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</si>
  <si>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</si>
  <si>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</si>
  <si>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</si>
  <si>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</si>
  <si>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</si>
  <si>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</si>
  <si>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</si>
  <si>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</si>
  <si>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</si>
  <si>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</si>
  <si>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</si>
  <si>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</si>
  <si>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TE01</t>
  </si>
  <si>
    <t>VR01:1</t>
  </si>
  <si>
    <t>VR01:2U</t>
  </si>
  <si>
    <t>WE01 all</t>
  </si>
  <si>
    <t>2021 November General Election - Statement of Votes Cast</t>
  </si>
  <si>
    <t>Erda City Council D1</t>
  </si>
  <si>
    <t>Erda City Council D2</t>
  </si>
  <si>
    <t>Erda City Council D3</t>
  </si>
  <si>
    <t>Erda City Council D4</t>
  </si>
  <si>
    <t>Erda city Council D4</t>
  </si>
  <si>
    <t>Erda City Council D5</t>
  </si>
  <si>
    <t>Grantsville City Mayor</t>
  </si>
  <si>
    <t>Grantsville City Council</t>
  </si>
  <si>
    <t>Tooele City Mayor</t>
  </si>
  <si>
    <t>Tooele City Council</t>
  </si>
  <si>
    <t>Stockton Mayor</t>
  </si>
  <si>
    <t>Stockton Town Council</t>
  </si>
  <si>
    <t>Wendover City Mayor</t>
  </si>
  <si>
    <t>Rush Valley Town Council</t>
  </si>
  <si>
    <t>Stansbury Park Improvement Board Member</t>
  </si>
  <si>
    <t>Stansbury Park Recreation Service Area Board Member</t>
  </si>
  <si>
    <t>Proposition #16 Question #1</t>
  </si>
  <si>
    <t>Proposition #16 Question #2</t>
  </si>
  <si>
    <t>Proposition #16 Question #3</t>
  </si>
  <si>
    <t>Candidate</t>
  </si>
  <si>
    <t>Scott Droubay</t>
  </si>
  <si>
    <t>Dave Judd</t>
  </si>
  <si>
    <t>Mindy Dee Walters</t>
  </si>
  <si>
    <t>Terry B. Miner</t>
  </si>
  <si>
    <t>Joshua k. Martin</t>
  </si>
  <si>
    <t>Larry Koyle Hatfield</t>
  </si>
  <si>
    <t>Craig Smith</t>
  </si>
  <si>
    <t>Keith H. Toone</t>
  </si>
  <si>
    <t>Lorri Warr Witkowski</t>
  </si>
  <si>
    <t>Jess Bird</t>
  </si>
  <si>
    <t>John Scott Stice</t>
  </si>
  <si>
    <t>Neil A. Critchlow</t>
  </si>
  <si>
    <t>Scott L. Bevan</t>
  </si>
  <si>
    <t>Derek Dalton</t>
  </si>
  <si>
    <t>Erik A. Stromberg</t>
  </si>
  <si>
    <t>Jolene Jenkins</t>
  </si>
  <si>
    <t>Debbie Winn</t>
  </si>
  <si>
    <t>Ed Hansen</t>
  </si>
  <si>
    <t>Matt Robinson</t>
  </si>
  <si>
    <t>Maresa Tonioli Manzione</t>
  </si>
  <si>
    <t>Dave McCall</t>
  </si>
  <si>
    <t>Melodi M. Gochis</t>
  </si>
  <si>
    <t>Joe Johnston</t>
  </si>
  <si>
    <t>Nando Meli Jr.</t>
  </si>
  <si>
    <t>David Nutzman</t>
  </si>
  <si>
    <t>Dallas Van Vliet</t>
  </si>
  <si>
    <t>Henry D Thomas</t>
  </si>
  <si>
    <t>Dennis Sweat</t>
  </si>
  <si>
    <t>Manuel Carrillo Gomez</t>
  </si>
  <si>
    <t>Lacey Russell Burrows</t>
  </si>
  <si>
    <t>Jeremiah W. Harding</t>
  </si>
  <si>
    <t>Nickie Ann Gillins-Anderton</t>
  </si>
  <si>
    <t>Neil Smart</t>
  </si>
  <si>
    <t>Adele Connell Young</t>
  </si>
  <si>
    <t>Brock Griffith</t>
  </si>
  <si>
    <t>Scott Klein</t>
  </si>
  <si>
    <t>John H. Wright</t>
  </si>
  <si>
    <t>Cassandra Arnell</t>
  </si>
  <si>
    <t>Michael R. Johnson</t>
  </si>
  <si>
    <t>Yes</t>
  </si>
  <si>
    <t>No</t>
  </si>
  <si>
    <t>Five-Member Council Form</t>
  </si>
  <si>
    <t>Six-Member Council Form</t>
  </si>
  <si>
    <t>Five-Member Council-Mayor Form</t>
  </si>
  <si>
    <t>Seven-Member Council-Mayor Form</t>
  </si>
  <si>
    <t>EC-1</t>
  </si>
  <si>
    <t>EC-2</t>
  </si>
  <si>
    <t>EC-3</t>
  </si>
  <si>
    <t>EC-4</t>
  </si>
  <si>
    <t>EC-5</t>
  </si>
  <si>
    <t>G-1:1D</t>
  </si>
  <si>
    <t>G-2:1B</t>
  </si>
  <si>
    <t>G-2:2B</t>
  </si>
  <si>
    <t>G3:1C</t>
  </si>
  <si>
    <t>G-4:1A</t>
  </si>
  <si>
    <t>G-5:D</t>
  </si>
  <si>
    <t>G-6:B</t>
  </si>
  <si>
    <t>T-10:B</t>
  </si>
  <si>
    <t>T-11:B</t>
  </si>
  <si>
    <t>T-12:B</t>
  </si>
  <si>
    <t>T-13:B</t>
  </si>
  <si>
    <t>T-14:A</t>
  </si>
  <si>
    <t>T-15:A</t>
  </si>
  <si>
    <t>T-16:A</t>
  </si>
  <si>
    <t>T-17:D</t>
  </si>
  <si>
    <t>T-18:A</t>
  </si>
  <si>
    <t>T-19:C</t>
  </si>
  <si>
    <t>T-1:D</t>
  </si>
  <si>
    <t>T-20:D</t>
  </si>
  <si>
    <t>T-21:D</t>
  </si>
  <si>
    <t>T-2:C</t>
  </si>
  <si>
    <t>T-3:1D</t>
  </si>
  <si>
    <t>T-4:1C</t>
  </si>
  <si>
    <t>T-5:C</t>
  </si>
  <si>
    <t>T-6:C</t>
  </si>
  <si>
    <t>T-7:C</t>
  </si>
  <si>
    <t>T-8:B</t>
  </si>
  <si>
    <t>T-9:B</t>
  </si>
  <si>
    <t>STK-01:1</t>
  </si>
  <si>
    <t>STK-01:2</t>
  </si>
  <si>
    <t>STK-02:1</t>
  </si>
  <si>
    <t>STK-02:2</t>
  </si>
  <si>
    <t>WEND</t>
  </si>
  <si>
    <t>RV-01:1</t>
  </si>
  <si>
    <t>ERD-01:2</t>
  </si>
  <si>
    <t>ERD-02:4</t>
  </si>
  <si>
    <t>SP-01</t>
  </si>
  <si>
    <t>SP-02</t>
  </si>
  <si>
    <t>SP-03</t>
  </si>
  <si>
    <t>SP-04</t>
  </si>
  <si>
    <t>SP-05</t>
  </si>
  <si>
    <t>SP-06</t>
  </si>
  <si>
    <t>SP-07</t>
  </si>
  <si>
    <t>LP-01:1</t>
  </si>
  <si>
    <t>LP-02:1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</si>
</sst>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4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3" width="8.71"/>
    <col customWidth="1" min="4" max="4" width="11.14"/>
    <col customWidth="1" min="5" max="5" width="9.86"/>
    <col customWidth="1" min="6" max="6" width="8.71"/>
    <col customWidth="1" min="7" max="7" width="7.57"/>
    <col customWidth="1" min="8" max="11" width="8.71"/>
    <col customWidth="1" min="12" max="12" width="10.43"/>
    <col customWidth="1" min="13" max="13" width="6.57"/>
    <col customWidth="1" min="14" max="14" width="10.0"/>
    <col customWidth="1" min="15" max="18" width="9.29"/>
    <col customWidth="1" min="19" max="21" width="9.43"/>
    <col customWidth="1" min="22" max="22" width="7.29"/>
    <col customWidth="1" min="23" max="25" width="8.71"/>
    <col customWidth="1" min="26" max="26" width="8.0"/>
    <col customWidth="1" min="27" max="27" width="8.29"/>
    <col customWidth="1" min="28" max="31" width="7.86"/>
    <col customWidth="1" min="32" max="32" width="9.71"/>
    <col customWidth="1" min="33" max="33" width="9.86"/>
    <col customWidth="1" min="34" max="34" width="11.14"/>
    <col customWidth="1" min="35" max="35" width="9.14"/>
    <col customWidth="1" min="36" max="36" width="11.14"/>
    <col customWidth="1" min="37" max="37" width="9.71"/>
    <col customWidth="1" min="38" max="38" width="11.86"/>
    <col customWidth="1" min="39" max="52" width="10.71"/>
    <col customWidth="1" min="53" max="54" width="9.14"/>
    <col customWidth="1" min="55" max="55" width="8.71"/>
    <col customWidth="1" min="56" max="56" width="10.43"/>
    <col customWidth="1" min="57" max="57" width="8.71"/>
  </cols>
  <sheetData>
    <row r="1">
      <c r="A1" s="1" t="s">
        <v>0</v>
      </c>
      <c r="D1" s="2"/>
      <c r="L1" s="3"/>
    </row>
    <row r="2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7</v>
      </c>
      <c r="K3" s="6" t="s">
        <v>7</v>
      </c>
      <c r="L3" s="6" t="s">
        <v>8</v>
      </c>
      <c r="M3" s="6" t="s">
        <v>7</v>
      </c>
      <c r="N3" s="7" t="s">
        <v>9</v>
      </c>
      <c r="O3" s="7" t="s">
        <v>9</v>
      </c>
      <c r="P3" s="7" t="s">
        <v>9</v>
      </c>
      <c r="Q3" s="7" t="s">
        <v>9</v>
      </c>
      <c r="R3" s="6" t="s">
        <v>10</v>
      </c>
      <c r="S3" s="6" t="s">
        <v>10</v>
      </c>
      <c r="T3" s="6" t="s">
        <v>10</v>
      </c>
      <c r="U3" s="6" t="s">
        <v>10</v>
      </c>
      <c r="V3" s="7" t="s">
        <v>11</v>
      </c>
      <c r="W3" s="7" t="s">
        <v>11</v>
      </c>
      <c r="X3" s="7" t="s">
        <v>11</v>
      </c>
      <c r="Y3" s="7" t="s">
        <v>12</v>
      </c>
      <c r="Z3" s="7" t="s">
        <v>12</v>
      </c>
      <c r="AA3" s="7" t="s">
        <v>12</v>
      </c>
      <c r="AB3" s="7" t="s">
        <v>13</v>
      </c>
      <c r="AC3" s="7" t="s">
        <v>13</v>
      </c>
      <c r="AD3" s="7" t="s">
        <v>14</v>
      </c>
      <c r="AE3" s="7" t="s">
        <v>14</v>
      </c>
      <c r="AF3" s="7" t="s">
        <v>15</v>
      </c>
      <c r="AG3" s="7" t="s">
        <v>16</v>
      </c>
      <c r="AH3" s="7" t="s">
        <v>16</v>
      </c>
      <c r="AI3" s="7" t="s">
        <v>17</v>
      </c>
      <c r="AJ3" s="7" t="s">
        <v>18</v>
      </c>
      <c r="AK3" s="7" t="s">
        <v>19</v>
      </c>
      <c r="AL3" s="7" t="s">
        <v>20</v>
      </c>
      <c r="AM3" s="7" t="s">
        <v>20</v>
      </c>
      <c r="AN3" s="7" t="s">
        <v>20</v>
      </c>
      <c r="AO3" s="7" t="s">
        <v>21</v>
      </c>
      <c r="AP3" s="7" t="s">
        <v>21</v>
      </c>
      <c r="AQ3" s="7" t="s">
        <v>22</v>
      </c>
      <c r="AR3" s="7" t="s">
        <v>22</v>
      </c>
      <c r="AS3" s="6" t="s">
        <v>23</v>
      </c>
      <c r="AT3" s="6" t="s">
        <v>24</v>
      </c>
      <c r="AU3" s="6" t="s">
        <v>23</v>
      </c>
      <c r="AV3" s="6" t="s">
        <v>24</v>
      </c>
      <c r="AW3" s="6" t="s">
        <v>23</v>
      </c>
      <c r="AX3" s="6" t="s">
        <v>24</v>
      </c>
      <c r="AY3" s="6" t="s">
        <v>23</v>
      </c>
      <c r="AZ3" s="6" t="s">
        <v>24</v>
      </c>
      <c r="BA3" s="6" t="s">
        <v>25</v>
      </c>
      <c r="BB3" s="6" t="s">
        <v>26</v>
      </c>
      <c r="BC3" s="7" t="s">
        <v>27</v>
      </c>
      <c r="BD3" s="7" t="s">
        <v>28</v>
      </c>
      <c r="BE3" s="6"/>
    </row>
    <row r="4">
      <c r="A4" s="8"/>
      <c r="E4" s="9" t="s">
        <v>29</v>
      </c>
      <c r="F4" s="9" t="s">
        <v>30</v>
      </c>
      <c r="G4" s="9" t="s">
        <v>31</v>
      </c>
      <c r="H4" s="9" t="s">
        <v>32</v>
      </c>
      <c r="I4" s="10" t="s">
        <v>33</v>
      </c>
      <c r="J4" s="9" t="s">
        <v>34</v>
      </c>
      <c r="K4" s="9" t="s">
        <v>35</v>
      </c>
      <c r="L4" s="9" t="s">
        <v>36</v>
      </c>
      <c r="M4" s="9" t="s">
        <v>37</v>
      </c>
      <c r="N4" s="10" t="s">
        <v>38</v>
      </c>
      <c r="O4" s="10" t="s">
        <v>39</v>
      </c>
      <c r="P4" s="10" t="s">
        <v>40</v>
      </c>
      <c r="Q4" s="10" t="s">
        <v>33</v>
      </c>
      <c r="R4" s="9" t="s">
        <v>41</v>
      </c>
      <c r="S4" s="9" t="s">
        <v>42</v>
      </c>
      <c r="T4" s="9" t="s">
        <v>43</v>
      </c>
      <c r="U4" s="9" t="s">
        <v>44</v>
      </c>
      <c r="V4" s="10" t="s">
        <v>45</v>
      </c>
      <c r="W4" s="10" t="s">
        <v>46</v>
      </c>
      <c r="X4" s="10" t="s">
        <v>47</v>
      </c>
      <c r="Y4" s="10" t="s">
        <v>48</v>
      </c>
      <c r="Z4" s="10" t="s">
        <v>49</v>
      </c>
      <c r="AA4" s="9" t="s">
        <v>50</v>
      </c>
      <c r="AB4" s="10" t="s">
        <v>51</v>
      </c>
      <c r="AC4" s="10" t="s">
        <v>52</v>
      </c>
      <c r="AD4" s="10" t="s">
        <v>53</v>
      </c>
      <c r="AE4" s="10" t="s">
        <v>54</v>
      </c>
      <c r="AF4" s="10" t="s">
        <v>55</v>
      </c>
      <c r="AG4" s="10" t="s">
        <v>56</v>
      </c>
      <c r="AH4" s="10" t="s">
        <v>57</v>
      </c>
      <c r="AI4" s="10" t="s">
        <v>58</v>
      </c>
      <c r="AJ4" s="10" t="s">
        <v>59</v>
      </c>
      <c r="AK4" s="10" t="s">
        <v>60</v>
      </c>
      <c r="AL4" s="10" t="s">
        <v>61</v>
      </c>
      <c r="AM4" s="10" t="s">
        <v>62</v>
      </c>
      <c r="AN4" s="10" t="s">
        <v>63</v>
      </c>
      <c r="AO4" s="10" t="s">
        <v>64</v>
      </c>
      <c r="AP4" s="10" t="s">
        <v>65</v>
      </c>
      <c r="AQ4" s="10" t="s">
        <v>66</v>
      </c>
      <c r="AR4" s="10" t="s">
        <v>67</v>
      </c>
      <c r="AS4" s="9" t="s">
        <v>68</v>
      </c>
      <c r="AT4" s="9" t="s">
        <v>68</v>
      </c>
      <c r="AU4" s="10" t="s">
        <v>69</v>
      </c>
      <c r="AV4" s="10" t="s">
        <v>69</v>
      </c>
      <c r="AW4" s="10" t="s">
        <v>70</v>
      </c>
      <c r="AX4" s="10" t="s">
        <v>70</v>
      </c>
      <c r="AY4" s="10" t="s">
        <v>71</v>
      </c>
      <c r="AZ4" s="10" t="s">
        <v>71</v>
      </c>
      <c r="BA4" s="9"/>
      <c r="BB4" s="9"/>
      <c r="BC4" s="9"/>
      <c r="BD4" s="9"/>
      <c r="BE4" s="9"/>
    </row>
    <row r="5">
      <c r="A5" s="11" t="s">
        <v>72</v>
      </c>
      <c r="B5" s="12">
        <v>100.0</v>
      </c>
      <c r="C5" s="12">
        <v>65.0</v>
      </c>
      <c r="D5" s="13">
        <f>C5/$B$5</f>
        <v>0.65</v>
      </c>
      <c r="E5" s="12">
        <v>11.0</v>
      </c>
      <c r="F5" s="12">
        <v>52.0</v>
      </c>
      <c r="G5" s="12">
        <v>1.0</v>
      </c>
      <c r="H5" s="12">
        <v>1.0</v>
      </c>
      <c r="I5" s="12">
        <v>0.0</v>
      </c>
      <c r="J5" s="12">
        <v>50.0</v>
      </c>
      <c r="K5" s="12">
        <v>8.0</v>
      </c>
      <c r="L5" s="12">
        <v>0.0</v>
      </c>
      <c r="M5" s="12">
        <v>6.0</v>
      </c>
      <c r="N5" s="12">
        <v>0.0</v>
      </c>
      <c r="O5" s="12">
        <v>0.0</v>
      </c>
      <c r="P5" s="12">
        <v>0.0</v>
      </c>
      <c r="Q5" s="12">
        <v>0.0</v>
      </c>
      <c r="R5" s="12">
        <v>48.0</v>
      </c>
      <c r="S5" s="12">
        <v>7.0</v>
      </c>
      <c r="T5" s="12">
        <v>1.0</v>
      </c>
      <c r="U5" s="12">
        <v>2.0</v>
      </c>
      <c r="V5" s="12">
        <v>39.0</v>
      </c>
      <c r="W5" s="12">
        <v>7.0</v>
      </c>
      <c r="X5" s="12">
        <v>11.0</v>
      </c>
      <c r="Y5" s="12">
        <v>22.0</v>
      </c>
      <c r="Z5" s="12">
        <v>8.0</v>
      </c>
      <c r="AA5" s="12">
        <v>31.0</v>
      </c>
      <c r="AB5" s="12">
        <v>0.0</v>
      </c>
      <c r="AC5" s="12">
        <v>0.0</v>
      </c>
      <c r="AD5" s="12">
        <v>45.0</v>
      </c>
      <c r="AE5" s="12">
        <v>11.0</v>
      </c>
      <c r="AF5" s="12">
        <v>48.0</v>
      </c>
      <c r="AG5" s="12">
        <v>11.0</v>
      </c>
      <c r="AH5" s="12">
        <v>49.0</v>
      </c>
      <c r="AI5" s="12">
        <v>51.0</v>
      </c>
      <c r="AJ5" s="12">
        <v>51.0</v>
      </c>
      <c r="AK5" s="12">
        <v>52.0</v>
      </c>
      <c r="AL5" s="12">
        <v>52.0</v>
      </c>
      <c r="AM5" s="12">
        <v>0.0</v>
      </c>
      <c r="AN5" s="12">
        <v>0.0</v>
      </c>
      <c r="AO5" s="12">
        <v>0.0</v>
      </c>
      <c r="AP5" s="12">
        <v>0.0</v>
      </c>
      <c r="AQ5" s="12">
        <v>0.0</v>
      </c>
      <c r="AR5" s="12">
        <v>0.0</v>
      </c>
      <c r="AS5" s="12">
        <v>39.0</v>
      </c>
      <c r="AT5" s="12">
        <v>20.0</v>
      </c>
      <c r="AU5" s="12">
        <v>32.0</v>
      </c>
      <c r="AV5" s="12">
        <v>28.0</v>
      </c>
      <c r="AW5" s="12">
        <v>39.0</v>
      </c>
      <c r="AX5" s="12">
        <v>20.0</v>
      </c>
      <c r="AY5" s="12">
        <v>37.0</v>
      </c>
      <c r="AZ5" s="12">
        <v>23.0</v>
      </c>
      <c r="BA5" s="12">
        <v>9.0</v>
      </c>
      <c r="BB5" s="12">
        <v>54.0</v>
      </c>
      <c r="BC5" s="14">
        <v>29.0</v>
      </c>
      <c r="BD5" s="14">
        <v>36.0</v>
      </c>
    </row>
    <row r="6">
      <c r="A6" s="11" t="s">
        <v>73</v>
      </c>
      <c r="B6" s="12">
        <v>116.0</v>
      </c>
      <c r="C6" s="12">
        <v>61.0</v>
      </c>
      <c r="D6" s="13">
        <f t="shared" ref="D6:D19" si="1">C6/B6</f>
        <v>0.525862069</v>
      </c>
      <c r="E6" s="12">
        <v>12.0</v>
      </c>
      <c r="F6" s="12">
        <v>44.0</v>
      </c>
      <c r="G6" s="12">
        <v>3.0</v>
      </c>
      <c r="H6" s="12">
        <v>2.0</v>
      </c>
      <c r="I6" s="12">
        <v>0.0</v>
      </c>
      <c r="J6" s="12">
        <v>45.0</v>
      </c>
      <c r="K6" s="12">
        <v>8.0</v>
      </c>
      <c r="L6" s="12">
        <v>3.0</v>
      </c>
      <c r="M6" s="12">
        <v>4.0</v>
      </c>
      <c r="N6" s="12">
        <v>0.0</v>
      </c>
      <c r="O6" s="12">
        <v>0.0</v>
      </c>
      <c r="P6" s="12">
        <v>0.0</v>
      </c>
      <c r="Q6" s="12">
        <v>0.0</v>
      </c>
      <c r="R6" s="12">
        <v>40.0</v>
      </c>
      <c r="S6" s="12">
        <v>3.0</v>
      </c>
      <c r="T6" s="12">
        <v>10.0</v>
      </c>
      <c r="U6" s="12">
        <v>5.0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17.0</v>
      </c>
      <c r="AC6" s="12">
        <v>40.0</v>
      </c>
      <c r="AD6" s="12">
        <v>46.0</v>
      </c>
      <c r="AE6" s="12">
        <v>13.0</v>
      </c>
      <c r="AF6" s="12">
        <v>54.0</v>
      </c>
      <c r="AG6" s="12">
        <v>34.0</v>
      </c>
      <c r="AH6" s="12">
        <v>27.0</v>
      </c>
      <c r="AI6" s="12">
        <v>53.0</v>
      </c>
      <c r="AJ6" s="12">
        <v>55.0</v>
      </c>
      <c r="AK6" s="12">
        <v>52.0</v>
      </c>
      <c r="AL6" s="12">
        <v>0.0</v>
      </c>
      <c r="AM6" s="12">
        <v>0.0</v>
      </c>
      <c r="AN6" s="12">
        <v>0.0</v>
      </c>
      <c r="AO6" s="12">
        <v>0.0</v>
      </c>
      <c r="AP6" s="12">
        <v>0.0</v>
      </c>
      <c r="AQ6" s="12">
        <v>0.0</v>
      </c>
      <c r="AR6" s="12">
        <v>0.0</v>
      </c>
      <c r="AS6" s="12">
        <v>50.0</v>
      </c>
      <c r="AT6" s="12">
        <v>8.0</v>
      </c>
      <c r="AU6" s="12">
        <v>48.0</v>
      </c>
      <c r="AV6" s="12">
        <v>10.0</v>
      </c>
      <c r="AW6" s="12">
        <v>50.0</v>
      </c>
      <c r="AX6" s="12">
        <v>8.0</v>
      </c>
      <c r="AY6" s="12">
        <v>48.0</v>
      </c>
      <c r="AZ6" s="12">
        <v>9.0</v>
      </c>
      <c r="BA6" s="12">
        <v>22.0</v>
      </c>
      <c r="BB6" s="12">
        <v>34.0</v>
      </c>
      <c r="BC6" s="14">
        <v>36.0</v>
      </c>
      <c r="BD6" s="14">
        <v>25.0</v>
      </c>
    </row>
    <row r="7">
      <c r="A7" s="12" t="s">
        <v>74</v>
      </c>
      <c r="B7" s="12">
        <v>132.0</v>
      </c>
      <c r="C7" s="12">
        <v>73.0</v>
      </c>
      <c r="D7" s="13">
        <f t="shared" si="1"/>
        <v>0.553030303</v>
      </c>
      <c r="E7" s="12">
        <v>19.0</v>
      </c>
      <c r="F7" s="12">
        <v>49.0</v>
      </c>
      <c r="G7" s="12">
        <v>0.0</v>
      </c>
      <c r="H7" s="12">
        <v>4.0</v>
      </c>
      <c r="I7" s="12">
        <v>0.0</v>
      </c>
      <c r="J7" s="12">
        <v>57.0</v>
      </c>
      <c r="K7" s="12">
        <v>12.0</v>
      </c>
      <c r="L7" s="12">
        <v>3.0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56.0</v>
      </c>
      <c r="S7" s="12">
        <v>9.0</v>
      </c>
      <c r="T7" s="12">
        <v>4.0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0.0</v>
      </c>
      <c r="AB7" s="12">
        <v>22.0</v>
      </c>
      <c r="AC7" s="12">
        <v>46.0</v>
      </c>
      <c r="AD7" s="12">
        <v>53.0</v>
      </c>
      <c r="AE7" s="12">
        <v>16.0</v>
      </c>
      <c r="AF7" s="12">
        <v>59.0</v>
      </c>
      <c r="AG7" s="12">
        <v>35.0</v>
      </c>
      <c r="AH7" s="12">
        <v>31.0</v>
      </c>
      <c r="AI7" s="12">
        <v>55.0</v>
      </c>
      <c r="AJ7" s="12">
        <v>58.0</v>
      </c>
      <c r="AK7" s="12">
        <v>58.0</v>
      </c>
      <c r="AL7" s="12">
        <v>0.0</v>
      </c>
      <c r="AM7" s="12">
        <v>0.0</v>
      </c>
      <c r="AN7" s="12">
        <v>0.0</v>
      </c>
      <c r="AO7" s="12">
        <v>0.0</v>
      </c>
      <c r="AP7" s="12">
        <v>0.0</v>
      </c>
      <c r="AQ7" s="12">
        <v>0.0</v>
      </c>
      <c r="AR7" s="12">
        <v>0.0</v>
      </c>
      <c r="AS7" s="12">
        <v>51.0</v>
      </c>
      <c r="AT7" s="12">
        <v>11.0</v>
      </c>
      <c r="AU7" s="12">
        <v>44.0</v>
      </c>
      <c r="AV7" s="12">
        <v>17.0</v>
      </c>
      <c r="AW7" s="12">
        <v>50.0</v>
      </c>
      <c r="AX7" s="12">
        <v>11.0</v>
      </c>
      <c r="AY7" s="12">
        <v>50.0</v>
      </c>
      <c r="AZ7" s="12">
        <v>11.0</v>
      </c>
      <c r="BA7" s="12">
        <v>21.0</v>
      </c>
      <c r="BB7" s="12">
        <v>48.0</v>
      </c>
      <c r="BC7" s="14">
        <v>44.0</v>
      </c>
      <c r="BD7" s="14">
        <v>28.0</v>
      </c>
    </row>
    <row r="8">
      <c r="A8" s="11" t="s">
        <v>75</v>
      </c>
      <c r="B8" s="12">
        <v>157.0</v>
      </c>
      <c r="C8" s="12">
        <v>93.0</v>
      </c>
      <c r="D8" s="13">
        <f t="shared" si="1"/>
        <v>0.5923566879</v>
      </c>
      <c r="E8" s="12">
        <v>31.0</v>
      </c>
      <c r="F8" s="12">
        <v>58.0</v>
      </c>
      <c r="G8" s="12">
        <v>1.0</v>
      </c>
      <c r="H8" s="12">
        <v>0.0</v>
      </c>
      <c r="I8" s="12">
        <v>0.0</v>
      </c>
      <c r="J8" s="12">
        <v>61.0</v>
      </c>
      <c r="K8" s="12">
        <v>20.0</v>
      </c>
      <c r="L8" s="12">
        <v>5.0</v>
      </c>
      <c r="M8" s="12">
        <v>5.0</v>
      </c>
      <c r="N8" s="12">
        <v>0.0</v>
      </c>
      <c r="O8" s="12">
        <v>0.0</v>
      </c>
      <c r="P8" s="12">
        <v>0.0</v>
      </c>
      <c r="Q8" s="12">
        <v>0.0</v>
      </c>
      <c r="R8" s="12">
        <v>66.0</v>
      </c>
      <c r="S8" s="12">
        <v>6.0</v>
      </c>
      <c r="T8" s="12">
        <v>7.0</v>
      </c>
      <c r="U8" s="12">
        <v>10.0</v>
      </c>
      <c r="V8" s="12">
        <v>0.0</v>
      </c>
      <c r="W8" s="12">
        <v>0.0</v>
      </c>
      <c r="X8" s="12">
        <v>0.0</v>
      </c>
      <c r="Y8" s="12">
        <v>0.0</v>
      </c>
      <c r="Z8" s="12">
        <v>0.0</v>
      </c>
      <c r="AA8" s="12">
        <v>0.0</v>
      </c>
      <c r="AB8" s="12">
        <v>21.0</v>
      </c>
      <c r="AC8" s="12">
        <v>62.0</v>
      </c>
      <c r="AD8" s="12">
        <v>70.0</v>
      </c>
      <c r="AE8" s="12">
        <v>18.0</v>
      </c>
      <c r="AF8" s="12">
        <v>77.0</v>
      </c>
      <c r="AG8" s="12">
        <v>43.0</v>
      </c>
      <c r="AH8" s="12">
        <v>47.0</v>
      </c>
      <c r="AI8" s="12">
        <v>85.0</v>
      </c>
      <c r="AJ8" s="12">
        <v>79.0</v>
      </c>
      <c r="AK8" s="12">
        <v>79.0</v>
      </c>
      <c r="AL8" s="12">
        <v>0.0</v>
      </c>
      <c r="AM8" s="12">
        <v>0.0</v>
      </c>
      <c r="AN8" s="12">
        <v>0.0</v>
      </c>
      <c r="AO8" s="12">
        <v>0.0</v>
      </c>
      <c r="AP8" s="12">
        <v>0.0</v>
      </c>
      <c r="AQ8" s="12">
        <v>0.0</v>
      </c>
      <c r="AR8" s="12">
        <v>0.0</v>
      </c>
      <c r="AS8" s="12">
        <v>60.0</v>
      </c>
      <c r="AT8" s="12">
        <v>26.0</v>
      </c>
      <c r="AU8" s="12">
        <v>57.0</v>
      </c>
      <c r="AV8" s="12">
        <v>28.0</v>
      </c>
      <c r="AW8" s="12">
        <v>61.0</v>
      </c>
      <c r="AX8" s="12">
        <v>24.0</v>
      </c>
      <c r="AY8" s="12">
        <v>59.0</v>
      </c>
      <c r="AZ8" s="12">
        <v>22.0</v>
      </c>
      <c r="BA8" s="12">
        <v>25.0</v>
      </c>
      <c r="BB8" s="12">
        <v>63.0</v>
      </c>
      <c r="BC8" s="14">
        <v>60.0</v>
      </c>
      <c r="BD8" s="14">
        <v>30.0</v>
      </c>
    </row>
    <row r="9">
      <c r="A9" s="11" t="s">
        <v>76</v>
      </c>
      <c r="B9" s="12">
        <v>91.0</v>
      </c>
      <c r="C9" s="12">
        <v>58.0</v>
      </c>
      <c r="D9" s="13">
        <f t="shared" si="1"/>
        <v>0.6373626374</v>
      </c>
      <c r="E9" s="12">
        <v>15.0</v>
      </c>
      <c r="F9" s="12">
        <v>33.0</v>
      </c>
      <c r="G9" s="12">
        <v>9.0</v>
      </c>
      <c r="H9" s="12">
        <v>1.0</v>
      </c>
      <c r="I9" s="12">
        <v>0.0</v>
      </c>
      <c r="J9" s="12">
        <v>39.0</v>
      </c>
      <c r="K9" s="12">
        <v>8.0</v>
      </c>
      <c r="L9" s="12">
        <v>4.0</v>
      </c>
      <c r="M9" s="12">
        <v>6.0</v>
      </c>
      <c r="N9" s="12">
        <v>0.0</v>
      </c>
      <c r="O9" s="12">
        <v>0.0</v>
      </c>
      <c r="P9" s="12">
        <v>0.0</v>
      </c>
      <c r="Q9" s="12">
        <v>0.0</v>
      </c>
      <c r="R9" s="12">
        <v>43.0</v>
      </c>
      <c r="S9" s="12">
        <v>7.0</v>
      </c>
      <c r="T9" s="12">
        <v>4.0</v>
      </c>
      <c r="U9" s="12">
        <v>4.0</v>
      </c>
      <c r="V9" s="12">
        <v>0.0</v>
      </c>
      <c r="W9" s="12">
        <v>0.0</v>
      </c>
      <c r="X9" s="12">
        <v>0.0</v>
      </c>
      <c r="Y9" s="12">
        <v>0.0</v>
      </c>
      <c r="Z9" s="12">
        <v>0.0</v>
      </c>
      <c r="AA9" s="12">
        <v>0.0</v>
      </c>
      <c r="AB9" s="12">
        <v>15.0</v>
      </c>
      <c r="AC9" s="12">
        <v>42.0</v>
      </c>
      <c r="AD9" s="12">
        <v>47.0</v>
      </c>
      <c r="AE9" s="12">
        <v>11.0</v>
      </c>
      <c r="AF9" s="12">
        <v>53.0</v>
      </c>
      <c r="AG9" s="12">
        <v>27.0</v>
      </c>
      <c r="AH9" s="12">
        <v>31.0</v>
      </c>
      <c r="AI9" s="12">
        <v>48.0</v>
      </c>
      <c r="AJ9" s="12">
        <v>52.0</v>
      </c>
      <c r="AK9" s="12">
        <v>53.0</v>
      </c>
      <c r="AL9" s="12">
        <v>0.0</v>
      </c>
      <c r="AM9" s="12">
        <v>37.0</v>
      </c>
      <c r="AN9" s="12">
        <v>20.0</v>
      </c>
      <c r="AO9" s="12">
        <v>0.0</v>
      </c>
      <c r="AP9" s="12">
        <v>0.0</v>
      </c>
      <c r="AQ9" s="12">
        <v>0.0</v>
      </c>
      <c r="AR9" s="12">
        <v>0.0</v>
      </c>
      <c r="AS9" s="12">
        <v>46.0</v>
      </c>
      <c r="AT9" s="12">
        <v>12.0</v>
      </c>
      <c r="AU9" s="12">
        <v>44.0</v>
      </c>
      <c r="AV9" s="12">
        <v>14.0</v>
      </c>
      <c r="AW9" s="12">
        <v>45.0</v>
      </c>
      <c r="AX9" s="12">
        <v>12.0</v>
      </c>
      <c r="AY9" s="12">
        <v>46.0</v>
      </c>
      <c r="AZ9" s="12">
        <v>11.0</v>
      </c>
      <c r="BA9" s="12">
        <v>14.0</v>
      </c>
      <c r="BB9" s="12">
        <v>43.0</v>
      </c>
      <c r="BC9" s="14">
        <v>35.0</v>
      </c>
      <c r="BD9" s="14">
        <v>22.0</v>
      </c>
    </row>
    <row r="10">
      <c r="A10" s="11" t="s">
        <v>77</v>
      </c>
      <c r="B10" s="12">
        <v>35.0</v>
      </c>
      <c r="C10" s="12">
        <v>27.0</v>
      </c>
      <c r="D10" s="13">
        <f t="shared" si="1"/>
        <v>0.7714285714</v>
      </c>
      <c r="E10" s="12">
        <v>7.0</v>
      </c>
      <c r="F10" s="12">
        <v>20.0</v>
      </c>
      <c r="G10" s="12">
        <v>0.0</v>
      </c>
      <c r="H10" s="12">
        <v>0.0</v>
      </c>
      <c r="I10" s="12">
        <v>0.0</v>
      </c>
      <c r="J10" s="12">
        <v>19.0</v>
      </c>
      <c r="K10" s="12">
        <v>3.0</v>
      </c>
      <c r="L10" s="12">
        <v>4.0</v>
      </c>
      <c r="M10" s="12">
        <v>1.0</v>
      </c>
      <c r="N10" s="12">
        <v>0.0</v>
      </c>
      <c r="O10" s="12">
        <v>0.0</v>
      </c>
      <c r="P10" s="12">
        <v>0.0</v>
      </c>
      <c r="Q10" s="12">
        <v>0.0</v>
      </c>
      <c r="R10" s="12">
        <v>21.0</v>
      </c>
      <c r="S10" s="12">
        <v>0.0</v>
      </c>
      <c r="T10" s="12">
        <v>3.0</v>
      </c>
      <c r="U10" s="12">
        <v>2.0</v>
      </c>
      <c r="V10" s="12">
        <v>0.0</v>
      </c>
      <c r="W10" s="12">
        <v>0.0</v>
      </c>
      <c r="X10" s="12">
        <v>0.0</v>
      </c>
      <c r="Y10" s="12">
        <v>0.0</v>
      </c>
      <c r="Z10" s="12">
        <v>0.0</v>
      </c>
      <c r="AA10" s="12">
        <v>0.0</v>
      </c>
      <c r="AB10" s="12">
        <v>5.0</v>
      </c>
      <c r="AC10" s="12">
        <v>21.0</v>
      </c>
      <c r="AD10" s="12">
        <v>25.0</v>
      </c>
      <c r="AE10" s="12">
        <v>1.0</v>
      </c>
      <c r="AF10" s="12">
        <v>23.0</v>
      </c>
      <c r="AG10" s="12">
        <v>19.0</v>
      </c>
      <c r="AH10" s="12">
        <v>7.0</v>
      </c>
      <c r="AI10" s="12">
        <v>21.0</v>
      </c>
      <c r="AJ10" s="12">
        <v>26.0</v>
      </c>
      <c r="AK10" s="12">
        <v>25.0</v>
      </c>
      <c r="AL10" s="12">
        <v>24.0</v>
      </c>
      <c r="AM10" s="12">
        <v>0.0</v>
      </c>
      <c r="AN10" s="12">
        <v>0.0</v>
      </c>
      <c r="AO10" s="12">
        <v>0.0</v>
      </c>
      <c r="AP10" s="12">
        <v>0.0</v>
      </c>
      <c r="AQ10" s="12">
        <v>0.0</v>
      </c>
      <c r="AR10" s="12">
        <v>0.0</v>
      </c>
      <c r="AS10" s="12">
        <v>24.0</v>
      </c>
      <c r="AT10" s="12">
        <v>2.0</v>
      </c>
      <c r="AU10" s="12">
        <v>23.0</v>
      </c>
      <c r="AV10" s="12">
        <v>3.0</v>
      </c>
      <c r="AW10" s="12">
        <v>24.0</v>
      </c>
      <c r="AX10" s="12">
        <v>2.0</v>
      </c>
      <c r="AY10" s="12">
        <v>23.0</v>
      </c>
      <c r="AZ10" s="12">
        <v>3.0</v>
      </c>
      <c r="BA10" s="12">
        <v>11.0</v>
      </c>
      <c r="BB10" s="12">
        <v>14.0</v>
      </c>
      <c r="BC10" s="14">
        <v>12.0</v>
      </c>
      <c r="BD10" s="14">
        <v>14.0</v>
      </c>
    </row>
    <row r="11" hidden="1">
      <c r="A11" s="11" t="s">
        <v>78</v>
      </c>
      <c r="B11" s="12">
        <v>2.0</v>
      </c>
      <c r="C11" s="12">
        <v>2.0</v>
      </c>
      <c r="D11" s="13">
        <f t="shared" si="1"/>
        <v>1</v>
      </c>
      <c r="E11" s="12">
        <v>0.0</v>
      </c>
      <c r="F11" s="12">
        <v>2.0</v>
      </c>
      <c r="G11" s="12">
        <v>0.0</v>
      </c>
      <c r="H11" s="12">
        <v>0.0</v>
      </c>
      <c r="I11" s="12">
        <v>0.0</v>
      </c>
      <c r="J11" s="12">
        <v>2.0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2.0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2.0</v>
      </c>
      <c r="Z11" s="12">
        <v>0.0</v>
      </c>
      <c r="AA11" s="12">
        <v>0.0</v>
      </c>
      <c r="AB11" s="12">
        <v>0.0</v>
      </c>
      <c r="AC11" s="12">
        <v>0.0</v>
      </c>
      <c r="AD11" s="12">
        <v>2.0</v>
      </c>
      <c r="AE11" s="12">
        <v>0.0</v>
      </c>
      <c r="AF11" s="12">
        <v>1.0</v>
      </c>
      <c r="AG11" s="12">
        <v>2.0</v>
      </c>
      <c r="AH11" s="12">
        <v>0.0</v>
      </c>
      <c r="AI11" s="12">
        <v>2.0</v>
      </c>
      <c r="AJ11" s="12">
        <v>2.0</v>
      </c>
      <c r="AK11" s="12">
        <v>2.0</v>
      </c>
      <c r="AL11" s="12">
        <v>2.0</v>
      </c>
      <c r="AM11" s="12">
        <v>0.0</v>
      </c>
      <c r="AN11" s="12">
        <v>0.0</v>
      </c>
      <c r="AO11" s="12">
        <v>0.0</v>
      </c>
      <c r="AP11" s="12">
        <v>0.0</v>
      </c>
      <c r="AQ11" s="12">
        <v>0.0</v>
      </c>
      <c r="AR11" s="12">
        <v>0.0</v>
      </c>
      <c r="AS11" s="12">
        <v>1.0</v>
      </c>
      <c r="AT11" s="12">
        <v>0.0</v>
      </c>
      <c r="AU11" s="12">
        <v>1.0</v>
      </c>
      <c r="AV11" s="12">
        <v>0.0</v>
      </c>
      <c r="AW11" s="12">
        <v>1.0</v>
      </c>
      <c r="AX11" s="12">
        <v>0.0</v>
      </c>
      <c r="AY11" s="12">
        <v>1.0</v>
      </c>
      <c r="AZ11" s="12">
        <v>0.0</v>
      </c>
      <c r="BA11" s="12">
        <v>0.0</v>
      </c>
      <c r="BB11" s="12">
        <v>1.0</v>
      </c>
      <c r="BC11" s="14">
        <v>2.0</v>
      </c>
      <c r="BD11" s="14">
        <v>0.0</v>
      </c>
    </row>
    <row r="12">
      <c r="A12" s="11" t="s">
        <v>79</v>
      </c>
      <c r="B12" s="12">
        <v>638.0</v>
      </c>
      <c r="C12" s="12">
        <v>444.0</v>
      </c>
      <c r="D12" s="13">
        <f t="shared" si="1"/>
        <v>0.6959247649</v>
      </c>
      <c r="E12" s="12">
        <v>50.0</v>
      </c>
      <c r="F12" s="12">
        <v>379.0</v>
      </c>
      <c r="G12" s="12">
        <v>9.0</v>
      </c>
      <c r="H12" s="12">
        <v>2.0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37.0</v>
      </c>
      <c r="O12" s="12">
        <v>390.0</v>
      </c>
      <c r="P12" s="12">
        <v>13.0</v>
      </c>
      <c r="Q12" s="12">
        <v>1.0</v>
      </c>
      <c r="R12" s="12">
        <v>384.0</v>
      </c>
      <c r="S12" s="12">
        <v>18.0</v>
      </c>
      <c r="T12" s="12">
        <v>9.0</v>
      </c>
      <c r="U12" s="12">
        <v>16.0</v>
      </c>
      <c r="V12" s="12">
        <v>0.0</v>
      </c>
      <c r="W12" s="12">
        <v>0.0</v>
      </c>
      <c r="X12" s="12">
        <v>0.0</v>
      </c>
      <c r="Y12" s="12">
        <v>0.0</v>
      </c>
      <c r="Z12" s="12">
        <v>0.0</v>
      </c>
      <c r="AA12" s="12">
        <v>0.0</v>
      </c>
      <c r="AB12" s="12">
        <v>43.0</v>
      </c>
      <c r="AC12" s="12">
        <v>387.0</v>
      </c>
      <c r="AD12" s="12">
        <v>398.0</v>
      </c>
      <c r="AE12" s="12">
        <v>30.0</v>
      </c>
      <c r="AF12" s="12">
        <v>398.0</v>
      </c>
      <c r="AG12" s="12">
        <v>378.0</v>
      </c>
      <c r="AH12" s="12">
        <v>54.0</v>
      </c>
      <c r="AI12" s="12">
        <v>385.0</v>
      </c>
      <c r="AJ12" s="12">
        <v>386.0</v>
      </c>
      <c r="AK12" s="12">
        <v>402.0</v>
      </c>
      <c r="AL12" s="12">
        <v>0.0</v>
      </c>
      <c r="AM12" s="12">
        <v>0.0</v>
      </c>
      <c r="AN12" s="12">
        <v>0.0</v>
      </c>
      <c r="AO12" s="12">
        <v>328.0</v>
      </c>
      <c r="AP12" s="12">
        <v>104.0</v>
      </c>
      <c r="AQ12" s="12">
        <v>0.0</v>
      </c>
      <c r="AR12" s="12">
        <v>0.0</v>
      </c>
      <c r="AS12" s="12">
        <v>334.0</v>
      </c>
      <c r="AT12" s="12">
        <v>70.0</v>
      </c>
      <c r="AU12" s="12">
        <v>321.0</v>
      </c>
      <c r="AV12" s="12">
        <v>83.0</v>
      </c>
      <c r="AW12" s="12">
        <v>316.0</v>
      </c>
      <c r="AX12" s="12">
        <v>75.0</v>
      </c>
      <c r="AY12" s="12">
        <v>310.0</v>
      </c>
      <c r="AZ12" s="12">
        <v>80.0</v>
      </c>
      <c r="BA12" s="12">
        <v>82.0</v>
      </c>
      <c r="BB12" s="12">
        <v>322.0</v>
      </c>
      <c r="BC12" s="14">
        <v>179.0</v>
      </c>
      <c r="BD12" s="14">
        <v>249.0</v>
      </c>
    </row>
    <row r="13">
      <c r="A13" s="11" t="s">
        <v>80</v>
      </c>
      <c r="B13" s="3">
        <f>861+661</f>
        <v>1522</v>
      </c>
      <c r="C13" s="12">
        <v>951.0</v>
      </c>
      <c r="D13" s="13">
        <f t="shared" si="1"/>
        <v>0.6248357424</v>
      </c>
      <c r="E13" s="12">
        <v>139.0</v>
      </c>
      <c r="F13" s="12">
        <v>783.0</v>
      </c>
      <c r="G13" s="12">
        <v>9.0</v>
      </c>
      <c r="H13" s="12">
        <v>14.0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72.0</v>
      </c>
      <c r="O13" s="12">
        <v>815.0</v>
      </c>
      <c r="P13" s="12">
        <v>45.0</v>
      </c>
      <c r="Q13" s="12">
        <v>1.0</v>
      </c>
      <c r="R13" s="12">
        <v>818.0</v>
      </c>
      <c r="S13" s="12">
        <v>42.0</v>
      </c>
      <c r="T13" s="12">
        <v>29.0</v>
      </c>
      <c r="U13" s="12">
        <v>34.0</v>
      </c>
      <c r="V13" s="12">
        <v>0.0</v>
      </c>
      <c r="W13" s="12">
        <v>0.0</v>
      </c>
      <c r="X13" s="12">
        <v>0.0</v>
      </c>
      <c r="Y13" s="12">
        <v>0.0</v>
      </c>
      <c r="Z13" s="12">
        <v>0.0</v>
      </c>
      <c r="AA13" s="12">
        <v>0.0</v>
      </c>
      <c r="AB13" s="12">
        <v>136.0</v>
      </c>
      <c r="AC13" s="12">
        <v>779.0</v>
      </c>
      <c r="AD13" s="12">
        <v>824.0</v>
      </c>
      <c r="AE13" s="12">
        <v>90.0</v>
      </c>
      <c r="AF13" s="12">
        <v>827.0</v>
      </c>
      <c r="AG13" s="12">
        <v>744.0</v>
      </c>
      <c r="AH13" s="12">
        <v>170.0</v>
      </c>
      <c r="AI13" s="12">
        <v>821.0</v>
      </c>
      <c r="AJ13" s="12">
        <v>822.0</v>
      </c>
      <c r="AK13" s="12">
        <v>855.0</v>
      </c>
      <c r="AL13" s="12">
        <v>0.0</v>
      </c>
      <c r="AM13" s="12">
        <v>0.0</v>
      </c>
      <c r="AN13" s="12">
        <v>0.0</v>
      </c>
      <c r="AO13" s="12">
        <v>0.0</v>
      </c>
      <c r="AP13" s="12">
        <v>0.0</v>
      </c>
      <c r="AQ13" s="12">
        <v>0.0</v>
      </c>
      <c r="AR13" s="12">
        <v>0.0</v>
      </c>
      <c r="AS13" s="12">
        <v>684.0</v>
      </c>
      <c r="AT13" s="12">
        <v>149.0</v>
      </c>
      <c r="AU13" s="12">
        <v>614.0</v>
      </c>
      <c r="AV13" s="12">
        <v>210.0</v>
      </c>
      <c r="AW13" s="12">
        <v>683.0</v>
      </c>
      <c r="AX13" s="12">
        <v>154.0</v>
      </c>
      <c r="AY13" s="12">
        <v>644.0</v>
      </c>
      <c r="AZ13" s="12">
        <v>169.0</v>
      </c>
      <c r="BA13" s="12">
        <v>219.0</v>
      </c>
      <c r="BB13" s="12">
        <v>660.0</v>
      </c>
      <c r="BC13" s="14">
        <v>371.0</v>
      </c>
      <c r="BD13" s="14">
        <v>541.0</v>
      </c>
    </row>
    <row r="14">
      <c r="A14" s="11" t="s">
        <v>81</v>
      </c>
      <c r="B14" s="3">
        <f>537+436</f>
        <v>973</v>
      </c>
      <c r="C14" s="12">
        <v>639.0</v>
      </c>
      <c r="D14" s="13">
        <f t="shared" si="1"/>
        <v>0.6567317575</v>
      </c>
      <c r="E14" s="12">
        <v>100.0</v>
      </c>
      <c r="F14" s="12">
        <v>505.0</v>
      </c>
      <c r="G14" s="12">
        <v>8.0</v>
      </c>
      <c r="H14" s="12">
        <v>9.0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75.0</v>
      </c>
      <c r="O14" s="12">
        <v>537.0</v>
      </c>
      <c r="P14" s="12">
        <v>15.0</v>
      </c>
      <c r="Q14" s="12">
        <v>0.0</v>
      </c>
      <c r="R14" s="12">
        <v>534.0</v>
      </c>
      <c r="S14" s="12">
        <v>23.0</v>
      </c>
      <c r="T14" s="12">
        <v>25.0</v>
      </c>
      <c r="U14" s="12">
        <v>15.0</v>
      </c>
      <c r="V14" s="12">
        <v>0.0</v>
      </c>
      <c r="W14" s="12">
        <v>0.0</v>
      </c>
      <c r="X14" s="12">
        <v>0.0</v>
      </c>
      <c r="Y14" s="12">
        <v>0.0</v>
      </c>
      <c r="Z14" s="12">
        <v>0.0</v>
      </c>
      <c r="AA14" s="12">
        <v>0.0</v>
      </c>
      <c r="AB14" s="12">
        <v>59.0</v>
      </c>
      <c r="AC14" s="12">
        <v>543.0</v>
      </c>
      <c r="AD14" s="12">
        <v>546.0</v>
      </c>
      <c r="AE14" s="12">
        <v>52.0</v>
      </c>
      <c r="AF14" s="12">
        <v>569.0</v>
      </c>
      <c r="AG14" s="12">
        <v>524.0</v>
      </c>
      <c r="AH14" s="12">
        <v>93.0</v>
      </c>
      <c r="AI14" s="12">
        <v>571.0</v>
      </c>
      <c r="AJ14" s="12">
        <v>565.0</v>
      </c>
      <c r="AK14" s="12">
        <v>582.0</v>
      </c>
      <c r="AL14" s="12">
        <v>0.0</v>
      </c>
      <c r="AM14" s="12">
        <v>0.0</v>
      </c>
      <c r="AN14" s="12">
        <v>0.0</v>
      </c>
      <c r="AO14" s="12">
        <v>114.0</v>
      </c>
      <c r="AP14" s="12">
        <v>140.0</v>
      </c>
      <c r="AQ14" s="12">
        <v>0.0</v>
      </c>
      <c r="AR14" s="12">
        <v>0.0</v>
      </c>
      <c r="AS14" s="12">
        <v>491.0</v>
      </c>
      <c r="AT14" s="12">
        <v>80.0</v>
      </c>
      <c r="AU14" s="12">
        <v>462.0</v>
      </c>
      <c r="AV14" s="12">
        <v>113.0</v>
      </c>
      <c r="AW14" s="12">
        <v>483.0</v>
      </c>
      <c r="AX14" s="12">
        <v>83.0</v>
      </c>
      <c r="AY14" s="12">
        <v>478.0</v>
      </c>
      <c r="AZ14" s="12">
        <v>86.0</v>
      </c>
      <c r="BA14" s="12">
        <v>161.0</v>
      </c>
      <c r="BB14" s="12">
        <v>431.0</v>
      </c>
      <c r="BC14" s="14">
        <v>286.0</v>
      </c>
      <c r="BD14" s="14">
        <v>335.0</v>
      </c>
    </row>
    <row r="15">
      <c r="A15" s="11" t="s">
        <v>82</v>
      </c>
      <c r="B15" s="3">
        <f>78+570+297</f>
        <v>945</v>
      </c>
      <c r="C15" s="12">
        <v>581.0</v>
      </c>
      <c r="D15" s="13">
        <f t="shared" si="1"/>
        <v>0.6148148148</v>
      </c>
      <c r="E15" s="12">
        <v>77.0</v>
      </c>
      <c r="F15" s="12">
        <v>481.0</v>
      </c>
      <c r="G15" s="12">
        <v>4.0</v>
      </c>
      <c r="H15" s="12">
        <v>8.0</v>
      </c>
      <c r="I15" s="12">
        <v>1.0</v>
      </c>
      <c r="J15" s="12">
        <v>0.0</v>
      </c>
      <c r="K15" s="12">
        <v>0.0</v>
      </c>
      <c r="L15" s="12">
        <v>0.0</v>
      </c>
      <c r="M15" s="12">
        <v>0.0</v>
      </c>
      <c r="N15" s="12">
        <v>54.0</v>
      </c>
      <c r="O15" s="12">
        <v>500.0</v>
      </c>
      <c r="P15" s="12">
        <v>16.0</v>
      </c>
      <c r="Q15" s="12">
        <v>1.0</v>
      </c>
      <c r="R15" s="12">
        <v>488.0</v>
      </c>
      <c r="S15" s="12">
        <v>21.0</v>
      </c>
      <c r="T15" s="12">
        <v>12.0</v>
      </c>
      <c r="U15" s="12">
        <v>15.0</v>
      </c>
      <c r="V15" s="12">
        <v>0.0</v>
      </c>
      <c r="W15" s="12">
        <v>0.0</v>
      </c>
      <c r="X15" s="12">
        <v>0.0</v>
      </c>
      <c r="Y15" s="12">
        <v>0.0</v>
      </c>
      <c r="Z15" s="12">
        <v>0.0</v>
      </c>
      <c r="AA15" s="12">
        <v>0.0</v>
      </c>
      <c r="AB15" s="12">
        <v>47.0</v>
      </c>
      <c r="AC15" s="12">
        <v>496.0</v>
      </c>
      <c r="AD15" s="12">
        <v>487.0</v>
      </c>
      <c r="AE15" s="12">
        <v>43.0</v>
      </c>
      <c r="AF15" s="12">
        <v>512.0</v>
      </c>
      <c r="AG15" s="12">
        <v>417.0</v>
      </c>
      <c r="AH15" s="12">
        <v>139.0</v>
      </c>
      <c r="AI15" s="12">
        <v>496.0</v>
      </c>
      <c r="AJ15" s="12">
        <v>497.0</v>
      </c>
      <c r="AK15" s="12">
        <v>514.0</v>
      </c>
      <c r="AL15" s="12">
        <v>0.0</v>
      </c>
      <c r="AM15" s="12">
        <v>0.0</v>
      </c>
      <c r="AN15" s="12">
        <v>0.0</v>
      </c>
      <c r="AO15" s="12">
        <v>63.0</v>
      </c>
      <c r="AP15" s="12">
        <v>111.0</v>
      </c>
      <c r="AQ15" s="12">
        <v>123.0</v>
      </c>
      <c r="AR15" s="12">
        <v>211.0</v>
      </c>
      <c r="AS15" s="12">
        <v>423.0</v>
      </c>
      <c r="AT15" s="12">
        <v>86.0</v>
      </c>
      <c r="AU15" s="12">
        <v>408.0</v>
      </c>
      <c r="AV15" s="12">
        <v>98.0</v>
      </c>
      <c r="AW15" s="12">
        <v>419.0</v>
      </c>
      <c r="AX15" s="12">
        <v>78.0</v>
      </c>
      <c r="AY15" s="12">
        <v>391.0</v>
      </c>
      <c r="AZ15" s="12">
        <v>93.0</v>
      </c>
      <c r="BA15" s="12">
        <v>127.0</v>
      </c>
      <c r="BB15" s="12">
        <v>402.0</v>
      </c>
      <c r="BC15" s="14">
        <v>205.0</v>
      </c>
      <c r="BD15" s="14">
        <v>355.0</v>
      </c>
    </row>
    <row r="16">
      <c r="A16" s="11" t="s">
        <v>83</v>
      </c>
      <c r="B16" s="3">
        <f>649+188</f>
        <v>837</v>
      </c>
      <c r="C16" s="12">
        <f>466+52</f>
        <v>518</v>
      </c>
      <c r="D16" s="13">
        <f t="shared" si="1"/>
        <v>0.6188769415</v>
      </c>
      <c r="E16" s="12">
        <f>55+8</f>
        <v>63</v>
      </c>
      <c r="F16" s="12">
        <f>380+44</f>
        <v>424</v>
      </c>
      <c r="G16" s="12">
        <v>12.0</v>
      </c>
      <c r="H16" s="12">
        <v>12.0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f>33+6</f>
        <v>39</v>
      </c>
      <c r="O16" s="12">
        <f>410+44</f>
        <v>454</v>
      </c>
      <c r="P16" s="12">
        <f>21+2</f>
        <v>23</v>
      </c>
      <c r="Q16" s="12">
        <v>0.0</v>
      </c>
      <c r="R16" s="12">
        <f>388+42</f>
        <v>430</v>
      </c>
      <c r="S16" s="12">
        <v>24.0</v>
      </c>
      <c r="T16" s="12">
        <v>19.0</v>
      </c>
      <c r="U16" s="12">
        <v>16.0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0.0</v>
      </c>
      <c r="AB16" s="12">
        <v>56.0</v>
      </c>
      <c r="AC16" s="12">
        <v>442.0</v>
      </c>
      <c r="AD16" s="12">
        <f>397+44</f>
        <v>441</v>
      </c>
      <c r="AE16" s="12">
        <v>47.0</v>
      </c>
      <c r="AF16" s="12">
        <f>404+47</f>
        <v>451</v>
      </c>
      <c r="AG16" s="12">
        <f>379+41</f>
        <v>420</v>
      </c>
      <c r="AH16" s="12">
        <f>72+9</f>
        <v>81</v>
      </c>
      <c r="AI16" s="12">
        <f>415+49</f>
        <v>464</v>
      </c>
      <c r="AJ16" s="12">
        <f>402+50</f>
        <v>452</v>
      </c>
      <c r="AK16" s="12">
        <f>418+45</f>
        <v>463</v>
      </c>
      <c r="AL16" s="12">
        <v>0.0</v>
      </c>
      <c r="AM16" s="12">
        <v>0.0</v>
      </c>
      <c r="AN16" s="12">
        <v>0.0</v>
      </c>
      <c r="AO16" s="12">
        <v>0.0</v>
      </c>
      <c r="AP16" s="12">
        <v>0.0</v>
      </c>
      <c r="AQ16" s="12">
        <v>0.0</v>
      </c>
      <c r="AR16" s="12">
        <v>0.0</v>
      </c>
      <c r="AS16" s="12">
        <f>371+39</f>
        <v>410</v>
      </c>
      <c r="AT16" s="12">
        <f>47+7</f>
        <v>54</v>
      </c>
      <c r="AU16" s="12">
        <f>336+36</f>
        <v>372</v>
      </c>
      <c r="AV16" s="12">
        <f>77+10</f>
        <v>87</v>
      </c>
      <c r="AW16" s="12">
        <f>366+40</f>
        <v>406</v>
      </c>
      <c r="AX16" s="12">
        <v>57.0</v>
      </c>
      <c r="AY16" s="12">
        <f>346+36</f>
        <v>382</v>
      </c>
      <c r="AZ16" s="12">
        <f>64+7</f>
        <v>71</v>
      </c>
      <c r="BA16" s="12">
        <v>127.0</v>
      </c>
      <c r="BB16" s="12">
        <f>309+36</f>
        <v>345</v>
      </c>
      <c r="BC16" s="14">
        <f>166+18</f>
        <v>184</v>
      </c>
      <c r="BD16" s="14">
        <f>289+30</f>
        <v>319</v>
      </c>
    </row>
    <row r="17">
      <c r="A17" s="11" t="s">
        <v>84</v>
      </c>
      <c r="B17" s="12">
        <v>866.0</v>
      </c>
      <c r="C17" s="12">
        <v>557.0</v>
      </c>
      <c r="D17" s="13">
        <f t="shared" si="1"/>
        <v>0.643187067</v>
      </c>
      <c r="E17" s="12">
        <v>90.0</v>
      </c>
      <c r="F17" s="12">
        <v>460.0</v>
      </c>
      <c r="G17" s="12">
        <v>3.0</v>
      </c>
      <c r="H17" s="12">
        <v>1.0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58.0</v>
      </c>
      <c r="O17" s="12">
        <v>478.0</v>
      </c>
      <c r="P17" s="12">
        <v>16.0</v>
      </c>
      <c r="Q17" s="12">
        <v>0.0</v>
      </c>
      <c r="R17" s="12">
        <v>489.0</v>
      </c>
      <c r="S17" s="12">
        <v>13.0</v>
      </c>
      <c r="T17" s="12">
        <v>17.0</v>
      </c>
      <c r="U17" s="12">
        <v>13.0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60.0</v>
      </c>
      <c r="AC17" s="12">
        <v>481.0</v>
      </c>
      <c r="AD17" s="12">
        <v>457.0</v>
      </c>
      <c r="AE17" s="12">
        <v>70.0</v>
      </c>
      <c r="AF17" s="12">
        <v>485.0</v>
      </c>
      <c r="AG17" s="12">
        <v>440.0</v>
      </c>
      <c r="AH17" s="12">
        <v>100.0</v>
      </c>
      <c r="AI17" s="12">
        <v>490.0</v>
      </c>
      <c r="AJ17" s="12">
        <v>485.0</v>
      </c>
      <c r="AK17" s="12">
        <v>489.0</v>
      </c>
      <c r="AL17" s="12">
        <v>0.0</v>
      </c>
      <c r="AM17" s="12">
        <v>0.0</v>
      </c>
      <c r="AN17" s="12">
        <v>0.0</v>
      </c>
      <c r="AO17" s="12">
        <v>0.0</v>
      </c>
      <c r="AP17" s="12">
        <v>0.0</v>
      </c>
      <c r="AQ17" s="12">
        <v>0.0</v>
      </c>
      <c r="AR17" s="12">
        <v>0.0</v>
      </c>
      <c r="AS17" s="12">
        <v>407.0</v>
      </c>
      <c r="AT17" s="12">
        <v>75.0</v>
      </c>
      <c r="AU17" s="12">
        <v>380.0</v>
      </c>
      <c r="AV17" s="12">
        <v>104.0</v>
      </c>
      <c r="AW17" s="12">
        <v>417.0</v>
      </c>
      <c r="AX17" s="12">
        <v>70.0</v>
      </c>
      <c r="AY17" s="12">
        <v>398.0</v>
      </c>
      <c r="AZ17" s="12">
        <v>81.0</v>
      </c>
      <c r="BA17" s="12">
        <v>136.0</v>
      </c>
      <c r="BB17" s="12">
        <v>368.0</v>
      </c>
      <c r="BC17" s="14">
        <v>212.0</v>
      </c>
      <c r="BD17" s="14">
        <v>333.0</v>
      </c>
    </row>
    <row r="18">
      <c r="A18" s="11" t="s">
        <v>85</v>
      </c>
      <c r="B18" s="12">
        <v>704.0</v>
      </c>
      <c r="C18" s="12">
        <v>460.0</v>
      </c>
      <c r="D18" s="13">
        <f t="shared" si="1"/>
        <v>0.6534090909</v>
      </c>
      <c r="E18" s="12">
        <v>92.0</v>
      </c>
      <c r="F18" s="12">
        <v>346.0</v>
      </c>
      <c r="G18" s="12">
        <v>8.0</v>
      </c>
      <c r="H18" s="12">
        <v>4.0</v>
      </c>
      <c r="I18" s="12">
        <v>1.0</v>
      </c>
      <c r="J18" s="12">
        <v>0.0</v>
      </c>
      <c r="K18" s="12">
        <v>0.0</v>
      </c>
      <c r="L18" s="12">
        <v>0.0</v>
      </c>
      <c r="M18" s="12">
        <v>0.0</v>
      </c>
      <c r="N18" s="12">
        <v>68.0</v>
      </c>
      <c r="O18" s="12">
        <v>368.0</v>
      </c>
      <c r="P18" s="12">
        <v>15.0</v>
      </c>
      <c r="Q18" s="12">
        <v>0.0</v>
      </c>
      <c r="R18" s="12">
        <v>372.0</v>
      </c>
      <c r="S18" s="12">
        <v>9.0</v>
      </c>
      <c r="T18" s="12">
        <v>28.0</v>
      </c>
      <c r="U18" s="12">
        <v>17.0</v>
      </c>
      <c r="V18" s="12">
        <v>0.0</v>
      </c>
      <c r="W18" s="12">
        <v>0.0</v>
      </c>
      <c r="X18" s="12">
        <v>0.0</v>
      </c>
      <c r="Y18" s="12">
        <v>0.0</v>
      </c>
      <c r="Z18" s="12">
        <v>0.0</v>
      </c>
      <c r="AA18" s="12">
        <v>0.0</v>
      </c>
      <c r="AB18" s="12">
        <v>61.0</v>
      </c>
      <c r="AC18" s="12">
        <v>370.0</v>
      </c>
      <c r="AD18" s="12">
        <v>374.0</v>
      </c>
      <c r="AE18" s="12">
        <v>51.0</v>
      </c>
      <c r="AF18" s="12">
        <v>398.0</v>
      </c>
      <c r="AG18" s="12">
        <v>346.0</v>
      </c>
      <c r="AH18" s="12">
        <v>96.0</v>
      </c>
      <c r="AI18" s="12">
        <v>392.0</v>
      </c>
      <c r="AJ18" s="12">
        <v>397.0</v>
      </c>
      <c r="AK18" s="12">
        <v>410.0</v>
      </c>
      <c r="AL18" s="12">
        <v>0.0</v>
      </c>
      <c r="AM18" s="12">
        <v>0.0</v>
      </c>
      <c r="AN18" s="12">
        <v>0.0</v>
      </c>
      <c r="AO18" s="12">
        <v>0.0</v>
      </c>
      <c r="AP18" s="12">
        <v>0.0</v>
      </c>
      <c r="AQ18" s="12">
        <v>0.0</v>
      </c>
      <c r="AR18" s="12">
        <v>0.0</v>
      </c>
      <c r="AS18" s="12">
        <v>356.0</v>
      </c>
      <c r="AT18" s="12">
        <v>55.0</v>
      </c>
      <c r="AU18" s="12">
        <v>330.0</v>
      </c>
      <c r="AV18" s="12">
        <v>77.0</v>
      </c>
      <c r="AW18" s="12">
        <v>345.0</v>
      </c>
      <c r="AX18" s="12">
        <v>62.0</v>
      </c>
      <c r="AY18" s="12">
        <v>330.0</v>
      </c>
      <c r="AZ18" s="12">
        <v>74.0</v>
      </c>
      <c r="BA18" s="12">
        <v>108.0</v>
      </c>
      <c r="BB18" s="12">
        <v>319.0</v>
      </c>
      <c r="BC18" s="14">
        <v>162.0</v>
      </c>
      <c r="BD18" s="14">
        <v>284.0</v>
      </c>
    </row>
    <row r="19">
      <c r="A19" s="11" t="s">
        <v>86</v>
      </c>
      <c r="B19" s="12">
        <v>440.0</v>
      </c>
      <c r="C19" s="12">
        <v>266.0</v>
      </c>
      <c r="D19" s="13">
        <f t="shared" si="1"/>
        <v>0.6045454545</v>
      </c>
      <c r="E19" s="12">
        <v>8.0</v>
      </c>
      <c r="F19" s="12">
        <v>250.0</v>
      </c>
      <c r="G19" s="12">
        <v>3.0</v>
      </c>
      <c r="H19" s="12">
        <v>3.0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4.0</v>
      </c>
      <c r="O19" s="12">
        <v>248.0</v>
      </c>
      <c r="P19" s="12">
        <v>6.0</v>
      </c>
      <c r="Q19" s="12">
        <v>0.0</v>
      </c>
      <c r="R19" s="12">
        <v>203.0</v>
      </c>
      <c r="S19" s="12">
        <v>29.0</v>
      </c>
      <c r="T19" s="12">
        <v>7.0</v>
      </c>
      <c r="U19" s="12">
        <v>12.0</v>
      </c>
      <c r="V19" s="12">
        <v>0.0</v>
      </c>
      <c r="W19" s="12">
        <v>0.0</v>
      </c>
      <c r="X19" s="12">
        <v>0.0</v>
      </c>
      <c r="Y19" s="12">
        <v>0.0</v>
      </c>
      <c r="Z19" s="12">
        <v>0.0</v>
      </c>
      <c r="AA19" s="12">
        <v>0.0</v>
      </c>
      <c r="AB19" s="12">
        <v>76.0</v>
      </c>
      <c r="AC19" s="12">
        <v>171.0</v>
      </c>
      <c r="AD19" s="12">
        <v>212.0</v>
      </c>
      <c r="AE19" s="12">
        <v>41.0</v>
      </c>
      <c r="AF19" s="12">
        <v>214.0</v>
      </c>
      <c r="AG19" s="12">
        <v>222.0</v>
      </c>
      <c r="AH19" s="12">
        <v>24.0</v>
      </c>
      <c r="AI19" s="12">
        <v>216.0</v>
      </c>
      <c r="AJ19" s="12">
        <v>214.0</v>
      </c>
      <c r="AK19" s="12">
        <v>259.0</v>
      </c>
      <c r="AL19" s="12">
        <v>0.0</v>
      </c>
      <c r="AM19" s="12">
        <v>0.0</v>
      </c>
      <c r="AN19" s="12">
        <v>0.0</v>
      </c>
      <c r="AO19" s="12">
        <v>0.0</v>
      </c>
      <c r="AP19" s="12">
        <v>0.0</v>
      </c>
      <c r="AQ19" s="12">
        <v>0.0</v>
      </c>
      <c r="AR19" s="12">
        <v>0.0</v>
      </c>
      <c r="AS19" s="12">
        <v>150.0</v>
      </c>
      <c r="AT19" s="12">
        <v>78.0</v>
      </c>
      <c r="AU19" s="12">
        <v>111.0</v>
      </c>
      <c r="AV19" s="12">
        <v>121.0</v>
      </c>
      <c r="AW19" s="12">
        <v>155.0</v>
      </c>
      <c r="AX19" s="12">
        <v>73.0</v>
      </c>
      <c r="AY19" s="12">
        <v>132.0</v>
      </c>
      <c r="AZ19" s="12">
        <v>90.0</v>
      </c>
      <c r="BA19" s="12">
        <v>25.0</v>
      </c>
      <c r="BB19" s="12">
        <v>224.0</v>
      </c>
      <c r="BC19" s="14">
        <v>67.0</v>
      </c>
      <c r="BD19" s="14">
        <v>182.0</v>
      </c>
    </row>
    <row r="20" ht="15.75" customHeight="1">
      <c r="A20" s="15"/>
      <c r="B20" s="3"/>
      <c r="C20" s="3"/>
      <c r="D20" s="1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ht="15.75" customHeight="1">
      <c r="A21" s="15" t="s">
        <v>87</v>
      </c>
      <c r="B21" s="3">
        <f t="shared" ref="B21:C21" si="2">SUM(B5:B20)</f>
        <v>7558</v>
      </c>
      <c r="C21" s="3">
        <f t="shared" si="2"/>
        <v>4795</v>
      </c>
      <c r="D21" s="16"/>
    </row>
    <row r="22" ht="15.75" customHeight="1">
      <c r="A22" s="15"/>
      <c r="D22" s="16" t="s">
        <v>87</v>
      </c>
      <c r="E22" s="3">
        <f t="shared" ref="E22:BD22" si="3">SUM(E5:E20)</f>
        <v>714</v>
      </c>
      <c r="F22" s="3">
        <f t="shared" si="3"/>
        <v>3886</v>
      </c>
      <c r="G22" s="3">
        <f t="shared" si="3"/>
        <v>70</v>
      </c>
      <c r="H22" s="3">
        <f t="shared" si="3"/>
        <v>61</v>
      </c>
      <c r="I22" s="3">
        <f t="shared" si="3"/>
        <v>2</v>
      </c>
      <c r="J22" s="3">
        <f t="shared" si="3"/>
        <v>273</v>
      </c>
      <c r="K22" s="3">
        <f t="shared" si="3"/>
        <v>59</v>
      </c>
      <c r="L22" s="3">
        <f t="shared" si="3"/>
        <v>19</v>
      </c>
      <c r="M22" s="3">
        <f t="shared" si="3"/>
        <v>22</v>
      </c>
      <c r="N22" s="3">
        <f t="shared" si="3"/>
        <v>407</v>
      </c>
      <c r="O22" s="3">
        <f t="shared" si="3"/>
        <v>3790</v>
      </c>
      <c r="P22" s="3">
        <f t="shared" si="3"/>
        <v>149</v>
      </c>
      <c r="Q22" s="3">
        <f t="shared" si="3"/>
        <v>3</v>
      </c>
      <c r="R22" s="3">
        <f t="shared" si="3"/>
        <v>3994</v>
      </c>
      <c r="S22" s="3">
        <f t="shared" si="3"/>
        <v>211</v>
      </c>
      <c r="T22" s="3">
        <f t="shared" si="3"/>
        <v>175</v>
      </c>
      <c r="U22" s="3">
        <f t="shared" si="3"/>
        <v>161</v>
      </c>
      <c r="V22" s="3">
        <f t="shared" si="3"/>
        <v>39</v>
      </c>
      <c r="W22" s="3">
        <f t="shared" si="3"/>
        <v>7</v>
      </c>
      <c r="X22" s="3">
        <f t="shared" si="3"/>
        <v>11</v>
      </c>
      <c r="Y22" s="3">
        <f t="shared" si="3"/>
        <v>24</v>
      </c>
      <c r="Z22" s="3">
        <f t="shared" si="3"/>
        <v>8</v>
      </c>
      <c r="AA22" s="3">
        <f t="shared" si="3"/>
        <v>31</v>
      </c>
      <c r="AB22" s="3">
        <f t="shared" si="3"/>
        <v>618</v>
      </c>
      <c r="AC22" s="3">
        <f t="shared" si="3"/>
        <v>3880</v>
      </c>
      <c r="AD22" s="3">
        <f t="shared" si="3"/>
        <v>4027</v>
      </c>
      <c r="AE22" s="3">
        <f t="shared" si="3"/>
        <v>494</v>
      </c>
      <c r="AF22" s="3">
        <f t="shared" si="3"/>
        <v>4169</v>
      </c>
      <c r="AG22" s="3">
        <f t="shared" si="3"/>
        <v>3662</v>
      </c>
      <c r="AH22" s="3">
        <f t="shared" si="3"/>
        <v>949</v>
      </c>
      <c r="AI22" s="3">
        <f t="shared" si="3"/>
        <v>4150</v>
      </c>
      <c r="AJ22" s="3">
        <f t="shared" si="3"/>
        <v>4141</v>
      </c>
      <c r="AK22" s="3">
        <f t="shared" si="3"/>
        <v>4295</v>
      </c>
      <c r="AL22" s="3">
        <f t="shared" si="3"/>
        <v>78</v>
      </c>
      <c r="AM22" s="3">
        <f t="shared" si="3"/>
        <v>37</v>
      </c>
      <c r="AN22" s="3">
        <f t="shared" si="3"/>
        <v>20</v>
      </c>
      <c r="AO22" s="3">
        <f t="shared" si="3"/>
        <v>505</v>
      </c>
      <c r="AP22" s="3">
        <f t="shared" si="3"/>
        <v>355</v>
      </c>
      <c r="AQ22" s="3">
        <f t="shared" si="3"/>
        <v>123</v>
      </c>
      <c r="AR22" s="3">
        <f t="shared" si="3"/>
        <v>211</v>
      </c>
      <c r="AS22" s="3">
        <f t="shared" si="3"/>
        <v>3526</v>
      </c>
      <c r="AT22" s="3">
        <f t="shared" si="3"/>
        <v>726</v>
      </c>
      <c r="AU22" s="3">
        <f t="shared" si="3"/>
        <v>3247</v>
      </c>
      <c r="AV22" s="3">
        <f t="shared" si="3"/>
        <v>993</v>
      </c>
      <c r="AW22" s="3">
        <f t="shared" si="3"/>
        <v>3494</v>
      </c>
      <c r="AX22" s="3">
        <f t="shared" si="3"/>
        <v>729</v>
      </c>
      <c r="AY22" s="3">
        <f t="shared" si="3"/>
        <v>3329</v>
      </c>
      <c r="AZ22" s="3">
        <f t="shared" si="3"/>
        <v>823</v>
      </c>
      <c r="BA22" s="3">
        <f t="shared" si="3"/>
        <v>1087</v>
      </c>
      <c r="BB22" s="3">
        <f t="shared" si="3"/>
        <v>3328</v>
      </c>
      <c r="BC22" s="3">
        <f t="shared" si="3"/>
        <v>1884</v>
      </c>
      <c r="BD22" s="3">
        <f t="shared" si="3"/>
        <v>2753</v>
      </c>
    </row>
    <row r="23" ht="15.75" customHeight="1">
      <c r="A23" s="15"/>
      <c r="D23" s="2"/>
    </row>
    <row r="24" ht="15.75" customHeight="1">
      <c r="D24" s="2"/>
    </row>
    <row r="25" ht="15.75" customHeight="1">
      <c r="D25" s="2"/>
    </row>
    <row r="26" ht="15.75" customHeight="1">
      <c r="D26" s="2"/>
    </row>
    <row r="27" ht="15.75" customHeight="1">
      <c r="D27" s="2"/>
    </row>
    <row r="28" ht="15.75" customHeight="1">
      <c r="D28" s="2"/>
    </row>
    <row r="29" ht="15.75" customHeight="1">
      <c r="D29" s="2"/>
    </row>
    <row r="30" ht="15.75" customHeight="1">
      <c r="D30" s="2"/>
    </row>
    <row r="31" ht="15.75" customHeight="1">
      <c r="D31" s="2"/>
    </row>
    <row r="32" ht="15.75" customHeight="1">
      <c r="D32" s="2"/>
    </row>
    <row r="33" ht="15.75" customHeight="1">
      <c r="D33" s="2"/>
    </row>
    <row r="34" ht="15.75" customHeight="1">
      <c r="D34" s="2"/>
    </row>
    <row r="35" ht="15.75" customHeight="1">
      <c r="D35" s="2"/>
    </row>
    <row r="36" ht="15.75" customHeight="1">
      <c r="D36" s="2"/>
    </row>
    <row r="37" ht="15.75" customHeight="1">
      <c r="D37" s="2"/>
    </row>
    <row r="38" ht="15.75" customHeight="1">
      <c r="D38" s="2"/>
    </row>
    <row r="39" ht="15.75" customHeight="1">
      <c r="D39" s="2"/>
    </row>
    <row r="40" ht="15.75" customHeight="1">
      <c r="D40" s="2"/>
    </row>
    <row r="41" ht="15.75" customHeight="1">
      <c r="D41" s="2"/>
    </row>
    <row r="42" ht="15.75" customHeight="1">
      <c r="D42" s="2"/>
    </row>
    <row r="43" ht="15.75" customHeight="1">
      <c r="D43" s="2"/>
    </row>
    <row r="44" ht="15.75" customHeight="1">
      <c r="D44" s="2"/>
    </row>
    <row r="45" ht="15.75" customHeight="1">
      <c r="D45" s="2"/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</sheetData>
  <mergeCells count="1">
    <mergeCell ref="A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3" width="8.71"/>
    <col customWidth="1" min="4" max="4" width="11.14"/>
    <col customWidth="1" min="5" max="51" width="8.71"/>
  </cols>
  <sheetData>
    <row r="1">
      <c r="A1" s="1" t="s">
        <v>88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89</v>
      </c>
      <c r="F3" s="4" t="s">
        <v>89</v>
      </c>
      <c r="G3" s="4" t="s">
        <v>89</v>
      </c>
      <c r="H3" s="4" t="s">
        <v>90</v>
      </c>
      <c r="I3" s="4" t="s">
        <v>90</v>
      </c>
      <c r="J3" s="4" t="s">
        <v>91</v>
      </c>
      <c r="K3" s="4" t="s">
        <v>91</v>
      </c>
      <c r="L3" s="4" t="s">
        <v>92</v>
      </c>
      <c r="M3" s="4" t="s">
        <v>92</v>
      </c>
      <c r="N3" s="4" t="s">
        <v>92</v>
      </c>
      <c r="O3" s="4" t="s">
        <v>92</v>
      </c>
      <c r="P3" s="4" t="s">
        <v>92</v>
      </c>
      <c r="Q3" s="4" t="s">
        <v>92</v>
      </c>
      <c r="R3" s="4" t="s">
        <v>92</v>
      </c>
      <c r="S3" s="4" t="s">
        <v>93</v>
      </c>
      <c r="T3" s="4" t="s">
        <v>93</v>
      </c>
      <c r="U3" s="4" t="s">
        <v>93</v>
      </c>
      <c r="V3" s="4" t="s">
        <v>93</v>
      </c>
      <c r="W3" s="4" t="s">
        <v>93</v>
      </c>
      <c r="X3" s="4" t="s">
        <v>93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>
      <c r="A4" s="4" t="s">
        <v>94</v>
      </c>
      <c r="E4" s="3" t="s">
        <v>30</v>
      </c>
      <c r="F4" s="3" t="s">
        <v>95</v>
      </c>
      <c r="G4" s="3" t="s">
        <v>96</v>
      </c>
      <c r="H4" s="3" t="s">
        <v>34</v>
      </c>
      <c r="I4" s="3" t="s">
        <v>97</v>
      </c>
      <c r="J4" s="3" t="s">
        <v>50</v>
      </c>
      <c r="K4" s="3" t="s">
        <v>98</v>
      </c>
      <c r="L4" s="3" t="s">
        <v>99</v>
      </c>
      <c r="M4" s="3" t="s">
        <v>100</v>
      </c>
      <c r="N4" s="3" t="s">
        <v>101</v>
      </c>
      <c r="O4" s="3" t="s">
        <v>102</v>
      </c>
      <c r="P4" s="3" t="s">
        <v>103</v>
      </c>
      <c r="Q4" s="3" t="s">
        <v>104</v>
      </c>
      <c r="R4" s="3" t="s">
        <v>105</v>
      </c>
      <c r="S4" s="3" t="s">
        <v>106</v>
      </c>
      <c r="T4" s="3" t="s">
        <v>107</v>
      </c>
      <c r="U4" s="3" t="s">
        <v>108</v>
      </c>
      <c r="V4" s="3" t="s">
        <v>109</v>
      </c>
      <c r="W4" s="3" t="s">
        <v>110</v>
      </c>
      <c r="X4" s="3" t="s">
        <v>111</v>
      </c>
    </row>
    <row r="5">
      <c r="A5" s="15" t="s">
        <v>112</v>
      </c>
      <c r="B5" s="3">
        <v>41.0</v>
      </c>
      <c r="C5" s="3">
        <v>13.0</v>
      </c>
      <c r="D5" s="3">
        <v>31.71</v>
      </c>
      <c r="E5" s="3">
        <v>10.0</v>
      </c>
      <c r="F5" s="3">
        <v>2.0</v>
      </c>
      <c r="G5" s="3">
        <v>1.0</v>
      </c>
      <c r="H5" s="3">
        <v>9.0</v>
      </c>
      <c r="I5" s="3">
        <v>4.0</v>
      </c>
      <c r="J5" s="3">
        <v>8.0</v>
      </c>
      <c r="K5" s="3">
        <v>5.0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</row>
    <row r="6">
      <c r="A6" s="15" t="s">
        <v>113</v>
      </c>
      <c r="B6" s="3">
        <v>15.0</v>
      </c>
      <c r="C6" s="3">
        <v>5.0</v>
      </c>
      <c r="D6" s="3">
        <v>33.33</v>
      </c>
      <c r="E6" s="3">
        <v>5.0</v>
      </c>
      <c r="F6" s="3">
        <v>0.0</v>
      </c>
      <c r="G6" s="3">
        <v>0.0</v>
      </c>
      <c r="H6" s="3">
        <v>2.0</v>
      </c>
      <c r="I6" s="3">
        <v>3.0</v>
      </c>
      <c r="J6" s="3">
        <v>4.0</v>
      </c>
      <c r="K6" s="3">
        <v>1.0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</row>
    <row r="7">
      <c r="A7" s="3" t="s">
        <v>114</v>
      </c>
      <c r="B7" s="3">
        <v>208.0</v>
      </c>
      <c r="C7" s="3">
        <v>92.0</v>
      </c>
      <c r="D7" s="3">
        <v>44.23</v>
      </c>
      <c r="E7" s="3">
        <v>70.0</v>
      </c>
      <c r="F7" s="3">
        <v>11.0</v>
      </c>
      <c r="G7" s="3">
        <v>11.0</v>
      </c>
      <c r="H7" s="3">
        <v>83.0</v>
      </c>
      <c r="I7" s="3">
        <v>8.0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</row>
    <row r="8">
      <c r="A8" s="15" t="s">
        <v>115</v>
      </c>
      <c r="B8" s="3">
        <v>1.0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</row>
    <row r="9">
      <c r="A9" s="15" t="s">
        <v>116</v>
      </c>
      <c r="B9" s="3">
        <v>227.0</v>
      </c>
      <c r="C9" s="3">
        <v>93.0</v>
      </c>
      <c r="D9" s="3">
        <v>40.97</v>
      </c>
      <c r="E9" s="3">
        <v>75.0</v>
      </c>
      <c r="F9" s="3">
        <v>10.0</v>
      </c>
      <c r="G9" s="3">
        <v>8.0</v>
      </c>
      <c r="H9" s="3">
        <v>71.0</v>
      </c>
      <c r="I9" s="3">
        <v>20.0</v>
      </c>
      <c r="J9" s="3">
        <v>75.0</v>
      </c>
      <c r="K9" s="3">
        <v>17.0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</row>
    <row r="10">
      <c r="A10" s="15" t="s">
        <v>117</v>
      </c>
      <c r="B10" s="3">
        <v>69.0</v>
      </c>
      <c r="C10" s="3">
        <v>21.0</v>
      </c>
      <c r="D10" s="3">
        <v>30.43</v>
      </c>
      <c r="E10" s="3">
        <v>18.0</v>
      </c>
      <c r="F10" s="3">
        <v>3.0</v>
      </c>
      <c r="G10" s="3">
        <v>0.0</v>
      </c>
      <c r="H10" s="3">
        <v>20.0</v>
      </c>
      <c r="I10" s="3">
        <v>1.0</v>
      </c>
      <c r="J10" s="3">
        <v>13.0</v>
      </c>
      <c r="K10" s="3">
        <v>8.0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</row>
    <row r="11">
      <c r="A11" s="15" t="s">
        <v>118</v>
      </c>
      <c r="B11" s="3">
        <v>184.0</v>
      </c>
      <c r="C11" s="3">
        <v>77.0</v>
      </c>
      <c r="D11" s="3">
        <v>41.85</v>
      </c>
      <c r="E11" s="3">
        <v>65.0</v>
      </c>
      <c r="F11" s="3">
        <v>5.0</v>
      </c>
      <c r="G11" s="3">
        <v>7.0</v>
      </c>
      <c r="H11" s="3">
        <v>68.0</v>
      </c>
      <c r="I11" s="3">
        <v>9.0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</row>
    <row r="12">
      <c r="A12" s="15" t="s">
        <v>119</v>
      </c>
      <c r="B12" s="3">
        <v>171.0</v>
      </c>
      <c r="C12" s="3">
        <v>72.0</v>
      </c>
      <c r="D12" s="3">
        <v>42.11</v>
      </c>
      <c r="E12" s="3">
        <v>48.0</v>
      </c>
      <c r="F12" s="3">
        <v>16.0</v>
      </c>
      <c r="G12" s="3">
        <v>8.0</v>
      </c>
      <c r="H12" s="3">
        <v>57.0</v>
      </c>
      <c r="I12" s="3">
        <v>15.0</v>
      </c>
      <c r="J12" s="3">
        <v>59.0</v>
      </c>
      <c r="K12" s="3">
        <v>13.0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</row>
    <row r="13">
      <c r="A13" s="15" t="s">
        <v>120</v>
      </c>
      <c r="B13" s="3">
        <v>38.0</v>
      </c>
      <c r="C13" s="3">
        <v>16.0</v>
      </c>
      <c r="D13" s="3">
        <v>50.0</v>
      </c>
      <c r="E13" s="3">
        <v>15.0</v>
      </c>
      <c r="F13" s="3">
        <v>4.0</v>
      </c>
      <c r="G13" s="3">
        <v>0.0</v>
      </c>
      <c r="H13" s="3">
        <v>17.0</v>
      </c>
      <c r="I13" s="3">
        <v>2.0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</row>
    <row r="14">
      <c r="A14" s="15" t="s">
        <v>121</v>
      </c>
      <c r="B14" s="3">
        <v>323.0</v>
      </c>
      <c r="C14" s="3">
        <v>114.0</v>
      </c>
      <c r="D14" s="3">
        <v>35.29</v>
      </c>
      <c r="E14" s="3">
        <v>72.0</v>
      </c>
      <c r="F14" s="3">
        <v>27.0</v>
      </c>
      <c r="G14" s="3">
        <v>15.0</v>
      </c>
      <c r="H14" s="3">
        <v>83.0</v>
      </c>
      <c r="I14" s="3">
        <v>31.0</v>
      </c>
      <c r="J14" s="3">
        <v>85.0</v>
      </c>
      <c r="K14" s="3">
        <v>29.0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</row>
    <row r="15">
      <c r="A15" s="15" t="s">
        <v>122</v>
      </c>
      <c r="B15" s="3">
        <v>489.0</v>
      </c>
      <c r="C15" s="3">
        <v>218.0</v>
      </c>
      <c r="D15" s="3">
        <v>44.58</v>
      </c>
      <c r="E15" s="3">
        <v>165.0</v>
      </c>
      <c r="F15" s="3">
        <v>25.0</v>
      </c>
      <c r="G15" s="3">
        <v>26.0</v>
      </c>
      <c r="H15" s="3">
        <v>179.0</v>
      </c>
      <c r="I15" s="3">
        <v>35.0</v>
      </c>
      <c r="J15" s="3">
        <v>174.0</v>
      </c>
      <c r="K15" s="3">
        <v>42.0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</row>
    <row r="16">
      <c r="A16" s="15" t="s">
        <v>123</v>
      </c>
      <c r="B16" s="3">
        <v>72.0</v>
      </c>
      <c r="C16" s="3">
        <v>34.0</v>
      </c>
      <c r="D16" s="3">
        <v>47.22</v>
      </c>
      <c r="E16" s="3">
        <v>26.0</v>
      </c>
      <c r="F16" s="3">
        <v>5.0</v>
      </c>
      <c r="G16" s="3">
        <v>3.0</v>
      </c>
      <c r="H16" s="3">
        <v>25.0</v>
      </c>
      <c r="I16" s="3">
        <v>7.0</v>
      </c>
      <c r="J16" s="3">
        <v>27.0</v>
      </c>
      <c r="K16" s="3">
        <v>7.0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</row>
    <row r="17">
      <c r="A17" s="15" t="s">
        <v>124</v>
      </c>
      <c r="B17" s="3">
        <v>9.0</v>
      </c>
      <c r="C17" s="3">
        <v>5.0</v>
      </c>
      <c r="D17" s="3">
        <v>55.56</v>
      </c>
      <c r="E17" s="3">
        <v>3.0</v>
      </c>
      <c r="F17" s="3">
        <v>2.0</v>
      </c>
      <c r="G17" s="3">
        <v>0.0</v>
      </c>
      <c r="H17" s="3">
        <v>3.0</v>
      </c>
      <c r="I17" s="3">
        <v>2.0</v>
      </c>
      <c r="J17" s="3">
        <v>4.0</v>
      </c>
      <c r="K17" s="3">
        <v>1.0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</row>
    <row r="18">
      <c r="A18" s="15" t="s">
        <v>125</v>
      </c>
      <c r="B18" s="3">
        <v>453.0</v>
      </c>
      <c r="C18" s="3">
        <v>191.0</v>
      </c>
      <c r="D18" s="3">
        <v>42.16</v>
      </c>
      <c r="E18" s="3">
        <v>130.0</v>
      </c>
      <c r="F18" s="3">
        <v>46.0</v>
      </c>
      <c r="G18" s="3">
        <v>14.0</v>
      </c>
      <c r="H18" s="3">
        <v>158.0</v>
      </c>
      <c r="I18" s="3">
        <v>32.0</v>
      </c>
      <c r="J18" s="3">
        <v>136.0</v>
      </c>
      <c r="K18" s="3">
        <v>55.0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</row>
    <row r="19">
      <c r="A19" s="15" t="s">
        <v>126</v>
      </c>
      <c r="B19" s="3">
        <v>4.0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</row>
    <row r="20">
      <c r="A20" s="15" t="s">
        <v>127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</row>
    <row r="21">
      <c r="A21" s="15" t="s">
        <v>128</v>
      </c>
      <c r="B21" s="3">
        <v>407.0</v>
      </c>
      <c r="C21" s="3">
        <v>183.0</v>
      </c>
      <c r="D21" s="3">
        <v>44.96</v>
      </c>
      <c r="E21" s="3">
        <v>142.0</v>
      </c>
      <c r="F21" s="3">
        <v>30.0</v>
      </c>
      <c r="G21" s="3">
        <v>9.0</v>
      </c>
      <c r="H21" s="3">
        <v>149.0</v>
      </c>
      <c r="I21" s="3">
        <v>31.0</v>
      </c>
      <c r="J21" s="3">
        <v>144.0</v>
      </c>
      <c r="K21" s="3">
        <v>38.0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</row>
    <row r="22">
      <c r="A22" s="15" t="s">
        <v>129</v>
      </c>
      <c r="B22" s="3">
        <v>503.0</v>
      </c>
      <c r="C22" s="3">
        <v>204.0</v>
      </c>
      <c r="D22" s="3">
        <v>40.56</v>
      </c>
      <c r="E22" s="3">
        <v>154.0</v>
      </c>
      <c r="F22" s="3">
        <v>36.0</v>
      </c>
      <c r="G22" s="3">
        <v>13.0</v>
      </c>
      <c r="H22" s="3">
        <v>156.0</v>
      </c>
      <c r="I22" s="3">
        <v>44.0</v>
      </c>
      <c r="J22" s="3">
        <v>171.0</v>
      </c>
      <c r="K22" s="3">
        <v>32.0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</row>
    <row r="23" ht="15.75" customHeight="1">
      <c r="A23" s="15" t="s">
        <v>130</v>
      </c>
      <c r="B23" s="3">
        <v>2.0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</row>
    <row r="24" ht="15.75" customHeight="1">
      <c r="A24" s="15" t="s">
        <v>131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</row>
    <row r="25" ht="15.75" customHeight="1">
      <c r="A25" s="15" t="s">
        <v>132</v>
      </c>
      <c r="B25" s="3">
        <v>490.0</v>
      </c>
      <c r="C25" s="3">
        <v>253.0</v>
      </c>
      <c r="D25" s="3">
        <v>51.63</v>
      </c>
      <c r="E25" s="3">
        <v>191.0</v>
      </c>
      <c r="F25" s="3">
        <v>44.0</v>
      </c>
      <c r="G25" s="3">
        <v>16.0</v>
      </c>
      <c r="H25" s="3">
        <v>213.0</v>
      </c>
      <c r="I25" s="3">
        <v>37.0</v>
      </c>
      <c r="J25" s="3">
        <v>218.0</v>
      </c>
      <c r="K25" s="3">
        <v>34.0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</row>
    <row r="26" ht="15.75" customHeight="1">
      <c r="A26" s="15" t="s">
        <v>133</v>
      </c>
      <c r="B26" s="3">
        <v>307.0</v>
      </c>
      <c r="C26" s="3">
        <v>133.0</v>
      </c>
      <c r="D26" s="3">
        <v>43.32</v>
      </c>
      <c r="E26" s="3">
        <v>96.0</v>
      </c>
      <c r="F26" s="3">
        <v>19.0</v>
      </c>
      <c r="G26" s="3">
        <v>17.0</v>
      </c>
      <c r="H26" s="3">
        <v>105.0</v>
      </c>
      <c r="I26" s="3">
        <v>24.0</v>
      </c>
      <c r="J26" s="3">
        <v>116.0</v>
      </c>
      <c r="K26" s="3">
        <v>17.0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</row>
    <row r="27" ht="15.75" customHeight="1">
      <c r="A27" s="15" t="s">
        <v>134</v>
      </c>
      <c r="B27" s="3">
        <v>499.0</v>
      </c>
      <c r="C27" s="3">
        <v>222.0</v>
      </c>
      <c r="D27" s="3">
        <v>44.49</v>
      </c>
      <c r="E27" s="3">
        <v>161.0</v>
      </c>
      <c r="F27" s="3">
        <v>46.0</v>
      </c>
      <c r="G27" s="3">
        <v>15.0</v>
      </c>
      <c r="H27" s="3">
        <v>194.0</v>
      </c>
      <c r="I27" s="3">
        <v>28.0</v>
      </c>
      <c r="J27" s="3">
        <v>176.0</v>
      </c>
      <c r="K27" s="3">
        <v>46.0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</row>
    <row r="28" ht="15.75" customHeight="1">
      <c r="A28" s="15" t="s">
        <v>135</v>
      </c>
      <c r="B28" s="3">
        <v>291.0</v>
      </c>
      <c r="C28" s="3">
        <v>92.0</v>
      </c>
      <c r="D28" s="3">
        <v>31.62</v>
      </c>
      <c r="E28" s="3">
        <v>61.0</v>
      </c>
      <c r="F28" s="3">
        <v>19.0</v>
      </c>
      <c r="G28" s="3">
        <v>11.0</v>
      </c>
      <c r="H28" s="3">
        <v>71.0</v>
      </c>
      <c r="I28" s="3">
        <v>19.0</v>
      </c>
      <c r="J28" s="3">
        <v>64.0</v>
      </c>
      <c r="K28" s="3">
        <v>28.0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</row>
    <row r="29" ht="15.75" customHeight="1">
      <c r="A29" s="15" t="s">
        <v>136</v>
      </c>
      <c r="B29" s="3">
        <v>304.0</v>
      </c>
      <c r="C29" s="3">
        <v>97.0</v>
      </c>
      <c r="D29" s="3">
        <v>31.91</v>
      </c>
      <c r="E29" s="3">
        <v>71.0</v>
      </c>
      <c r="F29" s="3">
        <v>22.0</v>
      </c>
      <c r="G29" s="3">
        <v>4.0</v>
      </c>
      <c r="H29" s="3">
        <v>70.0</v>
      </c>
      <c r="I29" s="3">
        <v>26.0</v>
      </c>
      <c r="J29" s="3">
        <v>70.0</v>
      </c>
      <c r="K29" s="3">
        <v>26.0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</row>
    <row r="30" ht="15.75" customHeight="1">
      <c r="A30" s="15" t="s">
        <v>137</v>
      </c>
      <c r="B30" s="3">
        <v>311.0</v>
      </c>
      <c r="C30" s="3">
        <v>86.0</v>
      </c>
      <c r="D30" s="3">
        <v>28.62</v>
      </c>
      <c r="E30" s="3">
        <v>59.0</v>
      </c>
      <c r="F30" s="3">
        <v>22.0</v>
      </c>
      <c r="G30" s="3">
        <v>8.0</v>
      </c>
      <c r="H30" s="3">
        <v>74.0</v>
      </c>
      <c r="I30" s="3">
        <v>15.0</v>
      </c>
      <c r="J30" s="3">
        <v>75.0</v>
      </c>
      <c r="K30" s="3">
        <v>13.0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</row>
    <row r="31" ht="15.75" customHeight="1">
      <c r="A31" s="15" t="s">
        <v>138</v>
      </c>
      <c r="B31" s="3">
        <v>21.0</v>
      </c>
      <c r="C31" s="3">
        <v>16.0</v>
      </c>
      <c r="D31" s="3">
        <v>76.19</v>
      </c>
      <c r="E31" s="3">
        <v>16.0</v>
      </c>
      <c r="F31" s="3">
        <v>0.0</v>
      </c>
      <c r="G31" s="3">
        <v>0.0</v>
      </c>
      <c r="H31" s="3">
        <v>15.0</v>
      </c>
      <c r="I31" s="3">
        <v>1.0</v>
      </c>
      <c r="J31" s="3">
        <v>13.0</v>
      </c>
      <c r="K31" s="3">
        <v>3.0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</row>
    <row r="32" ht="15.75" customHeight="1">
      <c r="A32" s="15" t="s">
        <v>139</v>
      </c>
      <c r="B32" s="3">
        <v>230.0</v>
      </c>
      <c r="C32" s="3">
        <v>103.0</v>
      </c>
      <c r="D32" s="3">
        <v>44.78</v>
      </c>
      <c r="E32" s="3">
        <v>67.0</v>
      </c>
      <c r="F32" s="3">
        <v>17.0</v>
      </c>
      <c r="G32" s="3">
        <v>18.0</v>
      </c>
      <c r="H32" s="3">
        <v>81.0</v>
      </c>
      <c r="I32" s="3">
        <v>22.0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</row>
    <row r="33" ht="15.75" customHeight="1">
      <c r="A33" s="15" t="s">
        <v>140</v>
      </c>
      <c r="B33" s="3">
        <v>11.0</v>
      </c>
      <c r="C33" s="3">
        <v>5.0</v>
      </c>
      <c r="D33" s="3">
        <v>45.45</v>
      </c>
      <c r="E33" s="3">
        <v>3.0</v>
      </c>
      <c r="F33" s="3">
        <v>1.0</v>
      </c>
      <c r="G33" s="3">
        <v>0.0</v>
      </c>
      <c r="H33" s="3">
        <v>3.0</v>
      </c>
      <c r="I33" s="3">
        <v>0.0</v>
      </c>
      <c r="J33" s="3">
        <v>2.0</v>
      </c>
      <c r="K33" s="3">
        <v>2.0</v>
      </c>
      <c r="L33" s="3">
        <v>4.0</v>
      </c>
      <c r="M33" s="3">
        <v>3.0</v>
      </c>
      <c r="N33" s="3">
        <v>3.0</v>
      </c>
      <c r="O33" s="3">
        <v>2.0</v>
      </c>
      <c r="P33" s="3">
        <v>2.0</v>
      </c>
      <c r="Q33" s="3">
        <v>0.0</v>
      </c>
      <c r="R33" s="3">
        <v>0.0</v>
      </c>
      <c r="S33" s="3">
        <v>3.0</v>
      </c>
      <c r="T33" s="3">
        <v>3.0</v>
      </c>
      <c r="U33" s="3">
        <v>2.0</v>
      </c>
      <c r="V33" s="3">
        <v>1.0</v>
      </c>
      <c r="W33" s="3">
        <v>0.0</v>
      </c>
      <c r="X33" s="3">
        <v>0.0</v>
      </c>
    </row>
    <row r="34" ht="15.75" customHeight="1">
      <c r="A34" s="15" t="s">
        <v>141</v>
      </c>
      <c r="B34" s="3">
        <v>695.0</v>
      </c>
      <c r="C34" s="3">
        <v>257.0</v>
      </c>
      <c r="D34" s="3">
        <v>36.98</v>
      </c>
      <c r="E34" s="3">
        <v>92.0</v>
      </c>
      <c r="F34" s="3">
        <v>41.0</v>
      </c>
      <c r="G34" s="3">
        <v>22.0</v>
      </c>
      <c r="H34" s="3">
        <v>103.0</v>
      </c>
      <c r="I34" s="3">
        <v>42.0</v>
      </c>
      <c r="J34" s="3">
        <v>94.0</v>
      </c>
      <c r="K34" s="3">
        <v>51.0</v>
      </c>
      <c r="L34" s="3">
        <v>134.0</v>
      </c>
      <c r="M34" s="3">
        <v>75.0</v>
      </c>
      <c r="N34" s="3">
        <v>162.0</v>
      </c>
      <c r="O34" s="3">
        <v>93.0</v>
      </c>
      <c r="P34" s="3">
        <v>79.0</v>
      </c>
      <c r="Q34" s="3">
        <v>74.0</v>
      </c>
      <c r="R34" s="3">
        <v>80.0</v>
      </c>
      <c r="S34" s="3">
        <v>78.0</v>
      </c>
      <c r="T34" s="3">
        <v>98.0</v>
      </c>
      <c r="U34" s="3">
        <v>69.0</v>
      </c>
      <c r="V34" s="3">
        <v>61.0</v>
      </c>
      <c r="W34" s="3">
        <v>64.0</v>
      </c>
      <c r="X34" s="3">
        <v>93.0</v>
      </c>
    </row>
    <row r="35" ht="15.75" customHeight="1">
      <c r="A35" s="15" t="s">
        <v>142</v>
      </c>
      <c r="B35" s="3">
        <v>775.0</v>
      </c>
      <c r="C35" s="3">
        <v>419.0</v>
      </c>
      <c r="D35" s="3">
        <v>54.06</v>
      </c>
      <c r="E35" s="3">
        <v>175.0</v>
      </c>
      <c r="F35" s="3">
        <v>53.0</v>
      </c>
      <c r="G35" s="3">
        <v>31.0</v>
      </c>
      <c r="H35" s="3">
        <v>187.0</v>
      </c>
      <c r="I35" s="3">
        <v>66.0</v>
      </c>
      <c r="J35" s="3">
        <v>173.0</v>
      </c>
      <c r="K35" s="3">
        <v>75.0</v>
      </c>
      <c r="L35" s="3">
        <v>200.0</v>
      </c>
      <c r="M35" s="3">
        <v>130.0</v>
      </c>
      <c r="N35" s="3">
        <v>233.0</v>
      </c>
      <c r="O35" s="3">
        <v>97.0</v>
      </c>
      <c r="P35" s="3">
        <v>178.0</v>
      </c>
      <c r="Q35" s="3">
        <v>175.0</v>
      </c>
      <c r="R35" s="3">
        <v>87.0</v>
      </c>
      <c r="S35" s="3">
        <v>160.0</v>
      </c>
      <c r="T35" s="3">
        <v>208.0</v>
      </c>
      <c r="U35" s="3">
        <v>175.0</v>
      </c>
      <c r="V35" s="3">
        <v>37.0</v>
      </c>
      <c r="W35" s="3">
        <v>59.0</v>
      </c>
      <c r="X35" s="3">
        <v>130.0</v>
      </c>
    </row>
    <row r="36" ht="15.75" customHeight="1">
      <c r="A36" s="15" t="s">
        <v>143</v>
      </c>
      <c r="B36" s="3">
        <v>161.0</v>
      </c>
      <c r="C36" s="3">
        <v>81.0</v>
      </c>
      <c r="D36" s="3">
        <v>50.31</v>
      </c>
      <c r="E36" s="3">
        <v>63.0</v>
      </c>
      <c r="F36" s="3">
        <v>10.0</v>
      </c>
      <c r="G36" s="3">
        <v>8.0</v>
      </c>
      <c r="H36" s="3">
        <v>67.0</v>
      </c>
      <c r="I36" s="3">
        <v>14.0</v>
      </c>
      <c r="J36" s="3">
        <v>54.0</v>
      </c>
      <c r="K36" s="3">
        <v>27.0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</row>
    <row r="37" ht="15.75" customHeight="1">
      <c r="A37" s="15" t="s">
        <v>144</v>
      </c>
      <c r="B37" s="3">
        <v>42.0</v>
      </c>
      <c r="C37" s="3">
        <v>18.0</v>
      </c>
      <c r="D37" s="3">
        <v>42.86</v>
      </c>
      <c r="E37" s="3">
        <v>11.0</v>
      </c>
      <c r="F37" s="3">
        <v>6.0</v>
      </c>
      <c r="G37" s="3">
        <v>1.0</v>
      </c>
      <c r="H37" s="3">
        <v>17.0</v>
      </c>
      <c r="I37" s="3">
        <v>1.0</v>
      </c>
      <c r="J37" s="3">
        <v>10.0</v>
      </c>
      <c r="K37" s="3">
        <v>8.0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</row>
    <row r="38" ht="15.75" customHeight="1">
      <c r="A38" s="15" t="s">
        <v>145</v>
      </c>
      <c r="B38" s="3">
        <v>416.0</v>
      </c>
      <c r="C38" s="3">
        <v>154.0</v>
      </c>
      <c r="D38" s="3">
        <v>37.02</v>
      </c>
      <c r="E38" s="3">
        <v>103.0</v>
      </c>
      <c r="F38" s="3">
        <v>43.0</v>
      </c>
      <c r="G38" s="3">
        <v>7.0</v>
      </c>
      <c r="H38" s="3">
        <v>116.0</v>
      </c>
      <c r="I38" s="3">
        <v>37.0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</row>
    <row r="39" ht="15.75" customHeight="1">
      <c r="A39" s="15" t="s">
        <v>146</v>
      </c>
      <c r="B39" s="3">
        <v>384.0</v>
      </c>
      <c r="C39" s="3">
        <v>154.0</v>
      </c>
      <c r="D39" s="3">
        <v>40.1</v>
      </c>
      <c r="E39" s="3">
        <v>92.0</v>
      </c>
      <c r="F39" s="3">
        <v>50.0</v>
      </c>
      <c r="G39" s="3">
        <v>12.0</v>
      </c>
      <c r="H39" s="3">
        <v>110.0</v>
      </c>
      <c r="I39" s="3">
        <v>42.0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</row>
    <row r="40" ht="15.75" customHeight="1">
      <c r="A40" s="15" t="s">
        <v>147</v>
      </c>
      <c r="B40" s="3">
        <v>316.0</v>
      </c>
      <c r="C40" s="3">
        <v>97.0</v>
      </c>
      <c r="D40" s="3">
        <v>30.7</v>
      </c>
      <c r="E40" s="3">
        <v>55.0</v>
      </c>
      <c r="F40" s="3">
        <v>31.0</v>
      </c>
      <c r="G40" s="3">
        <v>11.0</v>
      </c>
      <c r="H40" s="3">
        <v>60.0</v>
      </c>
      <c r="I40" s="3">
        <v>36.0</v>
      </c>
      <c r="J40" s="3">
        <v>66.0</v>
      </c>
      <c r="K40" s="3">
        <v>31.0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</row>
    <row r="41" ht="15.75" customHeight="1">
      <c r="A41" s="15" t="s">
        <v>148</v>
      </c>
      <c r="B41" s="3">
        <v>94.0</v>
      </c>
      <c r="C41" s="3">
        <v>29.0</v>
      </c>
      <c r="D41" s="3">
        <v>30.85</v>
      </c>
      <c r="E41" s="3">
        <v>23.0</v>
      </c>
      <c r="F41" s="3">
        <v>6.0</v>
      </c>
      <c r="G41" s="3">
        <v>0.0</v>
      </c>
      <c r="H41" s="3">
        <v>23.0</v>
      </c>
      <c r="I41" s="3">
        <v>6.0</v>
      </c>
      <c r="J41" s="3">
        <v>21.0</v>
      </c>
      <c r="K41" s="3">
        <v>8.0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</row>
    <row r="42" ht="15.75" customHeight="1">
      <c r="A42" s="15" t="s">
        <v>149</v>
      </c>
      <c r="B42" s="3">
        <v>357.0</v>
      </c>
      <c r="C42" s="3">
        <v>107.0</v>
      </c>
      <c r="D42" s="3">
        <v>29.97</v>
      </c>
      <c r="E42" s="3">
        <v>74.0</v>
      </c>
      <c r="F42" s="3">
        <v>20.0</v>
      </c>
      <c r="G42" s="3">
        <v>13.0</v>
      </c>
      <c r="H42" s="3">
        <v>74.0</v>
      </c>
      <c r="I42" s="3">
        <v>33.0</v>
      </c>
      <c r="J42" s="3">
        <v>74.0</v>
      </c>
      <c r="K42" s="3">
        <v>31.0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</row>
    <row r="43" ht="15.75" customHeight="1">
      <c r="A43" s="15" t="s">
        <v>150</v>
      </c>
      <c r="B43" s="3">
        <v>346.0</v>
      </c>
      <c r="C43" s="3">
        <v>149.0</v>
      </c>
      <c r="D43" s="3">
        <v>43.06</v>
      </c>
      <c r="E43" s="3">
        <v>85.0</v>
      </c>
      <c r="F43" s="3">
        <v>50.0</v>
      </c>
      <c r="G43" s="3">
        <v>11.0</v>
      </c>
      <c r="H43" s="3">
        <v>105.0</v>
      </c>
      <c r="I43" s="3">
        <v>38.0</v>
      </c>
      <c r="J43" s="3">
        <v>120.0</v>
      </c>
      <c r="K43" s="3">
        <v>28.0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</row>
    <row r="44" ht="15.75" customHeight="1">
      <c r="A44" s="15" t="s">
        <v>151</v>
      </c>
      <c r="B44" s="3">
        <v>316.0</v>
      </c>
      <c r="C44" s="3">
        <v>154.0</v>
      </c>
      <c r="D44" s="3">
        <v>48.73</v>
      </c>
      <c r="E44" s="3">
        <v>97.0</v>
      </c>
      <c r="F44" s="3">
        <v>42.0</v>
      </c>
      <c r="G44" s="3">
        <v>15.0</v>
      </c>
      <c r="H44" s="3">
        <v>105.0</v>
      </c>
      <c r="I44" s="3">
        <v>46.0</v>
      </c>
      <c r="J44" s="3">
        <v>96.0</v>
      </c>
      <c r="K44" s="3">
        <v>55.0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</row>
    <row r="45" ht="15.75" customHeight="1">
      <c r="A45" s="15" t="s">
        <v>152</v>
      </c>
      <c r="B45" s="3">
        <v>226.0</v>
      </c>
      <c r="C45" s="3">
        <v>65.0</v>
      </c>
      <c r="D45" s="3">
        <v>28.76</v>
      </c>
      <c r="E45" s="3">
        <v>41.0</v>
      </c>
      <c r="F45" s="3">
        <v>21.0</v>
      </c>
      <c r="G45" s="3">
        <v>3.0</v>
      </c>
      <c r="H45" s="3">
        <v>45.0</v>
      </c>
      <c r="I45" s="3">
        <v>20.0</v>
      </c>
      <c r="J45" s="3">
        <v>46.0</v>
      </c>
      <c r="K45" s="3">
        <v>19.0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</row>
    <row r="46" ht="15.75" customHeight="1">
      <c r="A46" s="15" t="s">
        <v>153</v>
      </c>
      <c r="B46" s="3">
        <v>399.0</v>
      </c>
      <c r="C46" s="3">
        <v>140.0</v>
      </c>
      <c r="D46" s="3">
        <v>35.09</v>
      </c>
      <c r="E46" s="3">
        <v>79.0</v>
      </c>
      <c r="F46" s="3">
        <v>46.0</v>
      </c>
      <c r="G46" s="3">
        <v>15.0</v>
      </c>
      <c r="H46" s="3">
        <v>87.0</v>
      </c>
      <c r="I46" s="3">
        <v>52.0</v>
      </c>
      <c r="J46" s="3">
        <v>88.0</v>
      </c>
      <c r="K46" s="3">
        <v>51.0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</row>
    <row r="47" ht="15.75" customHeight="1">
      <c r="A47" s="15" t="s">
        <v>154</v>
      </c>
      <c r="B47" s="3">
        <v>279.0</v>
      </c>
      <c r="C47" s="3">
        <v>116.0</v>
      </c>
      <c r="D47" s="3">
        <v>41.58</v>
      </c>
      <c r="E47" s="3">
        <v>80.0</v>
      </c>
      <c r="F47" s="3">
        <v>25.0</v>
      </c>
      <c r="G47" s="3">
        <v>11.0</v>
      </c>
      <c r="H47" s="3">
        <v>84.0</v>
      </c>
      <c r="I47" s="3">
        <v>30.0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</row>
    <row r="48" ht="15.75" customHeight="1">
      <c r="A48" s="15" t="s">
        <v>155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</row>
    <row r="49" ht="15.75" customHeight="1">
      <c r="A49" s="15" t="s">
        <v>156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</row>
    <row r="50" ht="15.75" customHeight="1">
      <c r="A50" s="15" t="s">
        <v>157</v>
      </c>
      <c r="B50" s="3">
        <v>240.0</v>
      </c>
      <c r="C50" s="3">
        <v>123.0</v>
      </c>
      <c r="D50" s="3">
        <v>51.25</v>
      </c>
      <c r="E50" s="3">
        <v>72.0</v>
      </c>
      <c r="F50" s="3">
        <v>30.0</v>
      </c>
      <c r="G50" s="3">
        <v>21.0</v>
      </c>
      <c r="H50" s="3">
        <v>88.0</v>
      </c>
      <c r="I50" s="3">
        <v>31.0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</row>
    <row r="51" ht="15.75" customHeight="1">
      <c r="A51" s="15" t="s">
        <v>158</v>
      </c>
      <c r="B51" s="3">
        <v>113.0</v>
      </c>
      <c r="C51" s="3">
        <v>56.0</v>
      </c>
      <c r="D51" s="3">
        <v>49.56</v>
      </c>
      <c r="E51" s="3">
        <v>38.0</v>
      </c>
      <c r="F51" s="3">
        <v>12.0</v>
      </c>
      <c r="G51" s="3">
        <v>6.0</v>
      </c>
      <c r="H51" s="3">
        <v>48.0</v>
      </c>
      <c r="I51" s="3">
        <v>8.0</v>
      </c>
      <c r="J51" s="3">
        <v>28.0</v>
      </c>
      <c r="K51" s="3">
        <v>27.0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</row>
    <row r="52" ht="15.75" customHeight="1">
      <c r="A52" s="15" t="s">
        <v>159</v>
      </c>
      <c r="B52" s="3">
        <v>11.0</v>
      </c>
      <c r="C52" s="3">
        <v>6.0</v>
      </c>
      <c r="D52" s="3">
        <v>54.55</v>
      </c>
      <c r="E52" s="3">
        <v>4.0</v>
      </c>
      <c r="F52" s="3">
        <v>5.0</v>
      </c>
      <c r="G52" s="3">
        <v>0.0</v>
      </c>
      <c r="H52" s="3">
        <v>4.0</v>
      </c>
      <c r="I52" s="3">
        <v>0.0</v>
      </c>
      <c r="J52" s="3">
        <v>2.0</v>
      </c>
      <c r="K52" s="3">
        <v>2.0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</row>
    <row r="53" ht="15.75" customHeight="1">
      <c r="A53" s="15" t="s">
        <v>160</v>
      </c>
      <c r="B53" s="3">
        <v>16.0</v>
      </c>
      <c r="C53" s="3">
        <v>5.0</v>
      </c>
      <c r="D53" s="3">
        <v>31.25</v>
      </c>
      <c r="E53" s="3">
        <v>4.0</v>
      </c>
      <c r="F53" s="3">
        <v>0.0</v>
      </c>
      <c r="G53" s="3">
        <v>1.0</v>
      </c>
      <c r="H53" s="3">
        <v>4.0</v>
      </c>
      <c r="I53" s="3">
        <v>0.0</v>
      </c>
      <c r="J53" s="3">
        <v>2.0</v>
      </c>
      <c r="K53" s="3">
        <v>3.0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</row>
    <row r="54" ht="15.75" customHeight="1">
      <c r="A54" s="15" t="s">
        <v>161</v>
      </c>
      <c r="B54" s="3">
        <v>72.0</v>
      </c>
      <c r="C54" s="3">
        <v>35.0</v>
      </c>
      <c r="D54" s="3">
        <v>48.61</v>
      </c>
      <c r="E54" s="3">
        <v>22.0</v>
      </c>
      <c r="F54" s="3">
        <v>9.0</v>
      </c>
      <c r="G54" s="3">
        <v>4.0</v>
      </c>
      <c r="H54" s="3">
        <v>29.0</v>
      </c>
      <c r="I54" s="3">
        <v>6.0</v>
      </c>
      <c r="J54" s="3">
        <v>30.0</v>
      </c>
      <c r="K54" s="3">
        <v>5.0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</row>
    <row r="55" ht="15.75" customHeight="1">
      <c r="A55" s="15" t="s">
        <v>162</v>
      </c>
      <c r="B55" s="3">
        <v>376.0</v>
      </c>
      <c r="C55" s="3">
        <v>125.0</v>
      </c>
      <c r="D55" s="3">
        <v>33.24</v>
      </c>
      <c r="E55" s="3">
        <v>95.0</v>
      </c>
      <c r="F55" s="3">
        <v>15.0</v>
      </c>
      <c r="G55" s="3">
        <v>15.0</v>
      </c>
      <c r="H55" s="3">
        <v>95.0</v>
      </c>
      <c r="I55" s="3">
        <v>28.0</v>
      </c>
      <c r="J55" s="3">
        <v>95.0</v>
      </c>
      <c r="K55" s="3">
        <v>27.0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</row>
    <row r="56" ht="15.75" customHeight="1">
      <c r="A56" s="15" t="s">
        <v>163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</row>
    <row r="57" ht="15.75" customHeight="1">
      <c r="A57" s="15" t="s">
        <v>164</v>
      </c>
      <c r="B57" s="3">
        <v>374.0</v>
      </c>
      <c r="C57" s="3">
        <v>197.0</v>
      </c>
      <c r="D57" s="3">
        <v>52.67</v>
      </c>
      <c r="E57" s="3">
        <v>122.0</v>
      </c>
      <c r="F57" s="3">
        <v>54.0</v>
      </c>
      <c r="G57" s="3">
        <v>21.0</v>
      </c>
      <c r="H57" s="3">
        <v>140.0</v>
      </c>
      <c r="I57" s="3">
        <v>55.0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</row>
    <row r="58" ht="15.75" customHeight="1">
      <c r="A58" s="15" t="s">
        <v>165</v>
      </c>
      <c r="B58" s="3">
        <v>231.0</v>
      </c>
      <c r="C58" s="3">
        <v>114.0</v>
      </c>
      <c r="D58" s="3">
        <v>49.35</v>
      </c>
      <c r="E58" s="3">
        <v>65.0</v>
      </c>
      <c r="F58" s="3">
        <v>37.0</v>
      </c>
      <c r="G58" s="3">
        <v>12.0</v>
      </c>
      <c r="H58" s="3">
        <v>74.0</v>
      </c>
      <c r="I58" s="3">
        <v>39.0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</row>
    <row r="59" ht="15.75" customHeight="1">
      <c r="A59" s="15" t="s">
        <v>166</v>
      </c>
      <c r="B59" s="3">
        <v>460.0</v>
      </c>
      <c r="C59" s="3">
        <v>211.0</v>
      </c>
      <c r="D59" s="3">
        <v>45.87</v>
      </c>
      <c r="E59" s="3">
        <v>132.0</v>
      </c>
      <c r="F59" s="3">
        <v>56.0</v>
      </c>
      <c r="G59" s="3">
        <v>23.0</v>
      </c>
      <c r="H59" s="3">
        <v>153.0</v>
      </c>
      <c r="I59" s="3">
        <v>56.0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</row>
    <row r="60" ht="15.75" customHeight="1">
      <c r="A60" s="15" t="s">
        <v>167</v>
      </c>
      <c r="B60" s="3">
        <v>12.0</v>
      </c>
      <c r="C60" s="3">
        <v>9.0</v>
      </c>
      <c r="D60" s="3">
        <v>75.0</v>
      </c>
      <c r="E60" s="3">
        <v>9.0</v>
      </c>
      <c r="F60" s="3">
        <v>0.0</v>
      </c>
      <c r="G60" s="3">
        <v>0.0</v>
      </c>
      <c r="H60" s="3">
        <v>9.0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</row>
    <row r="61" ht="15.75" customHeight="1">
      <c r="A61" s="15" t="s">
        <v>168</v>
      </c>
      <c r="B61" s="3">
        <v>368.0</v>
      </c>
      <c r="C61" s="3">
        <v>179.0</v>
      </c>
      <c r="D61" s="3">
        <v>48.64</v>
      </c>
      <c r="E61" s="3">
        <v>126.0</v>
      </c>
      <c r="F61" s="3">
        <v>39.0</v>
      </c>
      <c r="G61" s="3">
        <v>14.0</v>
      </c>
      <c r="H61" s="3">
        <v>144.0</v>
      </c>
      <c r="I61" s="3">
        <v>35.0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</row>
    <row r="62" ht="15.75" customHeight="1">
      <c r="A62" s="15" t="s">
        <v>169</v>
      </c>
      <c r="B62" s="3">
        <v>298.0</v>
      </c>
      <c r="C62" s="3">
        <v>119.0</v>
      </c>
      <c r="D62" s="3">
        <v>39.93</v>
      </c>
      <c r="E62" s="3">
        <v>82.0</v>
      </c>
      <c r="F62" s="3">
        <v>27.0</v>
      </c>
      <c r="G62" s="3">
        <v>8.0</v>
      </c>
      <c r="H62" s="3">
        <v>96.0</v>
      </c>
      <c r="I62" s="3">
        <v>22.0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</row>
    <row r="63" ht="15.75" customHeight="1">
      <c r="A63" s="15" t="s">
        <v>170</v>
      </c>
      <c r="B63" s="3">
        <v>329.0</v>
      </c>
      <c r="C63" s="3">
        <v>123.0</v>
      </c>
      <c r="D63" s="3">
        <v>37.39</v>
      </c>
      <c r="E63" s="3">
        <v>84.0</v>
      </c>
      <c r="F63" s="3">
        <v>22.0</v>
      </c>
      <c r="G63" s="3">
        <v>17.0</v>
      </c>
      <c r="H63" s="3">
        <v>93.0</v>
      </c>
      <c r="I63" s="3">
        <v>29.0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</row>
    <row r="64" ht="15.75" customHeight="1">
      <c r="A64" s="15" t="s">
        <v>171</v>
      </c>
      <c r="B64" s="3">
        <v>263.0</v>
      </c>
      <c r="C64" s="3">
        <v>100.0</v>
      </c>
      <c r="D64" s="3">
        <v>38.02</v>
      </c>
      <c r="E64" s="3">
        <v>65.0</v>
      </c>
      <c r="F64" s="3">
        <v>27.0</v>
      </c>
      <c r="G64" s="3">
        <v>7.0</v>
      </c>
      <c r="H64" s="3">
        <v>74.0</v>
      </c>
      <c r="I64" s="3">
        <v>25.0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</row>
    <row r="65" ht="15.75" customHeight="1">
      <c r="A65" s="15" t="s">
        <v>172</v>
      </c>
      <c r="B65" s="3">
        <v>309.0</v>
      </c>
      <c r="C65" s="3">
        <v>106.0</v>
      </c>
      <c r="D65" s="3">
        <v>34.75</v>
      </c>
      <c r="E65" s="3">
        <v>91.0</v>
      </c>
      <c r="F65" s="3">
        <v>12.0</v>
      </c>
      <c r="G65" s="3">
        <v>3.0</v>
      </c>
      <c r="H65" s="3">
        <v>91.0</v>
      </c>
      <c r="I65" s="3">
        <v>15.0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</row>
    <row r="66" ht="15.75" customHeight="1">
      <c r="A66" s="15" t="s">
        <v>173</v>
      </c>
      <c r="B66" s="3">
        <v>299.0</v>
      </c>
      <c r="C66" s="3">
        <v>103.0</v>
      </c>
      <c r="D66" s="3">
        <v>34.45</v>
      </c>
      <c r="E66" s="3">
        <v>80.0</v>
      </c>
      <c r="F66" s="3">
        <v>19.0</v>
      </c>
      <c r="G66" s="3">
        <v>4.0</v>
      </c>
      <c r="H66" s="3">
        <v>79.0</v>
      </c>
      <c r="I66" s="3">
        <v>24.0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</row>
    <row r="67" ht="15.75" customHeight="1">
      <c r="A67" s="15" t="s">
        <v>174</v>
      </c>
      <c r="B67" s="3">
        <v>316.0</v>
      </c>
      <c r="C67" s="3">
        <v>130.0</v>
      </c>
      <c r="D67" s="3">
        <v>41.14</v>
      </c>
      <c r="E67" s="3">
        <v>79.0</v>
      </c>
      <c r="F67" s="3">
        <v>36.0</v>
      </c>
      <c r="G67" s="3">
        <v>15.0</v>
      </c>
      <c r="H67" s="3">
        <v>93.0</v>
      </c>
      <c r="I67" s="3">
        <v>37.0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</row>
    <row r="68" ht="15.75" customHeight="1">
      <c r="A68" s="15" t="s">
        <v>175</v>
      </c>
      <c r="B68" s="3">
        <v>386.0</v>
      </c>
      <c r="C68" s="3">
        <v>144.0</v>
      </c>
      <c r="D68" s="3">
        <v>37.31</v>
      </c>
      <c r="E68" s="3">
        <v>89.0</v>
      </c>
      <c r="F68" s="3">
        <v>39.0</v>
      </c>
      <c r="G68" s="3">
        <v>16.0</v>
      </c>
      <c r="H68" s="3">
        <v>104.0</v>
      </c>
      <c r="I68" s="3">
        <v>40.0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</row>
    <row r="69" ht="15.75" customHeight="1">
      <c r="A69" s="15" t="s">
        <v>176</v>
      </c>
      <c r="B69" s="3">
        <v>332.0</v>
      </c>
      <c r="C69" s="3">
        <v>131.0</v>
      </c>
      <c r="D69" s="3">
        <v>39.46</v>
      </c>
      <c r="E69" s="3">
        <v>101.0</v>
      </c>
      <c r="F69" s="3">
        <v>21.0</v>
      </c>
      <c r="G69" s="3">
        <v>9.0</v>
      </c>
      <c r="H69" s="3">
        <v>115.0</v>
      </c>
      <c r="I69" s="3">
        <v>16.0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</row>
    <row r="70" ht="15.75" customHeight="1">
      <c r="A70" s="15" t="s">
        <v>177</v>
      </c>
      <c r="B70" s="3">
        <v>301.0</v>
      </c>
      <c r="C70" s="3">
        <v>74.0</v>
      </c>
      <c r="D70" s="3">
        <v>24.58</v>
      </c>
      <c r="E70" s="3">
        <v>46.0</v>
      </c>
      <c r="F70" s="3">
        <v>19.0</v>
      </c>
      <c r="G70" s="3">
        <v>9.0</v>
      </c>
      <c r="H70" s="3">
        <v>56.0</v>
      </c>
      <c r="I70" s="3">
        <v>18.0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</row>
    <row r="71" ht="15.75" customHeight="1">
      <c r="A71" s="15" t="s">
        <v>178</v>
      </c>
      <c r="B71" s="3">
        <v>326.0</v>
      </c>
      <c r="C71" s="3">
        <v>107.0</v>
      </c>
      <c r="D71" s="3">
        <v>32.82</v>
      </c>
      <c r="E71" s="3">
        <v>63.0</v>
      </c>
      <c r="F71" s="3">
        <v>25.0</v>
      </c>
      <c r="G71" s="3">
        <v>19.0</v>
      </c>
      <c r="H71" s="3">
        <v>83.0</v>
      </c>
      <c r="I71" s="3">
        <v>24.0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</row>
    <row r="72" ht="15.75" customHeight="1">
      <c r="A72" s="15" t="s">
        <v>179</v>
      </c>
      <c r="B72" s="3">
        <v>392.0</v>
      </c>
      <c r="C72" s="3">
        <v>100.0</v>
      </c>
      <c r="D72" s="3">
        <v>25.51</v>
      </c>
      <c r="E72" s="3">
        <v>66.0</v>
      </c>
      <c r="F72" s="3">
        <v>23.0</v>
      </c>
      <c r="G72" s="3">
        <v>11.0</v>
      </c>
      <c r="H72" s="3">
        <v>73.0</v>
      </c>
      <c r="I72" s="3">
        <v>27.0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</row>
    <row r="73" ht="15.75" customHeight="1">
      <c r="A73" s="15" t="s">
        <v>180</v>
      </c>
      <c r="B73" s="3">
        <v>358.0</v>
      </c>
      <c r="C73" s="3">
        <v>132.0</v>
      </c>
      <c r="D73" s="3">
        <v>36.87</v>
      </c>
      <c r="E73" s="3">
        <v>82.0</v>
      </c>
      <c r="F73" s="3">
        <v>37.0</v>
      </c>
      <c r="G73" s="3">
        <v>13.0</v>
      </c>
      <c r="H73" s="3">
        <v>97.0</v>
      </c>
      <c r="I73" s="3">
        <v>34.0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</row>
    <row r="74" ht="15.75" customHeight="1">
      <c r="A74" s="15" t="s">
        <v>181</v>
      </c>
      <c r="B74" s="3">
        <v>328.0</v>
      </c>
      <c r="C74" s="3">
        <v>85.0</v>
      </c>
      <c r="D74" s="3">
        <v>25.0</v>
      </c>
      <c r="E74" s="3">
        <v>50.0</v>
      </c>
      <c r="F74" s="3">
        <v>23.0</v>
      </c>
      <c r="G74" s="3">
        <v>9.0</v>
      </c>
      <c r="H74" s="3">
        <v>51.0</v>
      </c>
      <c r="I74" s="3">
        <v>31.0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</row>
    <row r="75" ht="15.75" customHeight="1">
      <c r="A75" s="15" t="s">
        <v>182</v>
      </c>
      <c r="B75" s="3">
        <v>333.0</v>
      </c>
      <c r="C75" s="3">
        <v>133.0</v>
      </c>
      <c r="D75" s="3">
        <v>39.94</v>
      </c>
      <c r="E75" s="3">
        <v>95.0</v>
      </c>
      <c r="F75" s="3">
        <v>29.0</v>
      </c>
      <c r="G75" s="3">
        <v>9.0</v>
      </c>
      <c r="H75" s="3">
        <v>102.0</v>
      </c>
      <c r="I75" s="3">
        <v>31.0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</row>
    <row r="76" ht="15.75" customHeight="1">
      <c r="A76" s="15" t="s">
        <v>183</v>
      </c>
      <c r="B76" s="3">
        <v>354.0</v>
      </c>
      <c r="C76" s="3">
        <v>127.0</v>
      </c>
      <c r="D76" s="3">
        <v>35.88</v>
      </c>
      <c r="E76" s="3">
        <v>100.0</v>
      </c>
      <c r="F76" s="3">
        <v>25.0</v>
      </c>
      <c r="G76" s="3">
        <v>2.0</v>
      </c>
      <c r="H76" s="3">
        <v>103.0</v>
      </c>
      <c r="I76" s="3">
        <v>22.0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</row>
    <row r="77" ht="15.75" customHeight="1">
      <c r="A77" s="15" t="s">
        <v>184</v>
      </c>
      <c r="B77" s="3">
        <v>414.0</v>
      </c>
      <c r="C77" s="3">
        <v>195.0</v>
      </c>
      <c r="D77" s="3">
        <v>47.1</v>
      </c>
      <c r="E77" s="3">
        <v>144.0</v>
      </c>
      <c r="F77" s="3">
        <v>42.0</v>
      </c>
      <c r="G77" s="3">
        <v>9.0</v>
      </c>
      <c r="H77" s="3">
        <v>164.0</v>
      </c>
      <c r="I77" s="3">
        <v>31.0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</row>
    <row r="78" ht="15.75" customHeight="1">
      <c r="A78" s="15" t="s">
        <v>185</v>
      </c>
      <c r="B78" s="3">
        <v>447.0</v>
      </c>
      <c r="C78" s="3">
        <v>168.0</v>
      </c>
      <c r="D78" s="3">
        <v>37.58</v>
      </c>
      <c r="E78" s="3">
        <v>126.0</v>
      </c>
      <c r="F78" s="3">
        <v>32.0</v>
      </c>
      <c r="G78" s="3">
        <v>9.0</v>
      </c>
      <c r="H78" s="3">
        <v>138.0</v>
      </c>
      <c r="I78" s="3">
        <v>30.0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</row>
    <row r="79" ht="15.75" customHeight="1">
      <c r="A79" s="15" t="s">
        <v>186</v>
      </c>
      <c r="B79" s="3">
        <v>331.0</v>
      </c>
      <c r="C79" s="3">
        <v>124.0</v>
      </c>
      <c r="D79" s="3">
        <v>37.46</v>
      </c>
      <c r="E79" s="3">
        <v>85.0</v>
      </c>
      <c r="F79" s="3">
        <v>35.0</v>
      </c>
      <c r="G79" s="3">
        <v>4.0</v>
      </c>
      <c r="H79" s="3">
        <v>97.0</v>
      </c>
      <c r="I79" s="3">
        <v>26.0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</row>
    <row r="80" ht="15.75" customHeight="1">
      <c r="A80" s="15" t="s">
        <v>187</v>
      </c>
      <c r="B80" s="3">
        <v>34.0</v>
      </c>
      <c r="C80" s="3">
        <v>14.0</v>
      </c>
      <c r="D80" s="3">
        <v>41.18</v>
      </c>
      <c r="E80" s="3">
        <v>9.0</v>
      </c>
      <c r="F80" s="3">
        <v>5.0</v>
      </c>
      <c r="G80" s="3">
        <v>0.0</v>
      </c>
      <c r="H80" s="3">
        <v>13.0</v>
      </c>
      <c r="I80" s="3">
        <v>1.0</v>
      </c>
      <c r="J80" s="3">
        <v>9.0</v>
      </c>
      <c r="K80" s="3">
        <v>5.0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</row>
    <row r="81" ht="15.75" customHeight="1">
      <c r="A81" s="15" t="s">
        <v>188</v>
      </c>
      <c r="B81" s="3">
        <v>91.0</v>
      </c>
      <c r="C81" s="3">
        <v>41.0</v>
      </c>
      <c r="D81" s="3">
        <v>46.15</v>
      </c>
      <c r="E81" s="3">
        <v>37.0</v>
      </c>
      <c r="F81" s="3">
        <v>4.0</v>
      </c>
      <c r="G81" s="3">
        <v>1.0</v>
      </c>
      <c r="H81" s="3">
        <v>39.0</v>
      </c>
      <c r="I81" s="3">
        <v>3.0</v>
      </c>
      <c r="J81" s="3">
        <v>35.0</v>
      </c>
      <c r="K81" s="3">
        <v>7.0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</row>
    <row r="82" ht="15.75" customHeight="1">
      <c r="A82" s="15" t="s">
        <v>189</v>
      </c>
      <c r="B82" s="3">
        <v>18.0</v>
      </c>
      <c r="C82" s="3">
        <v>6.0</v>
      </c>
      <c r="D82" s="3">
        <v>33.33</v>
      </c>
      <c r="E82" s="3">
        <v>4.0</v>
      </c>
      <c r="F82" s="3">
        <v>2.0</v>
      </c>
      <c r="G82" s="3">
        <v>0.0</v>
      </c>
      <c r="H82" s="3">
        <v>4.0</v>
      </c>
      <c r="I82" s="3">
        <v>2.0</v>
      </c>
      <c r="J82" s="3">
        <v>6.0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</row>
    <row r="83" ht="15.75" customHeight="1">
      <c r="A83" s="15" t="s">
        <v>190</v>
      </c>
      <c r="B83" s="3">
        <v>69.0</v>
      </c>
      <c r="C83" s="3">
        <v>28.0</v>
      </c>
      <c r="D83" s="3">
        <v>40.58</v>
      </c>
      <c r="E83" s="3">
        <v>19.0</v>
      </c>
      <c r="F83" s="3">
        <v>7.0</v>
      </c>
      <c r="G83" s="3">
        <v>2.0</v>
      </c>
      <c r="H83" s="3">
        <v>18.0</v>
      </c>
      <c r="I83" s="3">
        <v>9.0</v>
      </c>
      <c r="J83" s="3">
        <v>22.0</v>
      </c>
      <c r="K83" s="3">
        <v>6.0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</row>
    <row r="84" ht="15.75" customHeight="1">
      <c r="A84" s="15"/>
    </row>
    <row r="85" ht="15.75" customHeight="1">
      <c r="A85" s="1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3" width="8.71"/>
    <col customWidth="1" min="4" max="4" width="10.71"/>
    <col customWidth="1" min="5" max="51" width="8.71"/>
  </cols>
  <sheetData>
    <row r="1">
      <c r="A1" s="1" t="s">
        <v>191</v>
      </c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192</v>
      </c>
      <c r="F3" s="4" t="s">
        <v>192</v>
      </c>
      <c r="G3" s="4" t="s">
        <v>193</v>
      </c>
      <c r="H3" s="4" t="s">
        <v>193</v>
      </c>
      <c r="I3" s="4" t="s">
        <v>194</v>
      </c>
      <c r="J3" s="4" t="s">
        <v>194</v>
      </c>
      <c r="K3" s="4" t="s">
        <v>195</v>
      </c>
      <c r="L3" s="4" t="s">
        <v>196</v>
      </c>
      <c r="M3" s="4" t="s">
        <v>197</v>
      </c>
      <c r="N3" s="4" t="s">
        <v>197</v>
      </c>
      <c r="O3" s="4" t="s">
        <v>198</v>
      </c>
      <c r="P3" s="4" t="s">
        <v>198</v>
      </c>
      <c r="Q3" s="4" t="s">
        <v>199</v>
      </c>
      <c r="R3" s="4" t="s">
        <v>199</v>
      </c>
      <c r="S3" s="4" t="s">
        <v>199</v>
      </c>
      <c r="T3" s="4" t="s">
        <v>199</v>
      </c>
      <c r="U3" s="4" t="s">
        <v>200</v>
      </c>
      <c r="V3" s="4" t="s">
        <v>200</v>
      </c>
      <c r="W3" s="4" t="s">
        <v>201</v>
      </c>
      <c r="X3" s="4" t="s">
        <v>201</v>
      </c>
      <c r="Y3" s="4" t="s">
        <v>201</v>
      </c>
      <c r="Z3" s="4" t="s">
        <v>201</v>
      </c>
      <c r="AA3" s="4" t="s">
        <v>202</v>
      </c>
      <c r="AB3" s="4" t="s">
        <v>202</v>
      </c>
      <c r="AC3" s="4" t="s">
        <v>203</v>
      </c>
      <c r="AD3" s="4" t="s">
        <v>203</v>
      </c>
      <c r="AE3" s="4" t="s">
        <v>203</v>
      </c>
      <c r="AF3" s="4" t="s">
        <v>204</v>
      </c>
      <c r="AG3" s="4" t="s">
        <v>204</v>
      </c>
      <c r="AH3" s="4" t="s">
        <v>205</v>
      </c>
      <c r="AI3" s="4" t="s">
        <v>205</v>
      </c>
      <c r="AJ3" s="4" t="s">
        <v>205</v>
      </c>
      <c r="AK3" s="4" t="s">
        <v>206</v>
      </c>
      <c r="AL3" s="4" t="s">
        <v>206</v>
      </c>
      <c r="AM3" s="4" t="s">
        <v>206</v>
      </c>
      <c r="AN3" s="4" t="s">
        <v>207</v>
      </c>
      <c r="AO3" s="4" t="s">
        <v>207</v>
      </c>
      <c r="AP3" s="4" t="s">
        <v>207</v>
      </c>
      <c r="AQ3" s="4" t="s">
        <v>207</v>
      </c>
      <c r="AR3" s="4" t="s">
        <v>208</v>
      </c>
      <c r="AS3" s="4" t="s">
        <v>208</v>
      </c>
      <c r="AT3" s="4" t="s">
        <v>209</v>
      </c>
      <c r="AU3" s="4" t="s">
        <v>209</v>
      </c>
      <c r="AV3" s="4" t="s">
        <v>209</v>
      </c>
      <c r="AW3" s="4" t="s">
        <v>209</v>
      </c>
      <c r="AX3" s="4" t="s">
        <v>210</v>
      </c>
      <c r="AY3" s="4" t="s">
        <v>210</v>
      </c>
    </row>
    <row r="4">
      <c r="A4" s="3" t="s">
        <v>211</v>
      </c>
      <c r="E4" s="3" t="s">
        <v>212</v>
      </c>
      <c r="F4" s="3" t="s">
        <v>213</v>
      </c>
      <c r="G4" s="3" t="s">
        <v>214</v>
      </c>
      <c r="H4" s="3" t="s">
        <v>215</v>
      </c>
      <c r="I4" s="3" t="s">
        <v>216</v>
      </c>
      <c r="J4" s="3" t="s">
        <v>217</v>
      </c>
      <c r="K4" s="3" t="s">
        <v>218</v>
      </c>
      <c r="L4" s="3" t="s">
        <v>219</v>
      </c>
      <c r="M4" s="3" t="s">
        <v>220</v>
      </c>
      <c r="N4" s="3" t="s">
        <v>221</v>
      </c>
      <c r="O4" s="3" t="s">
        <v>222</v>
      </c>
      <c r="P4" s="3" t="s">
        <v>223</v>
      </c>
      <c r="Q4" s="3" t="s">
        <v>224</v>
      </c>
      <c r="R4" s="3" t="s">
        <v>225</v>
      </c>
      <c r="S4" s="3" t="s">
        <v>226</v>
      </c>
      <c r="T4" s="3" t="s">
        <v>227</v>
      </c>
      <c r="U4" s="3" t="s">
        <v>228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  <c r="AO4" s="3" t="s">
        <v>248</v>
      </c>
      <c r="AP4" s="3" t="s">
        <v>249</v>
      </c>
      <c r="AQ4" s="3" t="s">
        <v>250</v>
      </c>
      <c r="AR4" s="3" t="s">
        <v>251</v>
      </c>
      <c r="AS4" s="3" t="s">
        <v>252</v>
      </c>
      <c r="AT4" s="3" t="s">
        <v>253</v>
      </c>
      <c r="AU4" s="3" t="s">
        <v>254</v>
      </c>
      <c r="AV4" s="3" t="s">
        <v>255</v>
      </c>
      <c r="AW4" s="3" t="s">
        <v>256</v>
      </c>
      <c r="AX4" s="3" t="s">
        <v>251</v>
      </c>
      <c r="AY4" s="3" t="s">
        <v>252</v>
      </c>
    </row>
    <row r="5">
      <c r="A5" s="3" t="s">
        <v>257</v>
      </c>
      <c r="B5" s="3">
        <v>404.0</v>
      </c>
      <c r="C5" s="3">
        <v>231.0</v>
      </c>
      <c r="D5" s="3">
        <v>57.18</v>
      </c>
      <c r="E5" s="3">
        <v>143.0</v>
      </c>
      <c r="F5" s="3">
        <v>88.0</v>
      </c>
      <c r="G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</row>
    <row r="6">
      <c r="A6" s="3" t="s">
        <v>258</v>
      </c>
      <c r="B6" s="3">
        <v>368.0</v>
      </c>
      <c r="C6" s="3">
        <v>187.0</v>
      </c>
      <c r="D6" s="3">
        <v>50.82</v>
      </c>
      <c r="E6" s="3">
        <v>0.0</v>
      </c>
      <c r="F6" s="3">
        <v>0.0</v>
      </c>
      <c r="G6" s="3">
        <v>78.0</v>
      </c>
      <c r="H6" s="3">
        <v>109.0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</row>
    <row r="7">
      <c r="A7" s="3" t="s">
        <v>259</v>
      </c>
      <c r="B7" s="3">
        <v>489.0</v>
      </c>
      <c r="C7" s="3">
        <v>214.0</v>
      </c>
      <c r="D7" s="3">
        <v>43.76</v>
      </c>
      <c r="E7" s="3">
        <v>0.0</v>
      </c>
      <c r="F7" s="3">
        <v>0.0</v>
      </c>
      <c r="G7" s="3">
        <v>0.0</v>
      </c>
      <c r="H7" s="3">
        <v>0.0</v>
      </c>
      <c r="I7" s="3">
        <v>164.0</v>
      </c>
      <c r="J7" s="3">
        <v>50.0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</row>
    <row r="8">
      <c r="A8" s="3" t="s">
        <v>260</v>
      </c>
      <c r="B8" s="3">
        <v>521.0</v>
      </c>
      <c r="C8" s="3">
        <v>256.0</v>
      </c>
      <c r="D8" s="3">
        <v>49.14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135.0</v>
      </c>
      <c r="L8" s="3">
        <v>121.0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0.0</v>
      </c>
      <c r="AP8" s="3">
        <v>0.0</v>
      </c>
      <c r="AQ8" s="3">
        <v>0.0</v>
      </c>
      <c r="AR8" s="3">
        <v>0.0</v>
      </c>
      <c r="AS8" s="3">
        <v>0.0</v>
      </c>
      <c r="AT8" s="3">
        <v>0.0</v>
      </c>
      <c r="AU8" s="3">
        <v>0.0</v>
      </c>
      <c r="AV8" s="3">
        <v>0.0</v>
      </c>
      <c r="AW8" s="3">
        <v>0.0</v>
      </c>
      <c r="AX8" s="3">
        <v>0.0</v>
      </c>
      <c r="AY8" s="3">
        <v>0.0</v>
      </c>
    </row>
    <row r="9">
      <c r="A9" s="3" t="s">
        <v>261</v>
      </c>
      <c r="B9" s="3">
        <v>416.0</v>
      </c>
      <c r="C9" s="3">
        <v>213.0</v>
      </c>
      <c r="D9" s="3">
        <v>51.2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93.0</v>
      </c>
      <c r="N9" s="3">
        <v>120.0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</row>
    <row r="10">
      <c r="A10" s="3" t="s">
        <v>262</v>
      </c>
      <c r="B10" s="3">
        <v>929.0</v>
      </c>
      <c r="C10" s="3">
        <v>408.0</v>
      </c>
      <c r="D10" s="3">
        <v>43.92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170.0</v>
      </c>
      <c r="P10" s="3">
        <v>238.0</v>
      </c>
      <c r="Q10" s="3">
        <v>196.0</v>
      </c>
      <c r="R10" s="3">
        <v>159.0</v>
      </c>
      <c r="S10" s="3">
        <v>162.0</v>
      </c>
      <c r="T10" s="3">
        <v>241.0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</row>
    <row r="11">
      <c r="A11" s="3" t="s">
        <v>263</v>
      </c>
      <c r="B11" s="3">
        <v>1053.0</v>
      </c>
      <c r="C11" s="3">
        <v>437.0</v>
      </c>
      <c r="D11" s="3">
        <v>41.5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243.0</v>
      </c>
      <c r="P11" s="3">
        <v>188.0</v>
      </c>
      <c r="Q11" s="3">
        <v>269.0</v>
      </c>
      <c r="R11" s="3">
        <v>151.0</v>
      </c>
      <c r="S11" s="3">
        <v>169.0</v>
      </c>
      <c r="T11" s="3">
        <v>228.0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</row>
    <row r="12">
      <c r="A12" s="3" t="s">
        <v>264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</row>
    <row r="13">
      <c r="A13" s="3" t="s">
        <v>265</v>
      </c>
      <c r="B13" s="3">
        <v>1553.0</v>
      </c>
      <c r="C13" s="3">
        <v>625.0</v>
      </c>
      <c r="D13" s="3">
        <v>40.24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305.0</v>
      </c>
      <c r="P13" s="3">
        <v>318.0</v>
      </c>
      <c r="Q13" s="3">
        <v>307.0</v>
      </c>
      <c r="R13" s="3">
        <v>226.0</v>
      </c>
      <c r="S13" s="3">
        <v>328.0</v>
      </c>
      <c r="T13" s="3">
        <v>316.0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</row>
    <row r="14">
      <c r="A14" s="3" t="s">
        <v>266</v>
      </c>
      <c r="B14" s="3">
        <v>1221.0</v>
      </c>
      <c r="C14" s="3">
        <v>494.0</v>
      </c>
      <c r="D14" s="3">
        <v>40.46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199.0</v>
      </c>
      <c r="P14" s="3">
        <v>290.0</v>
      </c>
      <c r="Q14" s="3">
        <v>268.0</v>
      </c>
      <c r="R14" s="3">
        <v>186.0</v>
      </c>
      <c r="S14" s="3">
        <v>210.0</v>
      </c>
      <c r="T14" s="3">
        <v>262.0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</row>
    <row r="15">
      <c r="A15" s="3" t="s">
        <v>267</v>
      </c>
      <c r="B15" s="3">
        <v>1028.0</v>
      </c>
      <c r="C15" s="3">
        <v>492.0</v>
      </c>
      <c r="D15" s="3">
        <v>47.86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219.0</v>
      </c>
      <c r="P15" s="3">
        <v>267.0</v>
      </c>
      <c r="Q15" s="3">
        <v>281.0</v>
      </c>
      <c r="R15" s="3">
        <v>165.0</v>
      </c>
      <c r="S15" s="3">
        <v>247.0</v>
      </c>
      <c r="T15" s="3">
        <v>239.0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</row>
    <row r="16">
      <c r="A16" s="3" t="s">
        <v>268</v>
      </c>
      <c r="B16" s="3">
        <v>1006.0</v>
      </c>
      <c r="C16" s="3">
        <v>322.0</v>
      </c>
      <c r="D16" s="3">
        <v>32.01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162.0</v>
      </c>
      <c r="P16" s="3">
        <v>159.0</v>
      </c>
      <c r="Q16" s="3">
        <v>134.0</v>
      </c>
      <c r="R16" s="3">
        <v>116.0</v>
      </c>
      <c r="S16" s="3">
        <v>173.0</v>
      </c>
      <c r="T16" s="3">
        <v>175.0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</row>
    <row r="17">
      <c r="A17" s="3" t="s">
        <v>269</v>
      </c>
      <c r="B17" s="3">
        <v>1012.0</v>
      </c>
      <c r="C17" s="3">
        <v>278.0</v>
      </c>
      <c r="D17" s="3">
        <v>27.47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156.0</v>
      </c>
      <c r="V17" s="3">
        <v>122.0</v>
      </c>
      <c r="W17" s="3">
        <v>109.0</v>
      </c>
      <c r="X17" s="3">
        <v>123.0</v>
      </c>
      <c r="Y17" s="3">
        <v>141.0</v>
      </c>
      <c r="Z17" s="3">
        <v>135.0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</row>
    <row r="18">
      <c r="A18" s="3" t="s">
        <v>270</v>
      </c>
      <c r="B18" s="3">
        <v>519.0</v>
      </c>
      <c r="C18" s="3">
        <v>173.0</v>
      </c>
      <c r="D18" s="3">
        <v>33.33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99.0</v>
      </c>
      <c r="V18" s="3">
        <v>73.0</v>
      </c>
      <c r="W18" s="3">
        <v>102.0</v>
      </c>
      <c r="X18" s="3">
        <v>65.0</v>
      </c>
      <c r="Y18" s="3">
        <v>70.0</v>
      </c>
      <c r="Z18" s="3">
        <v>76.0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</row>
    <row r="19">
      <c r="A19" s="3" t="s">
        <v>271</v>
      </c>
      <c r="B19" s="3">
        <v>699.0</v>
      </c>
      <c r="C19" s="3">
        <v>225.0</v>
      </c>
      <c r="D19" s="3">
        <v>32.19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157.0</v>
      </c>
      <c r="V19" s="3">
        <v>67.0</v>
      </c>
      <c r="W19" s="3">
        <v>107.0</v>
      </c>
      <c r="X19" s="3">
        <v>100.0</v>
      </c>
      <c r="Y19" s="3">
        <v>92.0</v>
      </c>
      <c r="Z19" s="3">
        <v>109.0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</row>
    <row r="20">
      <c r="A20" s="3" t="s">
        <v>272</v>
      </c>
      <c r="B20" s="3">
        <v>683.0</v>
      </c>
      <c r="C20" s="3">
        <v>171.0</v>
      </c>
      <c r="D20" s="3">
        <v>25.04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116.0</v>
      </c>
      <c r="V20" s="3">
        <v>54.0</v>
      </c>
      <c r="W20" s="3">
        <v>91.0</v>
      </c>
      <c r="X20" s="3">
        <v>77.0</v>
      </c>
      <c r="Y20" s="3">
        <v>74.0</v>
      </c>
      <c r="Z20" s="3">
        <v>76.0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</row>
    <row r="21">
      <c r="A21" s="3" t="s">
        <v>273</v>
      </c>
      <c r="B21" s="3">
        <v>1056.0</v>
      </c>
      <c r="C21" s="3">
        <v>293.0</v>
      </c>
      <c r="D21" s="3">
        <v>27.75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208.0</v>
      </c>
      <c r="V21" s="3">
        <v>84.0</v>
      </c>
      <c r="W21" s="3">
        <v>94.0</v>
      </c>
      <c r="X21" s="3">
        <v>215.0</v>
      </c>
      <c r="Y21" s="3">
        <v>104.0</v>
      </c>
      <c r="Z21" s="3">
        <v>104.0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</row>
    <row r="22">
      <c r="A22" s="3" t="s">
        <v>274</v>
      </c>
      <c r="B22" s="3">
        <v>1135.0</v>
      </c>
      <c r="C22" s="3">
        <v>364.0</v>
      </c>
      <c r="D22" s="3">
        <v>32.07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233.0</v>
      </c>
      <c r="V22" s="3">
        <v>127.0</v>
      </c>
      <c r="W22" s="3">
        <v>146.0</v>
      </c>
      <c r="X22" s="3">
        <v>226.0</v>
      </c>
      <c r="Y22" s="3">
        <v>149.0</v>
      </c>
      <c r="Z22" s="3">
        <v>124.0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</row>
    <row r="23" ht="15.75" customHeight="1">
      <c r="A23" s="3" t="s">
        <v>275</v>
      </c>
      <c r="B23" s="3">
        <v>1102.0</v>
      </c>
      <c r="C23" s="3">
        <v>219.0</v>
      </c>
      <c r="D23" s="3">
        <v>19.87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115.0</v>
      </c>
      <c r="V23" s="3">
        <v>103.0</v>
      </c>
      <c r="W23" s="3">
        <v>101.0</v>
      </c>
      <c r="X23" s="3">
        <v>118.0</v>
      </c>
      <c r="Y23" s="3">
        <v>85.0</v>
      </c>
      <c r="Z23" s="3">
        <v>97.0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Y23" s="3">
        <v>0.0</v>
      </c>
    </row>
    <row r="24" ht="15.75" customHeight="1">
      <c r="A24" s="3" t="s">
        <v>276</v>
      </c>
      <c r="B24" s="3">
        <v>1043.0</v>
      </c>
      <c r="C24" s="3">
        <v>336.0</v>
      </c>
      <c r="D24" s="3">
        <v>32.21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195.0</v>
      </c>
      <c r="V24" s="3">
        <v>140.0</v>
      </c>
      <c r="W24" s="3">
        <v>131.0</v>
      </c>
      <c r="X24" s="3">
        <v>143.0</v>
      </c>
      <c r="Y24" s="3">
        <v>171.0</v>
      </c>
      <c r="Z24" s="3">
        <v>175.0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</row>
    <row r="25" ht="15.75" customHeight="1">
      <c r="A25" s="3" t="s">
        <v>277</v>
      </c>
      <c r="B25" s="3">
        <v>863.0</v>
      </c>
      <c r="C25" s="3">
        <v>290.0</v>
      </c>
      <c r="D25" s="3">
        <v>33.6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154.0</v>
      </c>
      <c r="V25" s="3">
        <v>135.0</v>
      </c>
      <c r="W25" s="3">
        <v>106.0</v>
      </c>
      <c r="X25" s="3">
        <v>146.0</v>
      </c>
      <c r="Y25" s="3">
        <v>135.0</v>
      </c>
      <c r="Z25" s="3">
        <v>142.0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</row>
    <row r="26" ht="15.75" customHeight="1">
      <c r="A26" s="3" t="s">
        <v>278</v>
      </c>
      <c r="B26" s="3">
        <v>653.0</v>
      </c>
      <c r="C26" s="3">
        <v>288.0</v>
      </c>
      <c r="D26" s="3">
        <v>44.1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173.0</v>
      </c>
      <c r="V26" s="3">
        <v>114.0</v>
      </c>
      <c r="W26" s="3">
        <v>108.0</v>
      </c>
      <c r="X26" s="3">
        <v>128.0</v>
      </c>
      <c r="Y26" s="3">
        <v>132.0</v>
      </c>
      <c r="Z26" s="3">
        <v>153.0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0.0</v>
      </c>
    </row>
    <row r="27" ht="15.75" customHeight="1">
      <c r="A27" s="3" t="s">
        <v>279</v>
      </c>
      <c r="B27" s="3">
        <v>635.0</v>
      </c>
      <c r="C27" s="3">
        <v>282.0</v>
      </c>
      <c r="D27" s="3">
        <v>44.41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191.0</v>
      </c>
      <c r="V27" s="3">
        <v>88.0</v>
      </c>
      <c r="W27" s="3">
        <v>115.0</v>
      </c>
      <c r="X27" s="3">
        <v>128.0</v>
      </c>
      <c r="Y27" s="3">
        <v>148.0</v>
      </c>
      <c r="Z27" s="3">
        <v>144.0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</row>
    <row r="28" ht="15.75" customHeight="1">
      <c r="A28" s="3" t="s">
        <v>280</v>
      </c>
      <c r="B28" s="3">
        <v>675.0</v>
      </c>
      <c r="C28" s="3">
        <v>288.0</v>
      </c>
      <c r="D28" s="3">
        <v>42.67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171.0</v>
      </c>
      <c r="V28" s="3">
        <v>114.0</v>
      </c>
      <c r="W28" s="3">
        <v>110.0</v>
      </c>
      <c r="X28" s="3">
        <v>147.0</v>
      </c>
      <c r="Y28" s="3">
        <v>120.0</v>
      </c>
      <c r="Z28" s="3">
        <v>150.0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</row>
    <row r="29" ht="15.75" customHeight="1">
      <c r="A29" s="3" t="s">
        <v>281</v>
      </c>
      <c r="B29" s="3">
        <v>1108.0</v>
      </c>
      <c r="C29" s="3">
        <v>334.0</v>
      </c>
      <c r="D29" s="3">
        <v>30.14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178.0</v>
      </c>
      <c r="V29" s="3">
        <v>156.0</v>
      </c>
      <c r="W29" s="3">
        <v>141.0</v>
      </c>
      <c r="X29" s="3">
        <v>142.0</v>
      </c>
      <c r="Y29" s="3">
        <v>169.0</v>
      </c>
      <c r="Z29" s="3">
        <v>172.0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</row>
    <row r="30" ht="15.75" customHeight="1">
      <c r="A30" s="3" t="s">
        <v>282</v>
      </c>
      <c r="B30" s="3">
        <v>596.0</v>
      </c>
      <c r="C30" s="3">
        <v>242.0</v>
      </c>
      <c r="D30" s="3">
        <v>40.6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152.0</v>
      </c>
      <c r="V30" s="3">
        <v>90.0</v>
      </c>
      <c r="W30" s="3">
        <v>78.0</v>
      </c>
      <c r="X30" s="3">
        <v>113.0</v>
      </c>
      <c r="Y30" s="3">
        <v>158.0</v>
      </c>
      <c r="Z30" s="3">
        <v>100.0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</row>
    <row r="31" ht="15.75" customHeight="1">
      <c r="A31" s="3" t="s">
        <v>283</v>
      </c>
      <c r="B31" s="3">
        <v>579.0</v>
      </c>
      <c r="C31" s="3">
        <v>279.0</v>
      </c>
      <c r="D31" s="3">
        <v>48.19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166.0</v>
      </c>
      <c r="V31" s="3">
        <v>113.0</v>
      </c>
      <c r="W31" s="3">
        <v>115.0</v>
      </c>
      <c r="X31" s="3">
        <v>146.0</v>
      </c>
      <c r="Y31" s="3">
        <v>111.0</v>
      </c>
      <c r="Z31" s="3">
        <v>133.0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0.0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</row>
    <row r="32" ht="15.75" customHeight="1">
      <c r="A32" s="3" t="s">
        <v>284</v>
      </c>
      <c r="B32" s="3">
        <v>969.0</v>
      </c>
      <c r="C32" s="3">
        <v>485.0</v>
      </c>
      <c r="D32" s="3">
        <v>50.05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279.0</v>
      </c>
      <c r="V32" s="3">
        <v>203.0</v>
      </c>
      <c r="W32" s="3">
        <v>217.0</v>
      </c>
      <c r="X32" s="3">
        <v>196.0</v>
      </c>
      <c r="Y32" s="3">
        <v>240.0</v>
      </c>
      <c r="Z32" s="3">
        <v>241.0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</row>
    <row r="33" ht="15.75" customHeight="1">
      <c r="A33" s="3" t="s">
        <v>285</v>
      </c>
      <c r="B33" s="3">
        <v>597.0</v>
      </c>
      <c r="C33" s="3">
        <v>165.0</v>
      </c>
      <c r="D33" s="3">
        <v>27.64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102.0</v>
      </c>
      <c r="V33" s="3">
        <v>62.0</v>
      </c>
      <c r="W33" s="3">
        <v>54.0</v>
      </c>
      <c r="X33" s="3">
        <v>52.0</v>
      </c>
      <c r="Y33" s="3">
        <v>106.0</v>
      </c>
      <c r="Z33" s="3">
        <v>83.0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</row>
    <row r="34" ht="15.75" customHeight="1">
      <c r="A34" s="3" t="s">
        <v>286</v>
      </c>
      <c r="B34" s="3">
        <v>518.0</v>
      </c>
      <c r="C34" s="3">
        <v>177.0</v>
      </c>
      <c r="D34" s="3">
        <v>34.17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89.0</v>
      </c>
      <c r="V34" s="3">
        <v>87.0</v>
      </c>
      <c r="W34" s="3">
        <v>79.0</v>
      </c>
      <c r="X34" s="3">
        <v>84.0</v>
      </c>
      <c r="Y34" s="3">
        <v>94.0</v>
      </c>
      <c r="Z34" s="3">
        <v>75.0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</row>
    <row r="35" ht="15.75" customHeight="1">
      <c r="A35" s="3" t="s">
        <v>287</v>
      </c>
      <c r="B35" s="3">
        <v>579.0</v>
      </c>
      <c r="C35" s="3">
        <v>185.0</v>
      </c>
      <c r="D35" s="3">
        <v>31.95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113.0</v>
      </c>
      <c r="V35" s="3">
        <v>71.0</v>
      </c>
      <c r="W35" s="3">
        <v>68.0</v>
      </c>
      <c r="X35" s="3">
        <v>74.0</v>
      </c>
      <c r="Y35" s="3">
        <v>113.0</v>
      </c>
      <c r="Z35" s="3">
        <v>84.0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</row>
    <row r="36" ht="15.75" customHeight="1">
      <c r="A36" s="3" t="s">
        <v>288</v>
      </c>
      <c r="B36" s="3">
        <v>651.0</v>
      </c>
      <c r="C36" s="3">
        <v>197.0</v>
      </c>
      <c r="D36" s="3">
        <v>30.26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120.0</v>
      </c>
      <c r="V36" s="3">
        <v>76.0</v>
      </c>
      <c r="W36" s="3">
        <v>99.0</v>
      </c>
      <c r="X36" s="3">
        <v>83.0</v>
      </c>
      <c r="Y36" s="3">
        <v>95.0</v>
      </c>
      <c r="Z36" s="3">
        <v>93.0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</row>
    <row r="37" ht="15.75" customHeight="1">
      <c r="A37" s="3" t="s">
        <v>289</v>
      </c>
      <c r="B37" s="3">
        <v>983.0</v>
      </c>
      <c r="C37" s="3">
        <v>300.0</v>
      </c>
      <c r="D37" s="3">
        <v>30.52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151.0</v>
      </c>
      <c r="V37" s="3">
        <v>147.0</v>
      </c>
      <c r="W37" s="3">
        <v>223.0</v>
      </c>
      <c r="X37" s="3">
        <v>97.0</v>
      </c>
      <c r="Y37" s="3">
        <v>97.0</v>
      </c>
      <c r="Z37" s="3">
        <v>105.0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</row>
    <row r="38" ht="15.75" customHeight="1">
      <c r="A38" s="3" t="s">
        <v>290</v>
      </c>
      <c r="B38" s="3">
        <v>233.0</v>
      </c>
      <c r="C38" s="3">
        <v>123.0</v>
      </c>
      <c r="D38" s="3">
        <v>52.79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51.0</v>
      </c>
      <c r="AB38" s="3">
        <v>72.0</v>
      </c>
      <c r="AC38" s="3">
        <v>83.0</v>
      </c>
      <c r="AD38" s="3">
        <v>64.0</v>
      </c>
      <c r="AE38" s="3">
        <v>63.0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</row>
    <row r="39" ht="15.75" customHeight="1">
      <c r="A39" s="3" t="s">
        <v>291</v>
      </c>
      <c r="B39" s="3">
        <v>31.0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</row>
    <row r="40" ht="15.75" customHeight="1">
      <c r="A40" s="3" t="s">
        <v>292</v>
      </c>
      <c r="B40" s="3">
        <v>144.0</v>
      </c>
      <c r="C40" s="3">
        <v>59.0</v>
      </c>
      <c r="D40" s="3">
        <v>40.97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27.0</v>
      </c>
      <c r="AB40" s="3">
        <v>32.0</v>
      </c>
      <c r="AC40" s="3">
        <v>27.0</v>
      </c>
      <c r="AD40" s="3">
        <v>37.0</v>
      </c>
      <c r="AE40" s="3">
        <v>43.0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</row>
    <row r="41" ht="15.75" customHeight="1">
      <c r="A41" s="3" t="s">
        <v>293</v>
      </c>
      <c r="B41" s="3">
        <v>662.0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</row>
    <row r="42" ht="15.75" customHeight="1">
      <c r="A42" s="3" t="s">
        <v>294</v>
      </c>
      <c r="B42" s="3">
        <v>207.0</v>
      </c>
      <c r="C42" s="3">
        <v>59.0</v>
      </c>
      <c r="D42" s="3">
        <v>28.5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40.0</v>
      </c>
      <c r="AG42" s="3">
        <v>19.0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</row>
    <row r="43" ht="15.75" customHeight="1">
      <c r="A43" s="3" t="s">
        <v>295</v>
      </c>
      <c r="B43" s="3">
        <v>283.0</v>
      </c>
      <c r="C43" s="3">
        <v>132.0</v>
      </c>
      <c r="D43" s="3">
        <v>46.64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96.0</v>
      </c>
      <c r="AI43" s="3">
        <v>100.0</v>
      </c>
      <c r="AJ43" s="3">
        <v>34.0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</row>
    <row r="44" ht="15.75" customHeight="1">
      <c r="A44" s="3" t="s">
        <v>296</v>
      </c>
      <c r="B44" s="3">
        <v>154.0</v>
      </c>
      <c r="C44" s="3">
        <v>26.0</v>
      </c>
      <c r="D44" s="3">
        <v>16.88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9.0</v>
      </c>
      <c r="AL44" s="3">
        <v>12.0</v>
      </c>
      <c r="AM44" s="3">
        <v>20.0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</row>
    <row r="45" ht="15.75" customHeight="1">
      <c r="A45" s="3" t="s">
        <v>297</v>
      </c>
      <c r="B45" s="3">
        <v>2.0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</row>
    <row r="46" ht="15.75" customHeight="1">
      <c r="A46" s="3" t="s">
        <v>298</v>
      </c>
      <c r="B46" s="3">
        <v>1223.0</v>
      </c>
      <c r="C46" s="3">
        <v>256.0</v>
      </c>
      <c r="D46" s="3">
        <v>20.93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125.0</v>
      </c>
      <c r="AL46" s="3">
        <v>96.0</v>
      </c>
      <c r="AM46" s="3">
        <v>166.0</v>
      </c>
      <c r="AN46" s="3">
        <v>90.0</v>
      </c>
      <c r="AO46" s="3">
        <v>125.0</v>
      </c>
      <c r="AP46" s="3">
        <v>107.0</v>
      </c>
      <c r="AQ46" s="3">
        <v>86.0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</row>
    <row r="47" ht="15.75" customHeight="1">
      <c r="A47" s="3" t="s">
        <v>299</v>
      </c>
      <c r="B47" s="3">
        <v>1016.0</v>
      </c>
      <c r="C47" s="3">
        <v>278.0</v>
      </c>
      <c r="D47" s="3">
        <v>27.36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178.0</v>
      </c>
      <c r="AL47" s="3">
        <v>105.0</v>
      </c>
      <c r="AM47" s="3">
        <v>179.0</v>
      </c>
      <c r="AN47" s="3">
        <v>80.0</v>
      </c>
      <c r="AO47" s="3">
        <v>147.0</v>
      </c>
      <c r="AP47" s="3">
        <v>145.0</v>
      </c>
      <c r="AQ47" s="3">
        <v>96.0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</row>
    <row r="48" ht="15.75" customHeight="1">
      <c r="A48" s="3" t="s">
        <v>300</v>
      </c>
      <c r="B48" s="3">
        <v>1286.0</v>
      </c>
      <c r="C48" s="3">
        <v>212.0</v>
      </c>
      <c r="D48" s="3">
        <v>16.49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120.0</v>
      </c>
      <c r="AL48" s="3">
        <v>102.0</v>
      </c>
      <c r="AM48" s="3">
        <v>115.0</v>
      </c>
      <c r="AN48" s="3">
        <v>69.0</v>
      </c>
      <c r="AO48" s="3">
        <v>68.0</v>
      </c>
      <c r="AP48" s="3">
        <v>121.0</v>
      </c>
      <c r="AQ48" s="3">
        <v>91.0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</row>
    <row r="49" ht="15.75" customHeight="1">
      <c r="A49" s="3" t="s">
        <v>301</v>
      </c>
      <c r="B49" s="3">
        <v>1142.0</v>
      </c>
      <c r="C49" s="3">
        <v>182.0</v>
      </c>
      <c r="D49" s="3">
        <v>15.94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89.0</v>
      </c>
      <c r="AL49" s="3">
        <v>83.0</v>
      </c>
      <c r="AM49" s="3">
        <v>94.0</v>
      </c>
      <c r="AN49" s="3">
        <v>102.0</v>
      </c>
      <c r="AO49" s="3">
        <v>55.0</v>
      </c>
      <c r="AP49" s="3">
        <v>86.0</v>
      </c>
      <c r="AQ49" s="3">
        <v>50.0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</row>
    <row r="50" ht="15.75" customHeight="1">
      <c r="A50" s="3" t="s">
        <v>302</v>
      </c>
      <c r="B50" s="3">
        <v>882.0</v>
      </c>
      <c r="C50" s="3">
        <v>266.0</v>
      </c>
      <c r="D50" s="3">
        <v>30.16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151.0</v>
      </c>
      <c r="AL50" s="3">
        <v>132.0</v>
      </c>
      <c r="AM50" s="3">
        <v>160.0</v>
      </c>
      <c r="AN50" s="3">
        <v>101.0</v>
      </c>
      <c r="AO50" s="3">
        <v>122.0</v>
      </c>
      <c r="AP50" s="3">
        <v>156.0</v>
      </c>
      <c r="AQ50" s="3">
        <v>81.0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</row>
    <row r="51" ht="15.75" customHeight="1">
      <c r="A51" s="3" t="s">
        <v>303</v>
      </c>
      <c r="B51" s="3">
        <v>552.0</v>
      </c>
      <c r="C51" s="3">
        <v>114.0</v>
      </c>
      <c r="D51" s="3">
        <v>20.65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64.0</v>
      </c>
      <c r="AL51" s="3">
        <v>47.0</v>
      </c>
      <c r="AM51" s="3">
        <v>64.0</v>
      </c>
      <c r="AN51" s="3">
        <v>30.0</v>
      </c>
      <c r="AO51" s="3">
        <v>58.0</v>
      </c>
      <c r="AP51" s="3">
        <v>51.0</v>
      </c>
      <c r="AQ51" s="3">
        <v>44.0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</row>
    <row r="52" ht="15.75" customHeight="1">
      <c r="A52" s="3" t="s">
        <v>304</v>
      </c>
      <c r="B52" s="3">
        <v>1091.0</v>
      </c>
      <c r="C52" s="3">
        <v>144.0</v>
      </c>
      <c r="D52" s="3">
        <v>13.2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83.0</v>
      </c>
      <c r="AL52" s="3">
        <v>76.0</v>
      </c>
      <c r="AM52" s="3">
        <v>68.0</v>
      </c>
      <c r="AN52" s="3">
        <v>68.0</v>
      </c>
      <c r="AO52" s="3">
        <v>59.0</v>
      </c>
      <c r="AP52" s="3">
        <v>73.0</v>
      </c>
      <c r="AQ52" s="3">
        <v>39.0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</row>
    <row r="53" ht="15.75" customHeight="1">
      <c r="A53" s="3" t="s">
        <v>305</v>
      </c>
      <c r="B53" s="3">
        <v>1044.0</v>
      </c>
      <c r="C53" s="3">
        <v>536.0</v>
      </c>
      <c r="D53" s="3">
        <v>51.34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434.0</v>
      </c>
      <c r="AS53" s="3">
        <v>102.0</v>
      </c>
      <c r="AT53" s="3">
        <v>397.0</v>
      </c>
      <c r="AU53" s="3">
        <v>40.0</v>
      </c>
      <c r="AV53" s="3">
        <v>52.0</v>
      </c>
      <c r="AW53" s="3">
        <v>40.0</v>
      </c>
      <c r="AX53" s="3">
        <v>230.0</v>
      </c>
      <c r="AY53" s="3">
        <v>300.0</v>
      </c>
    </row>
    <row r="54" ht="15.75" customHeight="1">
      <c r="A54" s="3" t="s">
        <v>306</v>
      </c>
      <c r="B54" s="3">
        <v>387.0</v>
      </c>
      <c r="C54" s="3">
        <v>244.0</v>
      </c>
      <c r="D54" s="3">
        <v>63.05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189.0</v>
      </c>
      <c r="AS54" s="3">
        <v>53.0</v>
      </c>
      <c r="AT54" s="3">
        <v>187.0</v>
      </c>
      <c r="AU54" s="3">
        <v>10.0</v>
      </c>
      <c r="AV54" s="3">
        <v>22.0</v>
      </c>
      <c r="AW54" s="3">
        <v>21.0</v>
      </c>
      <c r="AX54" s="3">
        <v>87.0</v>
      </c>
      <c r="AY54" s="3">
        <v>154.0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2022-01-11T19:43:01Z</dcterms:created>
  <dc:creator>Jane Wrenn</dc:creator>
</cp:coreProperties>
</file>