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Alfonso Sanchez-Paus\workspace\maven.1480939002496\collect-earth\collect-earth-app\resources\"/>
    </mc:Choice>
  </mc:AlternateContent>
  <xr:revisionPtr revIDLastSave="0" documentId="13_ncr:1_{EE835994-5B37-48F2-B0D8-447B9844721A}" xr6:coauthVersionLast="47" xr6:coauthVersionMax="47" xr10:uidLastSave="{00000000-0000-0000-0000-000000000000}"/>
  <bookViews>
    <workbookView xWindow="-120" yWindow="-120" windowWidth="20730" windowHeight="11160" xr2:uid="{2382F439-AEE3-43F9-9073-EB2AC7886E33}"/>
  </bookViews>
  <sheets>
    <sheet name="Uncertainty_assessmen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3" i="1" l="1"/>
  <c r="B43" i="1"/>
  <c r="H41" i="1"/>
  <c r="G41" i="1"/>
  <c r="F41" i="1"/>
  <c r="H40" i="1"/>
  <c r="G40" i="1"/>
  <c r="F40" i="1"/>
  <c r="J39" i="1"/>
  <c r="H39" i="1"/>
  <c r="G39" i="1"/>
  <c r="F39" i="1"/>
  <c r="H38" i="1"/>
  <c r="G38" i="1"/>
  <c r="F38" i="1"/>
  <c r="T37" i="1"/>
  <c r="L37" i="1"/>
  <c r="H37" i="1"/>
  <c r="G37" i="1"/>
  <c r="I37" i="1" s="1"/>
  <c r="F37" i="1"/>
  <c r="H36" i="1"/>
  <c r="G36" i="1"/>
  <c r="F36" i="1"/>
  <c r="K35" i="1"/>
  <c r="H35" i="1"/>
  <c r="G35" i="1"/>
  <c r="F35" i="1"/>
  <c r="Q34" i="1"/>
  <c r="P34" i="1"/>
  <c r="O34" i="1"/>
  <c r="N34" i="1"/>
  <c r="M34" i="1"/>
  <c r="L34" i="1"/>
  <c r="H34" i="1"/>
  <c r="G34" i="1"/>
  <c r="F34" i="1"/>
  <c r="Q33" i="1"/>
  <c r="P33" i="1"/>
  <c r="O33" i="1"/>
  <c r="N33" i="1"/>
  <c r="M33" i="1"/>
  <c r="L33" i="1"/>
  <c r="H33" i="1"/>
  <c r="G33" i="1"/>
  <c r="F33" i="1"/>
  <c r="I33" i="1" s="1"/>
  <c r="Q32" i="1"/>
  <c r="P32" i="1"/>
  <c r="O32" i="1"/>
  <c r="N32" i="1"/>
  <c r="M32" i="1"/>
  <c r="L32" i="1"/>
  <c r="H32" i="1"/>
  <c r="G32" i="1"/>
  <c r="F32" i="1"/>
  <c r="T31" i="1"/>
  <c r="Q31" i="1"/>
  <c r="P31" i="1"/>
  <c r="O31" i="1"/>
  <c r="N31" i="1"/>
  <c r="M31" i="1"/>
  <c r="L31" i="1"/>
  <c r="H31" i="1"/>
  <c r="G31" i="1"/>
  <c r="F31" i="1"/>
  <c r="T30" i="1"/>
  <c r="Q30" i="1"/>
  <c r="P30" i="1"/>
  <c r="O30" i="1"/>
  <c r="N30" i="1"/>
  <c r="M30" i="1"/>
  <c r="L30" i="1"/>
  <c r="H30" i="1"/>
  <c r="G30" i="1"/>
  <c r="F30" i="1"/>
  <c r="T29" i="1"/>
  <c r="Q29" i="1"/>
  <c r="P29" i="1"/>
  <c r="O29" i="1"/>
  <c r="N29" i="1"/>
  <c r="M29" i="1"/>
  <c r="L29" i="1"/>
  <c r="J29" i="1"/>
  <c r="H29" i="1"/>
  <c r="G29" i="1"/>
  <c r="F29" i="1"/>
  <c r="I29" i="1" s="1"/>
  <c r="R27" i="1"/>
  <c r="H27" i="1"/>
  <c r="G27" i="1"/>
  <c r="F27" i="1"/>
  <c r="L26" i="1"/>
  <c r="H26" i="1"/>
  <c r="G26" i="1"/>
  <c r="F26" i="1"/>
  <c r="I26" i="1" s="1"/>
  <c r="H25" i="1"/>
  <c r="G25" i="1"/>
  <c r="F25" i="1"/>
  <c r="H24" i="1"/>
  <c r="G24" i="1"/>
  <c r="F24" i="1"/>
  <c r="H23" i="1"/>
  <c r="G23" i="1"/>
  <c r="F23" i="1"/>
  <c r="H22" i="1"/>
  <c r="G22" i="1"/>
  <c r="F22" i="1"/>
  <c r="H21" i="1"/>
  <c r="G21" i="1"/>
  <c r="F21" i="1"/>
  <c r="H20" i="1"/>
  <c r="G20" i="1"/>
  <c r="F20" i="1"/>
  <c r="H19" i="1"/>
  <c r="G19" i="1"/>
  <c r="F19" i="1"/>
  <c r="J18" i="1"/>
  <c r="H18" i="1"/>
  <c r="G18" i="1"/>
  <c r="I18" i="1" s="1"/>
  <c r="F18" i="1"/>
  <c r="H17" i="1"/>
  <c r="G17" i="1"/>
  <c r="F17" i="1"/>
  <c r="I17" i="1" s="1"/>
  <c r="T16" i="1"/>
  <c r="L16" i="1"/>
  <c r="H16" i="1"/>
  <c r="G16" i="1"/>
  <c r="I16" i="1" s="1"/>
  <c r="F16" i="1"/>
  <c r="H15" i="1"/>
  <c r="G15" i="1"/>
  <c r="F15" i="1"/>
  <c r="I15" i="1" s="1"/>
  <c r="H14" i="1"/>
  <c r="G14" i="1"/>
  <c r="F14" i="1"/>
  <c r="H13" i="1"/>
  <c r="G13" i="1"/>
  <c r="F13" i="1"/>
  <c r="H12" i="1"/>
  <c r="G12" i="1"/>
  <c r="F12" i="1"/>
  <c r="H11" i="1"/>
  <c r="G11" i="1"/>
  <c r="F11" i="1"/>
  <c r="H10" i="1"/>
  <c r="G10" i="1"/>
  <c r="I10" i="1" s="1"/>
  <c r="F10" i="1"/>
  <c r="H9" i="1"/>
  <c r="G9" i="1"/>
  <c r="F9" i="1"/>
  <c r="I9" i="1" s="1"/>
  <c r="H8" i="1"/>
  <c r="G8" i="1"/>
  <c r="F8" i="1"/>
  <c r="H7" i="1"/>
  <c r="G7" i="1"/>
  <c r="F7" i="1"/>
  <c r="O6" i="1"/>
  <c r="M6" i="1"/>
  <c r="H6" i="1"/>
  <c r="G6" i="1"/>
  <c r="F6" i="1"/>
  <c r="T5" i="1"/>
  <c r="G5" i="1"/>
  <c r="F5" i="1"/>
  <c r="I39" i="1" l="1"/>
  <c r="E41" i="1"/>
  <c r="I30" i="1"/>
  <c r="R31" i="1"/>
  <c r="N41" i="1" s="1"/>
  <c r="R34" i="1"/>
  <c r="I38" i="1"/>
  <c r="I40" i="1"/>
  <c r="E16" i="1"/>
  <c r="I23" i="1"/>
  <c r="I8" i="1"/>
  <c r="I13" i="1"/>
  <c r="I20" i="1"/>
  <c r="I21" i="1"/>
  <c r="E21" i="1" s="1"/>
  <c r="I7" i="1"/>
  <c r="I12" i="1"/>
  <c r="I22" i="1"/>
  <c r="I27" i="1"/>
  <c r="I11" i="1"/>
  <c r="I25" i="1"/>
  <c r="I31" i="1"/>
  <c r="I34" i="1"/>
  <c r="I14" i="1"/>
  <c r="I19" i="1"/>
  <c r="I24" i="1"/>
  <c r="I32" i="1"/>
  <c r="I35" i="1"/>
  <c r="I36" i="1"/>
  <c r="I41" i="1"/>
  <c r="Q43" i="1"/>
  <c r="N35" i="1"/>
  <c r="Q41" i="1"/>
  <c r="N43" i="1"/>
  <c r="M44" i="1"/>
  <c r="Q44" i="1"/>
  <c r="I6" i="1"/>
  <c r="E6" i="1" s="1"/>
  <c r="R32" i="1"/>
  <c r="N42" i="1" s="1"/>
  <c r="N44" i="1"/>
  <c r="L44" i="1"/>
  <c r="E18" i="1"/>
  <c r="R30" i="1"/>
  <c r="O40" i="1" s="1"/>
  <c r="R33" i="1"/>
  <c r="M43" i="1" s="1"/>
  <c r="O44" i="1"/>
  <c r="P44" i="1"/>
  <c r="P12" i="1"/>
  <c r="V21" i="1" s="1"/>
  <c r="O9" i="1"/>
  <c r="U18" i="1" s="1"/>
  <c r="P8" i="1"/>
  <c r="P13" i="1"/>
  <c r="V22" i="1" s="1"/>
  <c r="O12" i="1"/>
  <c r="U21" i="1" s="1"/>
  <c r="P11" i="1"/>
  <c r="V20" i="1" s="1"/>
  <c r="O8" i="1"/>
  <c r="O10" i="1"/>
  <c r="U19" i="1" s="1"/>
  <c r="P9" i="1"/>
  <c r="V18" i="1" s="1"/>
  <c r="O13" i="1"/>
  <c r="U22" i="1" s="1"/>
  <c r="O11" i="1"/>
  <c r="U20" i="1" s="1"/>
  <c r="P42" i="1"/>
  <c r="E10" i="1"/>
  <c r="Q42" i="1"/>
  <c r="P43" i="1"/>
  <c r="N8" i="1"/>
  <c r="M13" i="1"/>
  <c r="U11" i="1" s="1"/>
  <c r="M11" i="1"/>
  <c r="U9" i="1" s="1"/>
  <c r="N10" i="1"/>
  <c r="V8" i="1" s="1"/>
  <c r="M10" i="1"/>
  <c r="U8" i="1" s="1"/>
  <c r="N9" i="1"/>
  <c r="V7" i="1" s="1"/>
  <c r="N13" i="1"/>
  <c r="V11" i="1" s="1"/>
  <c r="M12" i="1"/>
  <c r="U10" i="1" s="1"/>
  <c r="N11" i="1"/>
  <c r="V9" i="1" s="1"/>
  <c r="M8" i="1"/>
  <c r="E9" i="1"/>
  <c r="M9" i="1"/>
  <c r="U7" i="1" s="1"/>
  <c r="P10" i="1"/>
  <c r="V19" i="1" s="1"/>
  <c r="N12" i="1"/>
  <c r="V10" i="1" s="1"/>
  <c r="O35" i="1"/>
  <c r="E15" i="1"/>
  <c r="E17" i="1"/>
  <c r="E20" i="1"/>
  <c r="E26" i="1"/>
  <c r="E29" i="1"/>
  <c r="R29" i="1"/>
  <c r="M39" i="1" s="1"/>
  <c r="E32" i="1"/>
  <c r="E33" i="1"/>
  <c r="L35" i="1"/>
  <c r="P35" i="1"/>
  <c r="E37" i="1"/>
  <c r="E39" i="1"/>
  <c r="E40" i="1"/>
  <c r="L43" i="1"/>
  <c r="M35" i="1"/>
  <c r="Q35" i="1"/>
  <c r="E7" i="1"/>
  <c r="E11" i="1"/>
  <c r="E13" i="1"/>
  <c r="E22" i="1"/>
  <c r="E24" i="1"/>
  <c r="E27" i="1"/>
  <c r="E30" i="1"/>
  <c r="E34" i="1"/>
  <c r="E35" i="1"/>
  <c r="E8" i="1"/>
  <c r="E12" i="1"/>
  <c r="E14" i="1"/>
  <c r="E19" i="1"/>
  <c r="E23" i="1"/>
  <c r="E25" i="1"/>
  <c r="E31" i="1"/>
  <c r="E36" i="1"/>
  <c r="E38" i="1"/>
  <c r="L41" i="1" l="1"/>
  <c r="O41" i="1"/>
  <c r="M41" i="1"/>
  <c r="P41" i="1"/>
  <c r="O43" i="1"/>
  <c r="M42" i="1"/>
  <c r="U40" i="1"/>
  <c r="Q40" i="1"/>
  <c r="N40" i="1"/>
  <c r="M40" i="1"/>
  <c r="P40" i="1"/>
  <c r="V38" i="1"/>
  <c r="N39" i="1"/>
  <c r="O42" i="1"/>
  <c r="L40" i="1"/>
  <c r="L42" i="1"/>
  <c r="U38" i="1"/>
  <c r="V39" i="1"/>
  <c r="U6" i="1"/>
  <c r="M14" i="1"/>
  <c r="U12" i="1" s="1"/>
  <c r="W9" i="1" s="1"/>
  <c r="P39" i="1"/>
  <c r="O14" i="1"/>
  <c r="U23" i="1" s="1"/>
  <c r="W19" i="1" s="1"/>
  <c r="U17" i="1"/>
  <c r="P14" i="1"/>
  <c r="V17" i="1"/>
  <c r="V41" i="1"/>
  <c r="U39" i="1"/>
  <c r="U41" i="1"/>
  <c r="V6" i="1"/>
  <c r="N14" i="1"/>
  <c r="Q39" i="1"/>
  <c r="R35" i="1"/>
  <c r="O39" i="1"/>
  <c r="V40" i="1"/>
  <c r="L39" i="1"/>
  <c r="W11" i="1" l="1"/>
  <c r="W7" i="1"/>
  <c r="V32" i="1"/>
  <c r="W10" i="1"/>
  <c r="Y10" i="1" s="1"/>
  <c r="W6" i="1"/>
  <c r="Y6" i="1" s="1"/>
  <c r="V29" i="1"/>
  <c r="W22" i="1"/>
  <c r="Y22" i="1" s="1"/>
  <c r="W8" i="1"/>
  <c r="Y9" i="1"/>
  <c r="Y19" i="1"/>
  <c r="W20" i="1"/>
  <c r="V30" i="1"/>
  <c r="V42" i="1"/>
  <c r="U32" i="1"/>
  <c r="U30" i="1"/>
  <c r="Y11" i="1"/>
  <c r="V12" i="1"/>
  <c r="X9" i="1" s="1"/>
  <c r="V23" i="1"/>
  <c r="X19" i="1" s="1"/>
  <c r="U29" i="1"/>
  <c r="U42" i="1"/>
  <c r="W40" i="1" s="1"/>
  <c r="U31" i="1"/>
  <c r="V31" i="1"/>
  <c r="W21" i="1"/>
  <c r="Y7" i="1"/>
  <c r="W18" i="1"/>
  <c r="W17" i="1"/>
  <c r="V33" i="1" l="1"/>
  <c r="X8" i="1"/>
  <c r="Z7" i="1"/>
  <c r="AA7" i="1" s="1"/>
  <c r="AB7" i="1" s="1"/>
  <c r="Y8" i="1"/>
  <c r="Z8" i="1" s="1"/>
  <c r="AA8" i="1" s="1"/>
  <c r="AB8" i="1" s="1"/>
  <c r="Z11" i="1"/>
  <c r="AA11" i="1" s="1"/>
  <c r="AB11" i="1" s="1"/>
  <c r="W41" i="1"/>
  <c r="Y41" i="1" s="1"/>
  <c r="Z41" i="1" s="1"/>
  <c r="AA41" i="1" s="1"/>
  <c r="AB41" i="1" s="1"/>
  <c r="X10" i="1"/>
  <c r="W39" i="1"/>
  <c r="X39" i="1" s="1"/>
  <c r="Z10" i="1"/>
  <c r="AA10" i="1" s="1"/>
  <c r="AB10" i="1" s="1"/>
  <c r="W38" i="1"/>
  <c r="Y38" i="1" s="1"/>
  <c r="Z38" i="1" s="1"/>
  <c r="AA38" i="1" s="1"/>
  <c r="AB38" i="1" s="1"/>
  <c r="X7" i="1"/>
  <c r="Z19" i="1"/>
  <c r="AA19" i="1" s="1"/>
  <c r="AB19" i="1" s="1"/>
  <c r="Y40" i="1"/>
  <c r="Z40" i="1" s="1"/>
  <c r="AA40" i="1" s="1"/>
  <c r="AB40" i="1" s="1"/>
  <c r="X40" i="1"/>
  <c r="Z22" i="1"/>
  <c r="AA22" i="1" s="1"/>
  <c r="AB22" i="1" s="1"/>
  <c r="X6" i="1"/>
  <c r="Z9" i="1"/>
  <c r="AA9" i="1" s="1"/>
  <c r="AB9" i="1" s="1"/>
  <c r="Y18" i="1"/>
  <c r="Z18" i="1" s="1"/>
  <c r="AA18" i="1" s="1"/>
  <c r="AB18" i="1" s="1"/>
  <c r="X18" i="1"/>
  <c r="X38" i="1"/>
  <c r="U33" i="1"/>
  <c r="W32" i="1" s="1"/>
  <c r="X22" i="1"/>
  <c r="X17" i="1"/>
  <c r="Y17" i="1"/>
  <c r="Z17" i="1" s="1"/>
  <c r="AA17" i="1" s="1"/>
  <c r="AB17" i="1" s="1"/>
  <c r="Y21" i="1"/>
  <c r="Z21" i="1" s="1"/>
  <c r="AA21" i="1" s="1"/>
  <c r="AB21" i="1" s="1"/>
  <c r="X21" i="1"/>
  <c r="X11" i="1"/>
  <c r="X20" i="1"/>
  <c r="Y20" i="1"/>
  <c r="Z20" i="1" s="1"/>
  <c r="AA20" i="1" s="1"/>
  <c r="AB20" i="1" s="1"/>
  <c r="Z6" i="1"/>
  <c r="AA6" i="1" s="1"/>
  <c r="AB6" i="1" s="1"/>
  <c r="Y39" i="1" l="1"/>
  <c r="Z39" i="1" s="1"/>
  <c r="AA39" i="1" s="1"/>
  <c r="AB39" i="1" s="1"/>
  <c r="X41" i="1"/>
  <c r="X32" i="1"/>
  <c r="Y32" i="1"/>
  <c r="Z32" i="1" s="1"/>
  <c r="AA32" i="1" s="1"/>
  <c r="AB32" i="1" s="1"/>
  <c r="W29" i="1"/>
  <c r="W30" i="1"/>
  <c r="W31" i="1"/>
  <c r="Y30" i="1" l="1"/>
  <c r="Z30" i="1" s="1"/>
  <c r="AA30" i="1" s="1"/>
  <c r="AB30" i="1" s="1"/>
  <c r="X30" i="1"/>
  <c r="Y29" i="1"/>
  <c r="Z29" i="1" s="1"/>
  <c r="AA29" i="1" s="1"/>
  <c r="AB29" i="1" s="1"/>
  <c r="X29" i="1"/>
  <c r="X31" i="1"/>
  <c r="Y31" i="1"/>
  <c r="Z31" i="1" s="1"/>
  <c r="AA31" i="1" s="1"/>
  <c r="AB31" i="1" s="1"/>
</calcChain>
</file>

<file path=xl/sharedStrings.xml><?xml version="1.0" encoding="utf-8"?>
<sst xmlns="http://schemas.openxmlformats.org/spreadsheetml/2006/main" count="205" uniqueCount="89">
  <si>
    <t xml:space="preserve">Uncertainty assessment / change matrices and examples of data visualisation  </t>
  </si>
  <si>
    <t>First the following data is exported from SAIKU: Plot numbers and areas per land use subcategory. 
Collect Earth will calculate the area automatically taking into account the total area and the number of samples by applying an expansion factor.</t>
  </si>
  <si>
    <t xml:space="preserve">Secondly, change matrices can be created with the conversion data and the percentage change by land use can be calculated. </t>
  </si>
  <si>
    <t xml:space="preserve">Finally, the standard error and uncertainty for each land use category can be calculated according to the IPCC guidelines. </t>
  </si>
  <si>
    <t>Graphs can also be designed to better visualise the information.</t>
  </si>
  <si>
    <t>Data conversion</t>
  </si>
  <si>
    <t xml:space="preserve">Data conversion </t>
  </si>
  <si>
    <t>Change matrices</t>
  </si>
  <si>
    <t>Calculation of uncertainty</t>
  </si>
  <si>
    <t>Conversion LU</t>
  </si>
  <si>
    <t>Number of plots</t>
  </si>
  <si>
    <t>Area (HA)</t>
  </si>
  <si>
    <t>Conversion description</t>
  </si>
  <si>
    <t>Code 3
Conversion LU</t>
  </si>
  <si>
    <t>Plot Count</t>
  </si>
  <si>
    <t>Area (ha)</t>
  </si>
  <si>
    <t>pi</t>
  </si>
  <si>
    <t>Area [Ai] (ha)</t>
  </si>
  <si>
    <t>Standard Error (proportion)</t>
  </si>
  <si>
    <t>Standard Error (ha)</t>
  </si>
  <si>
    <t>Confidence Intervals (ha)</t>
  </si>
  <si>
    <t>Uncertainty %</t>
  </si>
  <si>
    <t>F &gt; F</t>
  </si>
  <si>
    <t xml:space="preserve">Forest </t>
  </si>
  <si>
    <t>F &gt; C</t>
  </si>
  <si>
    <t>Códigos</t>
  </si>
  <si>
    <t>IPCC LU Category</t>
  </si>
  <si>
    <t xml:space="preserve">Plot count </t>
  </si>
  <si>
    <t>Cropland</t>
  </si>
  <si>
    <t>F &gt; G</t>
  </si>
  <si>
    <t>F</t>
  </si>
  <si>
    <t>Grassland</t>
  </si>
  <si>
    <t>F &gt; S</t>
  </si>
  <si>
    <t>C</t>
  </si>
  <si>
    <t>Otherland</t>
  </si>
  <si>
    <t>F &gt; W</t>
  </si>
  <si>
    <t>G</t>
  </si>
  <si>
    <t>Wetland</t>
  </si>
  <si>
    <t>F &gt; O</t>
  </si>
  <si>
    <t>O</t>
  </si>
  <si>
    <t>Settlement</t>
  </si>
  <si>
    <t>C &gt; F</t>
  </si>
  <si>
    <t>W</t>
  </si>
  <si>
    <t>TOTAL</t>
  </si>
  <si>
    <t>C &gt; C</t>
  </si>
  <si>
    <t>S</t>
  </si>
  <si>
    <t>C &gt; G</t>
  </si>
  <si>
    <t>C &gt; S</t>
  </si>
  <si>
    <t>C &gt; W</t>
  </si>
  <si>
    <t>Codes</t>
  </si>
  <si>
    <t>C &gt; O</t>
  </si>
  <si>
    <t>G &gt; F</t>
  </si>
  <si>
    <t>G &gt; C</t>
  </si>
  <si>
    <t>G &gt; G</t>
  </si>
  <si>
    <t>G &gt; O</t>
  </si>
  <si>
    <t>G &gt; W</t>
  </si>
  <si>
    <t>G &gt; S</t>
  </si>
  <si>
    <t>O &gt; F</t>
  </si>
  <si>
    <t>O &gt; C</t>
  </si>
  <si>
    <t>O &gt; G</t>
  </si>
  <si>
    <t>O &gt; O</t>
  </si>
  <si>
    <t>O &gt; W</t>
  </si>
  <si>
    <t>O &gt; S</t>
  </si>
  <si>
    <t>W &gt; F</t>
  </si>
  <si>
    <t>W &gt; C</t>
  </si>
  <si>
    <t>W &gt; G</t>
  </si>
  <si>
    <t>W &gt; O</t>
  </si>
  <si>
    <t>W &gt; W</t>
  </si>
  <si>
    <t>W &gt; S</t>
  </si>
  <si>
    <t>S &gt; F</t>
  </si>
  <si>
    <t>S &gt; C</t>
  </si>
  <si>
    <t>S &gt; G</t>
  </si>
  <si>
    <t>S &gt; O</t>
  </si>
  <si>
    <t>S &gt; W</t>
  </si>
  <si>
    <t>S &gt; S</t>
  </si>
  <si>
    <t>Category Forest/Non Forest</t>
  </si>
  <si>
    <t>Currently Non Forest 2024</t>
  </si>
  <si>
    <t>Total</t>
  </si>
  <si>
    <t>Percentage (%)</t>
  </si>
  <si>
    <t>Forest without changes</t>
  </si>
  <si>
    <t>Non-forest change to forest</t>
  </si>
  <si>
    <t>Forest change to non-forest</t>
  </si>
  <si>
    <t>Non-forest without changes</t>
  </si>
  <si>
    <t xml:space="preserve">The standard error of an area estimate is obtained as A (pi • (1− pi)) (n −1) , where pi is the proportion of points in the particular land-use category i; A the known total area, and n the total number of sample points. The 95% confidence interval for Ai, the estimated area of land-use category i, will be given approximately by ±2 times the standard error. (ecuatio; chapter 3, volume 4 (AFOLU), of 2006 IPCC Guidelines, pp 3.33-3.34)   </t>
  </si>
  <si>
    <t>Add from SAIKU</t>
  </si>
  <si>
    <t xml:space="preserve">CALCULATION OF THE EXPANSION FACTOR </t>
  </si>
  <si>
    <t>INITITAL YEAR</t>
  </si>
  <si>
    <t>LAST YEAR</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</si>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</sst>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quot; &quot;* #,##0&quot; &quot;;&quot;-&quot;* #,##0&quot; &quot;;&quot; &quot;* &quot;-&quot;#&quot; &quot;;&quot; &quot;@&quot; &quot;"/>
    <numFmt numFmtId="166" formatCode="&quot; &quot;* #,##0.00&quot; &quot;;&quot;-&quot;* #,##0.00&quot; &quot;;&quot; &quot;* &quot;-&quot;#&quot; &quot;;&quot; &quot;@&quot; &quot;"/>
    <numFmt numFmtId="167" formatCode="&quot;± &quot;#,##0.0"/>
    <numFmt numFmtId="168" formatCode="&quot;± &quot;0.00%"/>
    <numFmt numFmtId="169" formatCode="0.000"/>
    <numFmt numFmtId="170" formatCode="0.000000"/>
  </numFmts>
  <fonts count="10" x14ac:knownFonts="1">
    <font>
      <sz val="11"/>
      <color rgb="FF000000"/>
      <name val="Aptos Narrow"/>
      <family val="2"/>
    </font>
    <font>
      <sz val="11"/>
      <color rgb="FF000000"/>
      <name val="Aptos Narrow"/>
      <family val="2"/>
    </font>
    <font>
      <b/>
      <sz val="16"/>
      <color rgb="FF000000"/>
      <name val="Aptos Narrow"/>
      <family val="2"/>
    </font>
    <font>
      <b/>
      <sz val="11"/>
      <color rgb="FF000000"/>
      <name val="Aptos Narrow"/>
      <family val="2"/>
    </font>
    <font>
      <b/>
      <sz val="20"/>
      <color rgb="FF000000"/>
      <name val="Aptos Narrow"/>
      <family val="2"/>
    </font>
    <font>
      <b/>
      <sz val="14"/>
      <color rgb="FF000000"/>
      <name val="Aptos Narrow"/>
      <family val="2"/>
    </font>
    <font>
      <sz val="14"/>
      <color rgb="FF000000"/>
      <name val="Aptos Narrow"/>
      <family val="2"/>
    </font>
    <font>
      <b/>
      <sz val="11"/>
      <color rgb="FF000000"/>
      <name val="Calibri"/>
      <family val="2"/>
    </font>
    <font>
      <b/>
      <sz val="10"/>
      <color rgb="FF000000"/>
      <name val="Arial"/>
      <family val="2"/>
    </font>
    <font>
      <sz val="10"/>
      <color rgb="FF000000"/>
      <name val="Arial"/>
      <family val="2"/>
    </font>
  </fonts>
  <fills count="18">
    <fill>
      <patternFill patternType="none"/>
    </fill>
    <fill>
      <patternFill patternType="gray125"/>
    </fill>
    <fill>
      <patternFill patternType="solid">
        <fgColor rgb="FF4EA72E"/>
        <bgColor rgb="FF4EA72E"/>
      </patternFill>
    </fill>
    <fill>
      <patternFill patternType="solid">
        <fgColor rgb="FF3C7D22"/>
        <bgColor rgb="FF3C7D22"/>
      </patternFill>
    </fill>
    <fill>
      <patternFill patternType="solid">
        <fgColor rgb="FFF7C7AC"/>
        <bgColor rgb="FFF7C7AC"/>
      </patternFill>
    </fill>
    <fill>
      <patternFill patternType="solid">
        <fgColor rgb="FFC1F0C8"/>
        <bgColor rgb="FFC1F0C8"/>
      </patternFill>
    </fill>
    <fill>
      <patternFill patternType="solid">
        <fgColor rgb="FFFFCC99"/>
        <bgColor rgb="FFFFCC99"/>
      </patternFill>
    </fill>
    <fill>
      <patternFill patternType="solid">
        <fgColor rgb="FFD9D9D9"/>
        <bgColor rgb="FFD9D9D9"/>
      </patternFill>
    </fill>
    <fill>
      <patternFill patternType="solid">
        <fgColor rgb="FFB5E6A2"/>
        <bgColor rgb="FFB5E6A2"/>
      </patternFill>
    </fill>
    <fill>
      <patternFill patternType="solid">
        <fgColor rgb="FFCAEDFB"/>
        <bgColor rgb="FFCAEDFB"/>
      </patternFill>
    </fill>
    <fill>
      <patternFill patternType="solid">
        <fgColor rgb="FFFF99FF"/>
        <bgColor rgb="FFFF99FF"/>
      </patternFill>
    </fill>
    <fill>
      <patternFill patternType="solid">
        <fgColor rgb="FFADADAD"/>
        <bgColor rgb="FFADADAD"/>
      </patternFill>
    </fill>
    <fill>
      <patternFill patternType="solid">
        <fgColor rgb="FFFF3300"/>
        <bgColor rgb="FFFF3300"/>
      </patternFill>
    </fill>
    <fill>
      <patternFill patternType="solid">
        <fgColor rgb="FFD86DCD"/>
        <bgColor rgb="FFD86DCD"/>
      </patternFill>
    </fill>
    <fill>
      <patternFill patternType="solid">
        <fgColor rgb="FFEFEFEF"/>
        <bgColor rgb="FFEFEFEF"/>
      </patternFill>
    </fill>
    <fill>
      <patternFill patternType="solid">
        <fgColor rgb="FF83E28E"/>
        <bgColor rgb="FF83E28E"/>
      </patternFill>
    </fill>
    <fill>
      <patternFill patternType="solid">
        <fgColor rgb="FFF1A983"/>
        <bgColor rgb="FFF1A983"/>
      </patternFill>
    </fill>
    <fill>
      <patternFill patternType="solid">
        <fgColor theme="2"/>
        <bgColor rgb="FFB5E6A2"/>
      </patternFill>
    </fill>
  </fills>
  <borders count="32">
    <border>
      <left/>
      <right/>
      <top/>
      <bottom/>
      <diagonal/>
    </border>
    <border>
      <left style="medium">
        <color rgb="FF000000"/>
      </left>
      <right/>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top/>
      <bottom/>
      <diagonal/>
    </border>
    <border>
      <left/>
      <right style="thin">
        <color rgb="FF000000"/>
      </right>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medium">
        <color rgb="FF000000"/>
      </bottom>
      <diagonal/>
    </border>
    <border>
      <left/>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top style="thin">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right style="medium">
        <color rgb="FF000000"/>
      </right>
      <top/>
      <bottom style="medium">
        <color rgb="FF000000"/>
      </bottom>
      <diagonal/>
    </border>
  </borders>
  <cellStyleXfs count="5">
    <xf numFmtId="0" fontId="0" fillId="0" borderId="0"/>
    <xf numFmtId="166" fontId="1" fillId="0" borderId="0" applyFont="0" applyFill="0" applyBorder="0" applyAlignment="0" applyProtection="0"/>
    <xf numFmtId="9" fontId="1" fillId="0" borderId="0" applyFont="0" applyFill="0" applyBorder="0" applyAlignment="0" applyProtection="0"/>
    <xf numFmtId="0" fontId="1" fillId="2" borderId="0" applyNumberFormat="0" applyFont="0" applyBorder="0" applyAlignment="0" applyProtection="0"/>
    <xf numFmtId="0" fontId="1" fillId="3" borderId="0" applyNumberFormat="0" applyFont="0" applyBorder="0" applyAlignment="0" applyProtection="0"/>
  </cellStyleXfs>
  <cellXfs count="136">
    <xf numFmtId="0" fontId="0" fillId="0" borderId="0" xfId="0"/>
    <xf numFmtId="0" fontId="0" fillId="5" borderId="0" xfId="0" applyFill="1"/>
    <xf numFmtId="0" fontId="0" fillId="5" borderId="3" xfId="0" applyFill="1" applyBorder="1" applyAlignment="1">
      <alignment horizontal="left"/>
    </xf>
    <xf numFmtId="0" fontId="0" fillId="5" borderId="0" xfId="0" applyFill="1" applyAlignment="1">
      <alignment horizontal="left"/>
    </xf>
    <xf numFmtId="0" fontId="0" fillId="5" borderId="4" xfId="0" applyFill="1" applyBorder="1" applyAlignment="1">
      <alignment horizontal="left"/>
    </xf>
    <xf numFmtId="0" fontId="0" fillId="5" borderId="3" xfId="0" applyFill="1" applyBorder="1"/>
    <xf numFmtId="0" fontId="4" fillId="5" borderId="0" xfId="0" applyFont="1" applyFill="1" applyAlignment="1">
      <alignment vertical="center"/>
    </xf>
    <xf numFmtId="0" fontId="4" fillId="5" borderId="4" xfId="0" applyFont="1" applyFill="1" applyBorder="1" applyAlignment="1">
      <alignment vertical="center"/>
    </xf>
    <xf numFmtId="0" fontId="0" fillId="5" borderId="5" xfId="0" applyFill="1" applyBorder="1" applyAlignment="1">
      <alignment horizontal="center" vertical="center"/>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4" xfId="0" applyFill="1" applyBorder="1"/>
    <xf numFmtId="0" fontId="6" fillId="5" borderId="0" xfId="0" applyFont="1" applyFill="1"/>
    <xf numFmtId="0" fontId="6" fillId="5" borderId="10" xfId="0" applyFont="1" applyFill="1" applyBorder="1"/>
    <xf numFmtId="0" fontId="5" fillId="5" borderId="10" xfId="0" applyFont="1" applyFill="1" applyBorder="1" applyAlignment="1">
      <alignment vertical="center"/>
    </xf>
    <xf numFmtId="0" fontId="5" fillId="5" borderId="11" xfId="0" applyFont="1" applyFill="1" applyBorder="1" applyAlignment="1">
      <alignment vertical="center"/>
    </xf>
    <xf numFmtId="0" fontId="3" fillId="5" borderId="13" xfId="0" applyFont="1" applyFill="1" applyBorder="1" applyAlignment="1">
      <alignment horizontal="left" vertical="center" wrapText="1"/>
    </xf>
    <xf numFmtId="0" fontId="3" fillId="5" borderId="14" xfId="0" applyFont="1" applyFill="1" applyBorder="1" applyAlignment="1">
      <alignment horizontal="left" vertical="center" wrapText="1"/>
    </xf>
    <xf numFmtId="0" fontId="3" fillId="5" borderId="0" xfId="0" applyFont="1" applyFill="1" applyAlignment="1">
      <alignment horizontal="center" vertical="center" wrapText="1"/>
    </xf>
    <xf numFmtId="0" fontId="3" fillId="5" borderId="15" xfId="0" applyFont="1" applyFill="1" applyBorder="1" applyAlignment="1">
      <alignment horizontal="left" vertical="center" wrapText="1"/>
    </xf>
    <xf numFmtId="0" fontId="3" fillId="5" borderId="16" xfId="0" applyFont="1" applyFill="1" applyBorder="1" applyAlignment="1">
      <alignment horizontal="left" vertical="center" wrapText="1"/>
    </xf>
    <xf numFmtId="0" fontId="0" fillId="5" borderId="8" xfId="0" applyFill="1" applyBorder="1"/>
    <xf numFmtId="0" fontId="0" fillId="5" borderId="10" xfId="0" applyFill="1" applyBorder="1"/>
    <xf numFmtId="0" fontId="0" fillId="5" borderId="11" xfId="0" applyFill="1" applyBorder="1"/>
    <xf numFmtId="0" fontId="3" fillId="6" borderId="17" xfId="0" applyFont="1" applyFill="1" applyBorder="1" applyAlignment="1">
      <alignment horizontal="center" vertical="center" wrapText="1"/>
    </xf>
    <xf numFmtId="0" fontId="7" fillId="7" borderId="18" xfId="0" applyFont="1" applyFill="1" applyBorder="1" applyAlignment="1">
      <alignment horizontal="center" vertical="center" wrapText="1"/>
    </xf>
    <xf numFmtId="0" fontId="7" fillId="7" borderId="18" xfId="0" applyFont="1" applyFill="1" applyBorder="1" applyAlignment="1">
      <alignment vertical="center" wrapText="1"/>
    </xf>
    <xf numFmtId="0" fontId="0" fillId="5" borderId="14" xfId="0" applyFill="1" applyBorder="1" applyAlignment="1">
      <alignment horizontal="left"/>
    </xf>
    <xf numFmtId="0" fontId="0" fillId="5" borderId="19" xfId="0" applyFill="1" applyBorder="1" applyAlignment="1">
      <alignment horizontal="left"/>
    </xf>
    <xf numFmtId="0" fontId="0" fillId="5" borderId="20" xfId="0" applyFill="1" applyBorder="1" applyAlignment="1">
      <alignment horizontal="left"/>
    </xf>
    <xf numFmtId="0" fontId="0" fillId="5" borderId="21" xfId="0" applyFill="1" applyBorder="1" applyAlignment="1">
      <alignment horizontal="left"/>
    </xf>
    <xf numFmtId="0" fontId="0" fillId="6" borderId="21" xfId="0" applyFill="1" applyBorder="1" applyAlignment="1">
      <alignment horizontal="left"/>
    </xf>
    <xf numFmtId="0" fontId="3" fillId="5" borderId="12" xfId="0" applyFont="1" applyFill="1" applyBorder="1" applyAlignment="1">
      <alignment horizontal="center" vertical="center"/>
    </xf>
    <xf numFmtId="165" fontId="0" fillId="5" borderId="0" xfId="0" applyNumberFormat="1" applyFill="1" applyAlignment="1">
      <alignment horizontal="center" vertical="center"/>
    </xf>
    <xf numFmtId="0" fontId="0" fillId="5" borderId="0" xfId="0" applyFill="1" applyAlignment="1">
      <alignment horizontal="center" vertical="center"/>
    </xf>
    <xf numFmtId="166" fontId="0" fillId="5" borderId="0" xfId="0" applyNumberFormat="1" applyFill="1" applyAlignment="1">
      <alignment horizontal="center" vertical="center"/>
    </xf>
    <xf numFmtId="167" fontId="0" fillId="5" borderId="0" xfId="0" applyNumberFormat="1" applyFill="1" applyAlignment="1">
      <alignment horizontal="center" vertical="center"/>
    </xf>
    <xf numFmtId="168" fontId="1" fillId="6" borderId="4" xfId="2" applyNumberFormat="1" applyFill="1" applyBorder="1" applyAlignment="1">
      <alignment horizontal="center" vertical="center"/>
    </xf>
    <xf numFmtId="0" fontId="0" fillId="6" borderId="0" xfId="0" applyFill="1" applyAlignment="1">
      <alignment horizontal="left"/>
    </xf>
    <xf numFmtId="0" fontId="3" fillId="5" borderId="14" xfId="0" applyFont="1" applyFill="1" applyBorder="1" applyAlignment="1">
      <alignment horizontal="center" vertical="center"/>
    </xf>
    <xf numFmtId="0" fontId="3" fillId="5" borderId="22" xfId="0" applyFont="1" applyFill="1" applyBorder="1" applyAlignment="1">
      <alignment wrapText="1"/>
    </xf>
    <xf numFmtId="0" fontId="3" fillId="5" borderId="23" xfId="0" applyFont="1" applyFill="1" applyBorder="1" applyAlignment="1">
      <alignment horizontal="center" wrapText="1"/>
    </xf>
    <xf numFmtId="0" fontId="3" fillId="5" borderId="24" xfId="0" applyFont="1" applyFill="1" applyBorder="1" applyAlignment="1">
      <alignment horizontal="center" wrapText="1"/>
    </xf>
    <xf numFmtId="0" fontId="0" fillId="8" borderId="14" xfId="0" applyFill="1" applyBorder="1" applyAlignment="1">
      <alignment horizontal="center"/>
    </xf>
    <xf numFmtId="0" fontId="3" fillId="5" borderId="12" xfId="0" applyFont="1" applyFill="1" applyBorder="1"/>
    <xf numFmtId="165" fontId="1" fillId="5" borderId="3" xfId="1" applyNumberFormat="1" applyFill="1" applyBorder="1"/>
    <xf numFmtId="165" fontId="1" fillId="5" borderId="4" xfId="1" applyNumberFormat="1" applyFill="1" applyBorder="1"/>
    <xf numFmtId="0" fontId="0" fillId="10" borderId="14" xfId="0" applyFill="1" applyBorder="1" applyAlignment="1">
      <alignment horizontal="center"/>
    </xf>
    <xf numFmtId="0" fontId="0" fillId="9" borderId="14" xfId="0" applyFill="1" applyBorder="1" applyAlignment="1">
      <alignment horizontal="center"/>
    </xf>
    <xf numFmtId="0" fontId="0" fillId="11" borderId="14" xfId="0" applyFill="1" applyBorder="1" applyAlignment="1">
      <alignment horizontal="center"/>
    </xf>
    <xf numFmtId="0" fontId="0" fillId="13" borderId="14" xfId="0" applyFill="1" applyBorder="1" applyAlignment="1">
      <alignment horizontal="center"/>
    </xf>
    <xf numFmtId="0" fontId="3" fillId="5" borderId="25" xfId="0" applyFont="1" applyFill="1" applyBorder="1" applyAlignment="1">
      <alignment horizontal="center" vertical="center"/>
    </xf>
    <xf numFmtId="165" fontId="3" fillId="5" borderId="25" xfId="0" applyNumberFormat="1" applyFont="1" applyFill="1" applyBorder="1" applyAlignment="1">
      <alignment horizontal="center" vertical="center"/>
    </xf>
    <xf numFmtId="0" fontId="0" fillId="5" borderId="4" xfId="0" applyFill="1" applyBorder="1" applyAlignment="1">
      <alignment horizontal="center" vertical="center"/>
    </xf>
    <xf numFmtId="0" fontId="0" fillId="12" borderId="14" xfId="0" applyFill="1" applyBorder="1" applyAlignment="1">
      <alignment horizontal="center"/>
    </xf>
    <xf numFmtId="0" fontId="3" fillId="5" borderId="22" xfId="0" applyFont="1" applyFill="1" applyBorder="1"/>
    <xf numFmtId="165" fontId="3" fillId="5" borderId="15" xfId="1" applyNumberFormat="1" applyFont="1" applyFill="1" applyBorder="1"/>
    <xf numFmtId="165" fontId="3" fillId="5" borderId="16" xfId="1" applyNumberFormat="1" applyFont="1" applyFill="1" applyBorder="1"/>
    <xf numFmtId="0" fontId="3" fillId="6" borderId="25" xfId="0" applyFont="1" applyFill="1" applyBorder="1" applyAlignment="1">
      <alignment horizontal="center" vertical="center" wrapText="1"/>
    </xf>
    <xf numFmtId="0" fontId="3" fillId="5" borderId="15" xfId="0" applyFont="1" applyFill="1" applyBorder="1"/>
    <xf numFmtId="0" fontId="3" fillId="5" borderId="18" xfId="0" applyFont="1" applyFill="1" applyBorder="1"/>
    <xf numFmtId="0" fontId="3" fillId="5" borderId="16" xfId="0" applyFont="1" applyFill="1" applyBorder="1"/>
    <xf numFmtId="164" fontId="9" fillId="7" borderId="0" xfId="0" applyNumberFormat="1" applyFont="1" applyFill="1" applyAlignment="1">
      <alignment horizontal="center"/>
    </xf>
    <xf numFmtId="164" fontId="9" fillId="14" borderId="0" xfId="0" applyNumberFormat="1" applyFont="1" applyFill="1" applyAlignment="1">
      <alignment horizontal="center"/>
    </xf>
    <xf numFmtId="164" fontId="9" fillId="14" borderId="4" xfId="0" applyNumberFormat="1" applyFont="1" applyFill="1" applyBorder="1" applyAlignment="1">
      <alignment horizontal="center"/>
    </xf>
    <xf numFmtId="164" fontId="9" fillId="14" borderId="10" xfId="0" applyNumberFormat="1" applyFont="1" applyFill="1" applyBorder="1" applyAlignment="1">
      <alignment horizontal="center"/>
    </xf>
    <xf numFmtId="164" fontId="9" fillId="7" borderId="11" xfId="0" applyNumberFormat="1" applyFont="1" applyFill="1" applyBorder="1" applyAlignment="1">
      <alignment horizontal="center"/>
    </xf>
    <xf numFmtId="0" fontId="0" fillId="5" borderId="12" xfId="0" applyFill="1" applyBorder="1"/>
    <xf numFmtId="0" fontId="9" fillId="14" borderId="13" xfId="0" applyFont="1" applyFill="1" applyBorder="1"/>
    <xf numFmtId="0" fontId="9" fillId="14" borderId="4" xfId="0" applyFont="1" applyFill="1" applyBorder="1"/>
    <xf numFmtId="0" fontId="8" fillId="14" borderId="14" xfId="0" applyFont="1" applyFill="1" applyBorder="1" applyAlignment="1">
      <alignment horizontal="center"/>
    </xf>
    <xf numFmtId="0" fontId="8" fillId="14" borderId="4" xfId="0" applyFont="1" applyFill="1" applyBorder="1" applyAlignment="1">
      <alignment horizontal="center"/>
    </xf>
    <xf numFmtId="0" fontId="9" fillId="0" borderId="0" xfId="0" applyFont="1"/>
    <xf numFmtId="0" fontId="3" fillId="5" borderId="0" xfId="0" applyFont="1" applyFill="1"/>
    <xf numFmtId="0" fontId="8" fillId="14" borderId="12" xfId="0" applyFont="1" applyFill="1" applyBorder="1" applyAlignment="1">
      <alignment horizontal="center"/>
    </xf>
    <xf numFmtId="0" fontId="3" fillId="6" borderId="0" xfId="0" applyFont="1" applyFill="1" applyAlignment="1">
      <alignment horizontal="center" vertical="center" wrapText="1"/>
    </xf>
    <xf numFmtId="0" fontId="7" fillId="7" borderId="0" xfId="0" applyFont="1" applyFill="1" applyAlignment="1">
      <alignment horizontal="center" vertical="center" wrapText="1"/>
    </xf>
    <xf numFmtId="0" fontId="7" fillId="7" borderId="0" xfId="0" applyFont="1" applyFill="1" applyAlignment="1">
      <alignment vertical="center" wrapText="1"/>
    </xf>
    <xf numFmtId="3" fontId="9" fillId="15" borderId="0" xfId="0" applyNumberFormat="1" applyFont="1" applyFill="1"/>
    <xf numFmtId="3" fontId="9" fillId="5" borderId="0" xfId="0" applyNumberFormat="1" applyFont="1" applyFill="1"/>
    <xf numFmtId="3" fontId="9" fillId="14" borderId="12" xfId="0" applyNumberFormat="1" applyFont="1" applyFill="1" applyBorder="1"/>
    <xf numFmtId="3" fontId="9" fillId="14" borderId="4" xfId="0" applyNumberFormat="1" applyFont="1" applyFill="1" applyBorder="1"/>
    <xf numFmtId="0" fontId="3" fillId="5" borderId="0" xfId="0" applyFont="1" applyFill="1" applyAlignment="1">
      <alignment horizontal="center" vertical="center"/>
    </xf>
    <xf numFmtId="165" fontId="1" fillId="5" borderId="0" xfId="1" applyNumberFormat="1" applyFill="1" applyAlignment="1">
      <alignment horizontal="center" vertical="center"/>
    </xf>
    <xf numFmtId="169" fontId="0" fillId="5" borderId="0" xfId="0" applyNumberFormat="1" applyFill="1" applyAlignment="1">
      <alignment horizontal="center" vertical="center"/>
    </xf>
    <xf numFmtId="3" fontId="0" fillId="5" borderId="0" xfId="0" applyNumberFormat="1" applyFill="1" applyAlignment="1">
      <alignment horizontal="center" vertical="center"/>
    </xf>
    <xf numFmtId="170" fontId="0" fillId="5" borderId="0" xfId="0" applyNumberFormat="1" applyFill="1" applyAlignment="1">
      <alignment horizontal="center" vertical="center"/>
    </xf>
    <xf numFmtId="0" fontId="3" fillId="5" borderId="10" xfId="0" applyFont="1" applyFill="1" applyBorder="1" applyAlignment="1">
      <alignment horizontal="center" vertical="center"/>
    </xf>
    <xf numFmtId="165" fontId="1" fillId="5" borderId="10" xfId="1" applyNumberFormat="1" applyFill="1" applyBorder="1" applyAlignment="1">
      <alignment horizontal="center" vertical="center"/>
    </xf>
    <xf numFmtId="169" fontId="0" fillId="5" borderId="10" xfId="0" applyNumberFormat="1" applyFill="1" applyBorder="1" applyAlignment="1">
      <alignment horizontal="center" vertical="center"/>
    </xf>
    <xf numFmtId="3" fontId="0" fillId="5" borderId="10" xfId="0" applyNumberFormat="1" applyFill="1" applyBorder="1" applyAlignment="1">
      <alignment horizontal="center" vertical="center"/>
    </xf>
    <xf numFmtId="170" fontId="0" fillId="5" borderId="10" xfId="0" applyNumberFormat="1" applyFill="1" applyBorder="1" applyAlignment="1">
      <alignment horizontal="center" vertical="center"/>
    </xf>
    <xf numFmtId="167" fontId="0" fillId="5" borderId="10" xfId="0" applyNumberFormat="1" applyFill="1" applyBorder="1" applyAlignment="1">
      <alignment horizontal="center" vertical="center"/>
    </xf>
    <xf numFmtId="168" fontId="1" fillId="6" borderId="11" xfId="2" applyNumberFormat="1" applyFill="1" applyBorder="1" applyAlignment="1">
      <alignment horizontal="center" vertical="center"/>
    </xf>
    <xf numFmtId="0" fontId="3" fillId="5" borderId="18" xfId="0" applyFont="1" applyFill="1" applyBorder="1" applyAlignment="1">
      <alignment horizontal="center" vertical="center"/>
    </xf>
    <xf numFmtId="165" fontId="3" fillId="5" borderId="18" xfId="1" applyNumberFormat="1" applyFont="1" applyFill="1" applyBorder="1" applyAlignment="1">
      <alignment horizontal="center" vertical="center"/>
    </xf>
    <xf numFmtId="0" fontId="9" fillId="14" borderId="8" xfId="0" applyFont="1" applyFill="1" applyBorder="1"/>
    <xf numFmtId="0" fontId="8" fillId="14" borderId="15" xfId="0" applyFont="1" applyFill="1" applyBorder="1" applyAlignment="1">
      <alignment horizontal="left"/>
    </xf>
    <xf numFmtId="3" fontId="8" fillId="14" borderId="18" xfId="0" applyNumberFormat="1" applyFont="1" applyFill="1" applyBorder="1"/>
    <xf numFmtId="3" fontId="8" fillId="14" borderId="16" xfId="0" applyNumberFormat="1" applyFont="1" applyFill="1" applyBorder="1"/>
    <xf numFmtId="3" fontId="8" fillId="14" borderId="4" xfId="0" applyNumberFormat="1" applyFont="1" applyFill="1" applyBorder="1"/>
    <xf numFmtId="164" fontId="9" fillId="7" borderId="0" xfId="0" applyNumberFormat="1" applyFont="1" applyFill="1" applyAlignment="1">
      <alignment horizontal="right"/>
    </xf>
    <xf numFmtId="164" fontId="9" fillId="14" borderId="0" xfId="0" applyNumberFormat="1" applyFont="1" applyFill="1" applyAlignment="1">
      <alignment horizontal="right"/>
    </xf>
    <xf numFmtId="164" fontId="9" fillId="14" borderId="4" xfId="0" applyNumberFormat="1" applyFont="1" applyFill="1" applyBorder="1" applyAlignment="1">
      <alignment horizontal="right"/>
    </xf>
    <xf numFmtId="164" fontId="0" fillId="5" borderId="0" xfId="0" applyNumberFormat="1" applyFill="1"/>
    <xf numFmtId="0" fontId="0" fillId="5" borderId="24" xfId="0" applyFill="1" applyBorder="1" applyAlignment="1">
      <alignment horizontal="left"/>
    </xf>
    <xf numFmtId="0" fontId="3" fillId="6" borderId="26" xfId="0" applyFont="1" applyFill="1" applyBorder="1" applyAlignment="1">
      <alignment horizontal="left" vertical="center" wrapText="1"/>
    </xf>
    <xf numFmtId="3" fontId="3" fillId="6" borderId="27" xfId="0" applyNumberFormat="1" applyFont="1" applyFill="1" applyBorder="1" applyAlignment="1">
      <alignment horizontal="left" vertical="center" wrapText="1"/>
    </xf>
    <xf numFmtId="3" fontId="3" fillId="6" borderId="28" xfId="0" applyNumberFormat="1" applyFont="1" applyFill="1" applyBorder="1" applyAlignment="1">
      <alignment horizontal="left" vertical="center" wrapText="1"/>
    </xf>
    <xf numFmtId="164" fontId="9" fillId="14" borderId="10" xfId="0" applyNumberFormat="1" applyFont="1" applyFill="1" applyBorder="1" applyAlignment="1">
      <alignment horizontal="right"/>
    </xf>
    <xf numFmtId="164" fontId="9" fillId="7" borderId="11" xfId="0" applyNumberFormat="1" applyFont="1" applyFill="1" applyBorder="1" applyAlignment="1">
      <alignment horizontal="right"/>
    </xf>
    <xf numFmtId="0" fontId="4" fillId="5" borderId="29" xfId="0" applyFont="1" applyFill="1" applyBorder="1" applyAlignment="1">
      <alignment horizontal="left"/>
    </xf>
    <xf numFmtId="0" fontId="4" fillId="5" borderId="6" xfId="0" applyFont="1" applyFill="1" applyBorder="1" applyAlignment="1">
      <alignment horizontal="left"/>
    </xf>
    <xf numFmtId="0" fontId="0" fillId="5" borderId="30" xfId="0" applyFill="1" applyBorder="1"/>
    <xf numFmtId="0" fontId="4" fillId="5" borderId="1" xfId="0" applyFont="1" applyFill="1" applyBorder="1" applyAlignment="1">
      <alignment horizontal="left"/>
    </xf>
    <xf numFmtId="0" fontId="4" fillId="5" borderId="17" xfId="0" applyFont="1" applyFill="1" applyBorder="1" applyAlignment="1">
      <alignment horizontal="left"/>
    </xf>
    <xf numFmtId="0" fontId="0" fillId="5" borderId="31" xfId="0" applyFill="1" applyBorder="1"/>
    <xf numFmtId="0" fontId="0" fillId="0" borderId="4" xfId="0" applyBorder="1"/>
    <xf numFmtId="0" fontId="0" fillId="0" borderId="0" xfId="0"/>
    <xf numFmtId="0" fontId="8" fillId="14" borderId="13" xfId="0" applyFont="1" applyFill="1" applyBorder="1" applyAlignment="1">
      <alignment horizontal="center" vertical="center" wrapText="1"/>
    </xf>
    <xf numFmtId="0" fontId="8" fillId="14" borderId="14" xfId="0" applyFont="1" applyFill="1" applyBorder="1" applyAlignment="1">
      <alignment horizontal="center" vertical="center"/>
    </xf>
    <xf numFmtId="0" fontId="7" fillId="14" borderId="15" xfId="0" applyFont="1" applyFill="1" applyBorder="1" applyAlignment="1">
      <alignment horizontal="center"/>
    </xf>
    <xf numFmtId="0" fontId="8" fillId="14" borderId="14" xfId="0" applyFont="1" applyFill="1" applyBorder="1" applyAlignment="1">
      <alignment horizontal="center" vertical="center" wrapText="1"/>
    </xf>
    <xf numFmtId="0" fontId="3" fillId="16" borderId="3" xfId="0" applyFont="1" applyFill="1" applyBorder="1" applyAlignment="1">
      <alignment horizontal="center" vertical="center" wrapText="1"/>
    </xf>
    <xf numFmtId="0" fontId="3" fillId="5" borderId="14" xfId="0" applyFont="1" applyFill="1" applyBorder="1" applyAlignment="1">
      <alignment horizontal="center"/>
    </xf>
    <xf numFmtId="0" fontId="3" fillId="5" borderId="14" xfId="0" applyFont="1" applyFill="1" applyBorder="1" applyAlignment="1">
      <alignment horizontal="center" wrapText="1"/>
    </xf>
    <xf numFmtId="0" fontId="8" fillId="14" borderId="13" xfId="0" applyFont="1" applyFill="1" applyBorder="1" applyAlignment="1">
      <alignment horizontal="center" vertical="center"/>
    </xf>
    <xf numFmtId="0" fontId="7" fillId="14" borderId="14" xfId="0" applyFont="1" applyFill="1" applyBorder="1" applyAlignment="1">
      <alignment horizontal="center" vertical="center"/>
    </xf>
    <xf numFmtId="0" fontId="7" fillId="14" borderId="14" xfId="0" applyFont="1" applyFill="1" applyBorder="1" applyAlignment="1">
      <alignment horizontal="center"/>
    </xf>
    <xf numFmtId="0" fontId="2" fillId="4" borderId="1" xfId="0" applyFont="1" applyFill="1" applyBorder="1" applyAlignment="1">
      <alignment horizontal="center" vertical="center"/>
    </xf>
    <xf numFmtId="0" fontId="3" fillId="5" borderId="2" xfId="0" applyFont="1" applyFill="1" applyBorder="1" applyAlignment="1">
      <alignment horizontal="left" vertical="center" wrapText="1"/>
    </xf>
    <xf numFmtId="0" fontId="3" fillId="5" borderId="2" xfId="0" applyFont="1" applyFill="1" applyBorder="1" applyAlignment="1">
      <alignment horizontal="center"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2" xfId="0" applyFont="1" applyFill="1" applyBorder="1" applyAlignment="1">
      <alignment horizontal="center" vertical="center"/>
    </xf>
    <xf numFmtId="0" fontId="0" fillId="17" borderId="14" xfId="0" applyFill="1" applyBorder="1" applyAlignment="1">
      <alignment horizontal="left"/>
    </xf>
  </cellXfs>
  <cellStyles count="5">
    <cellStyle name="cf1" xfId="3" xr:uid="{3A3CE61D-B378-4717-90C8-4E2DF6F1ED85}"/>
    <cellStyle name="cf2" xfId="4" xr:uid="{FB5624DC-0776-483F-A8BA-1087552D5F76}"/>
    <cellStyle name="Comma" xfId="1" builtinId="3" customBuiltin="1"/>
    <cellStyle name="Normal" xfId="0" builtinId="0" customBuiltin="1"/>
    <cellStyle name="Percent" xfId="2" builtinId="5" customBuiltin="1"/>
  </cellStyles>
  <dxfs count="2">
    <dxf>
      <fill>
        <patternFill patternType="solid">
          <fgColor rgb="FF4EA72E"/>
          <bgColor rgb="FF4EA72E"/>
        </patternFill>
      </fill>
    </dxf>
    <dxf>
      <fill>
        <patternFill patternType="solid">
          <fgColor rgb="FF3C7D22"/>
          <bgColor rgb="FF3C7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lIns="0" tIns="0" rIns="0" bIns="0"/>
          <a:lstStyle/>
          <a:p>
            <a:pPr marL="0" marR="0" indent="0" algn="ctr" defTabSz="914400" fontAlgn="auto" hangingPunct="1">
              <a:lnSpc>
                <a:spcPct val="100000"/>
              </a:lnSpc>
              <a:spcBef>
                <a:spcPts val="0"/>
              </a:spcBef>
              <a:spcAft>
                <a:spcPts val="0"/>
              </a:spcAft>
              <a:tabLst/>
              <a:defRPr sz="1000" b="1" i="0" u="none" strike="noStrike" kern="1200" spc="0" baseline="0">
                <a:solidFill>
                  <a:srgbClr val="595959"/>
                </a:solidFill>
                <a:latin typeface="Aptos Narrow"/>
              </a:defRPr>
            </a:pPr>
            <a:r>
              <a:rPr lang="es-ES" sz="1000" b="1" i="0" u="none" strike="noStrike" kern="1200" cap="none" spc="0" baseline="0">
                <a:solidFill>
                  <a:srgbClr val="595959"/>
                </a:solidFill>
                <a:uFillTx/>
                <a:latin typeface="Aptos Narrow"/>
              </a:rPr>
              <a:t>Uso de la tierra final (2021)</a:t>
            </a:r>
          </a:p>
        </c:rich>
      </c:tx>
      <c:overlay val="0"/>
      <c:spPr>
        <a:noFill/>
        <a:ln>
          <a:noFill/>
        </a:ln>
      </c:spPr>
    </c:title>
    <c:autoTitleDeleted val="0"/>
    <c:plotArea>
      <c:layout/>
      <c:doughnutChart>
        <c:varyColors val="1"/>
        <c:ser>
          <c:idx val="0"/>
          <c:order val="0"/>
          <c:tx>
            <c:strRef>
              <c:f>Uncertainty_assessment!$P$7:$P$7</c:f>
              <c:strCache>
                <c:ptCount val="1"/>
                <c:pt idx="0">
                  <c:v>Area (ha)</c:v>
                </c:pt>
              </c:strCache>
            </c:strRef>
          </c:tx>
          <c:dPt>
            <c:idx val="0"/>
            <c:bubble3D val="0"/>
            <c:spPr>
              <a:solidFill>
                <a:srgbClr val="B4E5A2"/>
              </a:solidFill>
              <a:ln>
                <a:noFill/>
              </a:ln>
            </c:spPr>
            <c:extLst>
              <c:ext xmlns:c16="http://schemas.microsoft.com/office/drawing/2014/chart" uri="{C3380CC4-5D6E-409C-BE32-E72D297353CC}">
                <c16:uniqueId val="{00000001-C967-4FEA-B0BA-FF7A12E38F1B}"/>
              </c:ext>
            </c:extLst>
          </c:dPt>
          <c:dPt>
            <c:idx val="1"/>
            <c:bubble3D val="0"/>
            <c:spPr>
              <a:solidFill>
                <a:srgbClr val="FF99FF"/>
              </a:solidFill>
              <a:ln>
                <a:noFill/>
              </a:ln>
            </c:spPr>
            <c:extLst>
              <c:ext xmlns:c16="http://schemas.microsoft.com/office/drawing/2014/chart" uri="{C3380CC4-5D6E-409C-BE32-E72D297353CC}">
                <c16:uniqueId val="{00000002-C967-4FEA-B0BA-FF7A12E38F1B}"/>
              </c:ext>
            </c:extLst>
          </c:dPt>
          <c:dPt>
            <c:idx val="2"/>
            <c:bubble3D val="0"/>
            <c:spPr>
              <a:solidFill>
                <a:srgbClr val="CAEEFB"/>
              </a:solidFill>
              <a:ln>
                <a:noFill/>
              </a:ln>
            </c:spPr>
            <c:extLst>
              <c:ext xmlns:c16="http://schemas.microsoft.com/office/drawing/2014/chart" uri="{C3380CC4-5D6E-409C-BE32-E72D297353CC}">
                <c16:uniqueId val="{00000003-C967-4FEA-B0BA-FF7A12E38F1B}"/>
              </c:ext>
            </c:extLst>
          </c:dPt>
          <c:dPt>
            <c:idx val="3"/>
            <c:bubble3D val="0"/>
            <c:spPr>
              <a:solidFill>
                <a:srgbClr val="AEAEAE"/>
              </a:solidFill>
              <a:ln>
                <a:noFill/>
              </a:ln>
            </c:spPr>
            <c:extLst>
              <c:ext xmlns:c16="http://schemas.microsoft.com/office/drawing/2014/chart" uri="{C3380CC4-5D6E-409C-BE32-E72D297353CC}">
                <c16:uniqueId val="{00000004-C967-4FEA-B0BA-FF7A12E38F1B}"/>
              </c:ext>
            </c:extLst>
          </c:dPt>
          <c:dPt>
            <c:idx val="4"/>
            <c:bubble3D val="0"/>
            <c:spPr>
              <a:solidFill>
                <a:srgbClr val="E59EDD"/>
              </a:solidFill>
              <a:ln>
                <a:noFill/>
              </a:ln>
            </c:spPr>
            <c:extLst>
              <c:ext xmlns:c16="http://schemas.microsoft.com/office/drawing/2014/chart" uri="{C3380CC4-5D6E-409C-BE32-E72D297353CC}">
                <c16:uniqueId val="{00000005-C967-4FEA-B0BA-FF7A12E38F1B}"/>
              </c:ext>
            </c:extLst>
          </c:dPt>
          <c:dPt>
            <c:idx val="5"/>
            <c:bubble3D val="0"/>
            <c:spPr>
              <a:solidFill>
                <a:srgbClr val="FF3300"/>
              </a:solidFill>
              <a:ln>
                <a:noFill/>
              </a:ln>
            </c:spPr>
            <c:extLst>
              <c:ext xmlns:c16="http://schemas.microsoft.com/office/drawing/2014/chart" uri="{C3380CC4-5D6E-409C-BE32-E72D297353CC}">
                <c16:uniqueId val="{00000006-C967-4FEA-B0BA-FF7A12E38F1B}"/>
              </c:ext>
            </c:extLst>
          </c:dPt>
          <c:dLbls>
            <c:spPr>
              <a:noFill/>
              <a:ln>
                <a:noFill/>
              </a:ln>
              <a:effectLst/>
            </c:spPr>
            <c:txPr>
              <a:bodyPr lIns="0" tIns="0" rIns="0" bIns="0"/>
              <a:lstStyle/>
              <a:p>
                <a:pPr marL="0" marR="0" indent="0" algn="ctr" defTabSz="914400" fontAlgn="auto" hangingPunct="1">
                  <a:lnSpc>
                    <a:spcPct val="100000"/>
                  </a:lnSpc>
                  <a:spcBef>
                    <a:spcPts val="0"/>
                  </a:spcBef>
                  <a:spcAft>
                    <a:spcPts val="0"/>
                  </a:spcAft>
                  <a:tabLst/>
                  <a:defRPr sz="1000" b="0" i="0" u="none" strike="noStrike" kern="1200" baseline="0">
                    <a:solidFill>
                      <a:srgbClr val="000000"/>
                    </a:solidFill>
                    <a:latin typeface="Aptos Narrow"/>
                  </a:defRPr>
                </a:pPr>
                <a:endParaRPr lang="es-ES"/>
              </a:p>
            </c:txPr>
            <c:showLegendKey val="0"/>
            <c:showVal val="0"/>
            <c:showCatName val="0"/>
            <c:showSerName val="0"/>
            <c:showPercent val="1"/>
            <c:showBubbleSize val="0"/>
            <c:separator>, </c:separator>
            <c:showLeaderLines val="1"/>
            <c:extLst>
              <c:ext xmlns:c15="http://schemas.microsoft.com/office/drawing/2012/chart" uri="{CE6537A1-D6FC-4f65-9D91-7224C49458BB}"/>
            </c:extLst>
          </c:dLbls>
          <c:cat>
            <c:strRef>
              <c:f>Uncertainty_assessment!$L$8:$L$13</c:f>
              <c:strCache>
                <c:ptCount val="6"/>
                <c:pt idx="0">
                  <c:v>Forest </c:v>
                </c:pt>
                <c:pt idx="1">
                  <c:v>Cropland</c:v>
                </c:pt>
                <c:pt idx="2">
                  <c:v>Grassland</c:v>
                </c:pt>
                <c:pt idx="3">
                  <c:v>Otherland</c:v>
                </c:pt>
                <c:pt idx="4">
                  <c:v>Wetland</c:v>
                </c:pt>
                <c:pt idx="5">
                  <c:v>Settlement</c:v>
                </c:pt>
              </c:strCache>
            </c:strRef>
          </c:cat>
          <c:val>
            <c:numRef>
              <c:f>Uncertainty_assessment!$P$8:$P$13</c:f>
              <c:numCache>
                <c:formatCode>" "* #\ ##0" ";"-"* #\ ##0" ";" "* "-"#" ";" "@" "</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C967-4FEA-B0BA-FF7A12E38F1B}"/>
            </c:ext>
          </c:extLst>
        </c:ser>
        <c:dLbls>
          <c:showLegendKey val="0"/>
          <c:showVal val="0"/>
          <c:showCatName val="0"/>
          <c:showSerName val="0"/>
          <c:showPercent val="0"/>
          <c:showBubbleSize val="0"/>
          <c:showLeaderLines val="1"/>
        </c:dLbls>
        <c:firstSliceAng val="360"/>
        <c:holeSize val="50"/>
      </c:doughnutChart>
      <c:spPr>
        <a:noFill/>
        <a:ln>
          <a:noFill/>
        </a:ln>
      </c:spPr>
    </c:plotArea>
    <c:legend>
      <c:legendPos val="r"/>
      <c:overlay val="0"/>
      <c:spPr>
        <a:noFill/>
        <a:ln>
          <a:noFill/>
        </a:ln>
      </c:spPr>
      <c:txPr>
        <a:bodyPr lIns="0" tIns="0" rIns="0" bIns="0"/>
        <a:lstStyle/>
        <a:p>
          <a:pPr marL="0" marR="0" indent="0" defTabSz="914400" fontAlgn="auto" hangingPunct="1">
            <a:lnSpc>
              <a:spcPct val="100000"/>
            </a:lnSpc>
            <a:spcBef>
              <a:spcPts val="0"/>
            </a:spcBef>
            <a:spcAft>
              <a:spcPts val="0"/>
            </a:spcAft>
            <a:tabLst/>
            <a:defRPr sz="900" b="0" i="0" u="none" strike="noStrike" kern="1200" baseline="0">
              <a:solidFill>
                <a:srgbClr val="595959"/>
              </a:solidFill>
              <a:latin typeface="Aptos Narrow"/>
            </a:defRPr>
          </a:pPr>
          <a:endParaRPr lang="es-ES"/>
        </a:p>
      </c:txPr>
    </c:legend>
    <c:plotVisOnly val="1"/>
    <c:dispBlanksAs val="gap"/>
    <c:showDLblsOverMax val="0"/>
  </c:chart>
  <c:spPr>
    <a:solidFill>
      <a:srgbClr val="FFFFFF"/>
    </a:solidFill>
    <a:ln w="12701" cap="flat">
      <a:solidFill>
        <a:srgbClr val="898989"/>
      </a:solidFill>
      <a:prstDash val="solid"/>
      <a:round/>
    </a:ln>
  </c:spPr>
  <c:txPr>
    <a:bodyPr lIns="0" tIns="0" rIns="0" bIns="0"/>
    <a:lstStyle/>
    <a:p>
      <a:pPr marL="0" marR="0" indent="0" defTabSz="914400" fontAlgn="auto" hangingPunct="1">
        <a:lnSpc>
          <a:spcPct val="100000"/>
        </a:lnSpc>
        <a:spcBef>
          <a:spcPts val="0"/>
        </a:spcBef>
        <a:spcAft>
          <a:spcPts val="0"/>
        </a:spcAft>
        <a:tabLst/>
        <a:defRPr lang="en-US" sz="1000" b="0" i="0" u="none" strike="noStrike" kern="1200" baseline="0">
          <a:solidFill>
            <a:srgbClr val="000000"/>
          </a:solidFill>
          <a:latin typeface="Aptos Narrow"/>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strRef>
          <c:f>Uncertainty_assessment!$T$16:$T$16</c:f>
          <c:strCache>
            <c:ptCount val="1"/>
            <c:pt idx="0">
              <c:v>Final LU 2024</c:v>
            </c:pt>
          </c:strCache>
        </c:strRef>
      </c:tx>
      <c:overlay val="0"/>
      <c:spPr>
        <a:noFill/>
        <a:ln>
          <a:noFill/>
        </a:ln>
      </c:spPr>
      <c:txPr>
        <a:bodyPr lIns="0" tIns="0" rIns="0" bIns="0"/>
        <a:lstStyle/>
        <a:p>
          <a:pPr marL="0" marR="0" indent="0" algn="ctr" defTabSz="914400" fontAlgn="auto" hangingPunct="1">
            <a:lnSpc>
              <a:spcPct val="100000"/>
            </a:lnSpc>
            <a:spcBef>
              <a:spcPts val="0"/>
            </a:spcBef>
            <a:spcAft>
              <a:spcPts val="0"/>
            </a:spcAft>
            <a:tabLst/>
            <a:defRPr sz="1000" b="1" i="0" u="none" strike="noStrike" kern="1200" spc="0" baseline="0">
              <a:solidFill>
                <a:srgbClr val="595959"/>
              </a:solidFill>
              <a:latin typeface="Aptos Narrow"/>
            </a:defRPr>
          </a:pPr>
          <a:endParaRPr lang="es-ES"/>
        </a:p>
      </c:txPr>
    </c:title>
    <c:autoTitleDeleted val="0"/>
    <c:plotArea>
      <c:layout/>
      <c:doughnutChart>
        <c:varyColors val="1"/>
        <c:ser>
          <c:idx val="0"/>
          <c:order val="0"/>
          <c:tx>
            <c:strRef>
              <c:f>Uncertainty_assessment!$P$7:$P$7</c:f>
              <c:strCache>
                <c:ptCount val="1"/>
                <c:pt idx="0">
                  <c:v>Area (ha)</c:v>
                </c:pt>
              </c:strCache>
            </c:strRef>
          </c:tx>
          <c:dPt>
            <c:idx val="0"/>
            <c:bubble3D val="0"/>
            <c:spPr>
              <a:solidFill>
                <a:srgbClr val="B4E5A2"/>
              </a:solidFill>
              <a:ln>
                <a:noFill/>
              </a:ln>
            </c:spPr>
            <c:extLst>
              <c:ext xmlns:c16="http://schemas.microsoft.com/office/drawing/2014/chart" uri="{C3380CC4-5D6E-409C-BE32-E72D297353CC}">
                <c16:uniqueId val="{00000001-7151-4F41-970E-CC735349ADC5}"/>
              </c:ext>
            </c:extLst>
          </c:dPt>
          <c:dPt>
            <c:idx val="1"/>
            <c:bubble3D val="0"/>
            <c:spPr>
              <a:solidFill>
                <a:srgbClr val="FF99FF"/>
              </a:solidFill>
              <a:ln>
                <a:noFill/>
              </a:ln>
            </c:spPr>
            <c:extLst>
              <c:ext xmlns:c16="http://schemas.microsoft.com/office/drawing/2014/chart" uri="{C3380CC4-5D6E-409C-BE32-E72D297353CC}">
                <c16:uniqueId val="{00000002-7151-4F41-970E-CC735349ADC5}"/>
              </c:ext>
            </c:extLst>
          </c:dPt>
          <c:dPt>
            <c:idx val="2"/>
            <c:bubble3D val="0"/>
            <c:spPr>
              <a:solidFill>
                <a:srgbClr val="CAEEFB"/>
              </a:solidFill>
              <a:ln>
                <a:noFill/>
              </a:ln>
            </c:spPr>
            <c:extLst>
              <c:ext xmlns:c16="http://schemas.microsoft.com/office/drawing/2014/chart" uri="{C3380CC4-5D6E-409C-BE32-E72D297353CC}">
                <c16:uniqueId val="{00000003-7151-4F41-970E-CC735349ADC5}"/>
              </c:ext>
            </c:extLst>
          </c:dPt>
          <c:dPt>
            <c:idx val="3"/>
            <c:bubble3D val="0"/>
            <c:spPr>
              <a:solidFill>
                <a:srgbClr val="AEAEAE"/>
              </a:solidFill>
              <a:ln>
                <a:noFill/>
              </a:ln>
            </c:spPr>
            <c:extLst>
              <c:ext xmlns:c16="http://schemas.microsoft.com/office/drawing/2014/chart" uri="{C3380CC4-5D6E-409C-BE32-E72D297353CC}">
                <c16:uniqueId val="{00000004-7151-4F41-970E-CC735349ADC5}"/>
              </c:ext>
            </c:extLst>
          </c:dPt>
          <c:dPt>
            <c:idx val="4"/>
            <c:bubble3D val="0"/>
            <c:spPr>
              <a:solidFill>
                <a:srgbClr val="E59EDD"/>
              </a:solidFill>
              <a:ln>
                <a:noFill/>
              </a:ln>
            </c:spPr>
            <c:extLst>
              <c:ext xmlns:c16="http://schemas.microsoft.com/office/drawing/2014/chart" uri="{C3380CC4-5D6E-409C-BE32-E72D297353CC}">
                <c16:uniqueId val="{00000005-7151-4F41-970E-CC735349ADC5}"/>
              </c:ext>
            </c:extLst>
          </c:dPt>
          <c:dPt>
            <c:idx val="5"/>
            <c:bubble3D val="0"/>
            <c:spPr>
              <a:solidFill>
                <a:srgbClr val="FF3300"/>
              </a:solidFill>
              <a:ln>
                <a:noFill/>
              </a:ln>
            </c:spPr>
            <c:extLst>
              <c:ext xmlns:c16="http://schemas.microsoft.com/office/drawing/2014/chart" uri="{C3380CC4-5D6E-409C-BE32-E72D297353CC}">
                <c16:uniqueId val="{00000006-7151-4F41-970E-CC735349ADC5}"/>
              </c:ext>
            </c:extLst>
          </c:dPt>
          <c:dLbls>
            <c:spPr>
              <a:noFill/>
              <a:ln>
                <a:noFill/>
              </a:ln>
              <a:effectLst/>
            </c:spPr>
            <c:txPr>
              <a:bodyPr lIns="0" tIns="0" rIns="0" bIns="0"/>
              <a:lstStyle/>
              <a:p>
                <a:pPr marL="0" marR="0" indent="0" algn="ctr" defTabSz="914400" fontAlgn="auto" hangingPunct="1">
                  <a:lnSpc>
                    <a:spcPct val="100000"/>
                  </a:lnSpc>
                  <a:spcBef>
                    <a:spcPts val="0"/>
                  </a:spcBef>
                  <a:spcAft>
                    <a:spcPts val="0"/>
                  </a:spcAft>
                  <a:tabLst/>
                  <a:defRPr sz="1000" b="0" i="0" u="none" strike="noStrike" kern="1200" baseline="0">
                    <a:solidFill>
                      <a:srgbClr val="000000"/>
                    </a:solidFill>
                    <a:latin typeface="Aptos Narrow"/>
                  </a:defRPr>
                </a:pPr>
                <a:endParaRPr lang="es-ES"/>
              </a:p>
            </c:txPr>
            <c:showLegendKey val="0"/>
            <c:showVal val="0"/>
            <c:showCatName val="0"/>
            <c:showSerName val="0"/>
            <c:showPercent val="1"/>
            <c:showBubbleSize val="0"/>
            <c:separator>, </c:separator>
            <c:showLeaderLines val="1"/>
            <c:extLst>
              <c:ext xmlns:c15="http://schemas.microsoft.com/office/drawing/2012/chart" uri="{CE6537A1-D6FC-4f65-9D91-7224C49458BB}"/>
            </c:extLst>
          </c:dLbls>
          <c:cat>
            <c:strRef>
              <c:f>Uncertainty_assessment!$L$8:$L$13</c:f>
              <c:strCache>
                <c:ptCount val="6"/>
                <c:pt idx="0">
                  <c:v>Forest </c:v>
                </c:pt>
                <c:pt idx="1">
                  <c:v>Cropland</c:v>
                </c:pt>
                <c:pt idx="2">
                  <c:v>Grassland</c:v>
                </c:pt>
                <c:pt idx="3">
                  <c:v>Otherland</c:v>
                </c:pt>
                <c:pt idx="4">
                  <c:v>Wetland</c:v>
                </c:pt>
                <c:pt idx="5">
                  <c:v>Settlement</c:v>
                </c:pt>
              </c:strCache>
            </c:strRef>
          </c:cat>
          <c:val>
            <c:numRef>
              <c:f>Uncertainty_assessment!$P$8:$P$13</c:f>
              <c:numCache>
                <c:formatCode>" "* #\ ##0" ";"-"* #\ ##0" ";" "* "-"#" ";" "@" "</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7151-4F41-970E-CC735349ADC5}"/>
            </c:ext>
          </c:extLst>
        </c:ser>
        <c:dLbls>
          <c:showLegendKey val="0"/>
          <c:showVal val="0"/>
          <c:showCatName val="0"/>
          <c:showSerName val="0"/>
          <c:showPercent val="0"/>
          <c:showBubbleSize val="0"/>
          <c:showLeaderLines val="1"/>
        </c:dLbls>
        <c:firstSliceAng val="360"/>
        <c:holeSize val="50"/>
      </c:doughnutChart>
      <c:spPr>
        <a:noFill/>
        <a:ln>
          <a:noFill/>
        </a:ln>
      </c:spPr>
    </c:plotArea>
    <c:legend>
      <c:legendPos val="r"/>
      <c:overlay val="0"/>
      <c:spPr>
        <a:noFill/>
        <a:ln>
          <a:noFill/>
        </a:ln>
      </c:spPr>
      <c:txPr>
        <a:bodyPr lIns="0" tIns="0" rIns="0" bIns="0"/>
        <a:lstStyle/>
        <a:p>
          <a:pPr marL="0" marR="0" indent="0" defTabSz="914400" fontAlgn="auto" hangingPunct="1">
            <a:lnSpc>
              <a:spcPct val="100000"/>
            </a:lnSpc>
            <a:spcBef>
              <a:spcPts val="0"/>
            </a:spcBef>
            <a:spcAft>
              <a:spcPts val="0"/>
            </a:spcAft>
            <a:tabLst/>
            <a:defRPr sz="900" b="0" i="0" u="none" strike="noStrike" kern="1200" baseline="0">
              <a:solidFill>
                <a:srgbClr val="595959"/>
              </a:solidFill>
              <a:latin typeface="Aptos Narrow"/>
            </a:defRPr>
          </a:pPr>
          <a:endParaRPr lang="es-ES"/>
        </a:p>
      </c:txPr>
    </c:legend>
    <c:plotVisOnly val="1"/>
    <c:dispBlanksAs val="gap"/>
    <c:showDLblsOverMax val="0"/>
  </c:chart>
  <c:spPr>
    <a:solidFill>
      <a:srgbClr val="FFFFFF"/>
    </a:solidFill>
    <a:ln w="12701" cap="flat">
      <a:solidFill>
        <a:srgbClr val="898989"/>
      </a:solidFill>
      <a:prstDash val="solid"/>
      <a:round/>
    </a:ln>
  </c:spPr>
  <c:txPr>
    <a:bodyPr lIns="0" tIns="0" rIns="0" bIns="0"/>
    <a:lstStyle/>
    <a:p>
      <a:pPr marL="0" marR="0" indent="0" defTabSz="914400" fontAlgn="auto" hangingPunct="1">
        <a:lnSpc>
          <a:spcPct val="100000"/>
        </a:lnSpc>
        <a:spcBef>
          <a:spcPts val="0"/>
        </a:spcBef>
        <a:spcAft>
          <a:spcPts val="0"/>
        </a:spcAft>
        <a:tabLst/>
        <a:defRPr lang="en-US" sz="1000" b="0" i="0" u="none" strike="noStrike" kern="1200" baseline="0">
          <a:solidFill>
            <a:srgbClr val="000000"/>
          </a:solidFill>
          <a:latin typeface="Aptos Narrow"/>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strRef>
          <c:f>Uncertainty_assessment!$T$5:$T$5</c:f>
          <c:strCache>
            <c:ptCount val="1"/>
            <c:pt idx="0">
              <c:v>Initial LU 2000</c:v>
            </c:pt>
          </c:strCache>
        </c:strRef>
      </c:tx>
      <c:overlay val="0"/>
      <c:spPr>
        <a:noFill/>
        <a:ln>
          <a:noFill/>
        </a:ln>
      </c:spPr>
      <c:txPr>
        <a:bodyPr lIns="0" tIns="0" rIns="0" bIns="0"/>
        <a:lstStyle/>
        <a:p>
          <a:pPr marL="0" marR="0" indent="0" algn="ctr" defTabSz="914400" fontAlgn="auto" hangingPunct="1">
            <a:lnSpc>
              <a:spcPct val="100000"/>
            </a:lnSpc>
            <a:spcBef>
              <a:spcPts val="0"/>
            </a:spcBef>
            <a:spcAft>
              <a:spcPts val="0"/>
            </a:spcAft>
            <a:tabLst/>
            <a:defRPr sz="1000" b="1" i="0" u="none" strike="noStrike" kern="1200" spc="0" baseline="0">
              <a:solidFill>
                <a:srgbClr val="595959"/>
              </a:solidFill>
              <a:latin typeface="Aptos Narrow"/>
            </a:defRPr>
          </a:pPr>
          <a:endParaRPr lang="es-ES"/>
        </a:p>
      </c:txPr>
    </c:title>
    <c:autoTitleDeleted val="0"/>
    <c:plotArea>
      <c:layout/>
      <c:doughnutChart>
        <c:varyColors val="1"/>
        <c:ser>
          <c:idx val="0"/>
          <c:order val="0"/>
          <c:tx>
            <c:strRef>
              <c:f>Uncertainty_assessment!$N$7:$N$7</c:f>
              <c:strCache>
                <c:ptCount val="1"/>
                <c:pt idx="0">
                  <c:v>Area (ha)</c:v>
                </c:pt>
              </c:strCache>
            </c:strRef>
          </c:tx>
          <c:dPt>
            <c:idx val="0"/>
            <c:bubble3D val="0"/>
            <c:spPr>
              <a:solidFill>
                <a:srgbClr val="B4E5A2"/>
              </a:solidFill>
              <a:ln>
                <a:noFill/>
              </a:ln>
            </c:spPr>
            <c:extLst>
              <c:ext xmlns:c16="http://schemas.microsoft.com/office/drawing/2014/chart" uri="{C3380CC4-5D6E-409C-BE32-E72D297353CC}">
                <c16:uniqueId val="{00000001-0BAD-4741-8F8B-08335D49DD1E}"/>
              </c:ext>
            </c:extLst>
          </c:dPt>
          <c:dPt>
            <c:idx val="1"/>
            <c:bubble3D val="0"/>
            <c:spPr>
              <a:solidFill>
                <a:srgbClr val="FF99FF"/>
              </a:solidFill>
              <a:ln>
                <a:noFill/>
              </a:ln>
            </c:spPr>
            <c:extLst>
              <c:ext xmlns:c16="http://schemas.microsoft.com/office/drawing/2014/chart" uri="{C3380CC4-5D6E-409C-BE32-E72D297353CC}">
                <c16:uniqueId val="{00000002-0BAD-4741-8F8B-08335D49DD1E}"/>
              </c:ext>
            </c:extLst>
          </c:dPt>
          <c:dPt>
            <c:idx val="2"/>
            <c:bubble3D val="0"/>
            <c:spPr>
              <a:solidFill>
                <a:srgbClr val="CAEEFB"/>
              </a:solidFill>
              <a:ln>
                <a:noFill/>
              </a:ln>
            </c:spPr>
            <c:extLst>
              <c:ext xmlns:c16="http://schemas.microsoft.com/office/drawing/2014/chart" uri="{C3380CC4-5D6E-409C-BE32-E72D297353CC}">
                <c16:uniqueId val="{00000003-0BAD-4741-8F8B-08335D49DD1E}"/>
              </c:ext>
            </c:extLst>
          </c:dPt>
          <c:dPt>
            <c:idx val="3"/>
            <c:bubble3D val="0"/>
            <c:spPr>
              <a:solidFill>
                <a:srgbClr val="AEAEAE"/>
              </a:solidFill>
              <a:ln>
                <a:noFill/>
              </a:ln>
            </c:spPr>
            <c:extLst>
              <c:ext xmlns:c16="http://schemas.microsoft.com/office/drawing/2014/chart" uri="{C3380CC4-5D6E-409C-BE32-E72D297353CC}">
                <c16:uniqueId val="{00000004-0BAD-4741-8F8B-08335D49DD1E}"/>
              </c:ext>
            </c:extLst>
          </c:dPt>
          <c:dPt>
            <c:idx val="4"/>
            <c:bubble3D val="0"/>
            <c:spPr>
              <a:solidFill>
                <a:srgbClr val="E59EDD"/>
              </a:solidFill>
              <a:ln>
                <a:noFill/>
              </a:ln>
            </c:spPr>
            <c:extLst>
              <c:ext xmlns:c16="http://schemas.microsoft.com/office/drawing/2014/chart" uri="{C3380CC4-5D6E-409C-BE32-E72D297353CC}">
                <c16:uniqueId val="{00000005-0BAD-4741-8F8B-08335D49DD1E}"/>
              </c:ext>
            </c:extLst>
          </c:dPt>
          <c:dPt>
            <c:idx val="5"/>
            <c:bubble3D val="0"/>
            <c:spPr>
              <a:solidFill>
                <a:srgbClr val="FF3300"/>
              </a:solidFill>
              <a:ln>
                <a:noFill/>
              </a:ln>
            </c:spPr>
            <c:extLst>
              <c:ext xmlns:c16="http://schemas.microsoft.com/office/drawing/2014/chart" uri="{C3380CC4-5D6E-409C-BE32-E72D297353CC}">
                <c16:uniqueId val="{00000006-0BAD-4741-8F8B-08335D49DD1E}"/>
              </c:ext>
            </c:extLst>
          </c:dPt>
          <c:dLbls>
            <c:spPr>
              <a:noFill/>
              <a:ln>
                <a:noFill/>
              </a:ln>
              <a:effectLst/>
            </c:spPr>
            <c:txPr>
              <a:bodyPr lIns="0" tIns="0" rIns="0" bIns="0"/>
              <a:lstStyle/>
              <a:p>
                <a:pPr marL="0" marR="0" indent="0" algn="ctr" defTabSz="914400" fontAlgn="auto" hangingPunct="1">
                  <a:lnSpc>
                    <a:spcPct val="100000"/>
                  </a:lnSpc>
                  <a:spcBef>
                    <a:spcPts val="0"/>
                  </a:spcBef>
                  <a:spcAft>
                    <a:spcPts val="0"/>
                  </a:spcAft>
                  <a:tabLst/>
                  <a:defRPr sz="1000" b="0" i="0" u="none" strike="noStrike" kern="1200" baseline="0">
                    <a:solidFill>
                      <a:srgbClr val="000000"/>
                    </a:solidFill>
                    <a:latin typeface="Aptos Narrow"/>
                  </a:defRPr>
                </a:pPr>
                <a:endParaRPr lang="es-ES"/>
              </a:p>
            </c:txPr>
            <c:showLegendKey val="0"/>
            <c:showVal val="0"/>
            <c:showCatName val="0"/>
            <c:showSerName val="0"/>
            <c:showPercent val="1"/>
            <c:showBubbleSize val="0"/>
            <c:separator>, </c:separator>
            <c:showLeaderLines val="1"/>
            <c:extLst>
              <c:ext xmlns:c15="http://schemas.microsoft.com/office/drawing/2012/chart" uri="{CE6537A1-D6FC-4f65-9D91-7224C49458BB}"/>
            </c:extLst>
          </c:dLbls>
          <c:cat>
            <c:strRef>
              <c:f>Uncertainty_assessment!$L$8:$L$13</c:f>
              <c:strCache>
                <c:ptCount val="6"/>
                <c:pt idx="0">
                  <c:v>Forest </c:v>
                </c:pt>
                <c:pt idx="1">
                  <c:v>Cropland</c:v>
                </c:pt>
                <c:pt idx="2">
                  <c:v>Grassland</c:v>
                </c:pt>
                <c:pt idx="3">
                  <c:v>Otherland</c:v>
                </c:pt>
                <c:pt idx="4">
                  <c:v>Wetland</c:v>
                </c:pt>
                <c:pt idx="5">
                  <c:v>Settlement</c:v>
                </c:pt>
              </c:strCache>
            </c:strRef>
          </c:cat>
          <c:val>
            <c:numRef>
              <c:f>Uncertainty_assessment!$N$8:$N$13</c:f>
              <c:numCache>
                <c:formatCode>" "* #\ ##0" ";"-"* #\ ##0" ";" "* "-"#" ";" "@" "</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0BAD-4741-8F8B-08335D49DD1E}"/>
            </c:ext>
          </c:extLst>
        </c:ser>
        <c:dLbls>
          <c:showLegendKey val="0"/>
          <c:showVal val="0"/>
          <c:showCatName val="0"/>
          <c:showSerName val="0"/>
          <c:showPercent val="0"/>
          <c:showBubbleSize val="0"/>
          <c:showLeaderLines val="1"/>
        </c:dLbls>
        <c:firstSliceAng val="360"/>
        <c:holeSize val="50"/>
      </c:doughnutChart>
      <c:spPr>
        <a:noFill/>
        <a:ln>
          <a:noFill/>
        </a:ln>
      </c:spPr>
    </c:plotArea>
    <c:legend>
      <c:legendPos val="r"/>
      <c:overlay val="0"/>
      <c:spPr>
        <a:noFill/>
        <a:ln>
          <a:noFill/>
        </a:ln>
      </c:spPr>
      <c:txPr>
        <a:bodyPr lIns="0" tIns="0" rIns="0" bIns="0"/>
        <a:lstStyle/>
        <a:p>
          <a:pPr marL="0" marR="0" indent="0" defTabSz="914400" fontAlgn="auto" hangingPunct="1">
            <a:lnSpc>
              <a:spcPct val="100000"/>
            </a:lnSpc>
            <a:spcBef>
              <a:spcPts val="0"/>
            </a:spcBef>
            <a:spcAft>
              <a:spcPts val="0"/>
            </a:spcAft>
            <a:tabLst/>
            <a:defRPr sz="900" b="0" i="0" u="none" strike="noStrike" kern="1200" baseline="0">
              <a:solidFill>
                <a:srgbClr val="595959"/>
              </a:solidFill>
              <a:latin typeface="Aptos Narrow"/>
            </a:defRPr>
          </a:pPr>
          <a:endParaRPr lang="es-ES"/>
        </a:p>
      </c:txPr>
    </c:legend>
    <c:plotVisOnly val="1"/>
    <c:dispBlanksAs val="gap"/>
    <c:showDLblsOverMax val="0"/>
  </c:chart>
  <c:spPr>
    <a:solidFill>
      <a:srgbClr val="FFFFFF"/>
    </a:solidFill>
    <a:ln w="12701" cap="flat">
      <a:solidFill>
        <a:srgbClr val="898989"/>
      </a:solidFill>
      <a:prstDash val="solid"/>
      <a:round/>
    </a:ln>
  </c:spPr>
  <c:txPr>
    <a:bodyPr lIns="0" tIns="0" rIns="0" bIns="0"/>
    <a:lstStyle/>
    <a:p>
      <a:pPr marL="0" marR="0" indent="0" defTabSz="914400" fontAlgn="auto" hangingPunct="1">
        <a:lnSpc>
          <a:spcPct val="100000"/>
        </a:lnSpc>
        <a:spcBef>
          <a:spcPts val="0"/>
        </a:spcBef>
        <a:spcAft>
          <a:spcPts val="0"/>
        </a:spcAft>
        <a:tabLst/>
        <a:defRPr lang="en-US" sz="1000" b="0" i="0" u="none" strike="noStrike" kern="1200" baseline="0">
          <a:solidFill>
            <a:srgbClr val="000000"/>
          </a:solidFill>
          <a:latin typeface="Aptos Narrow"/>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lIns="0" tIns="0" rIns="0" bIns="0"/>
          <a:lstStyle/>
          <a:p>
            <a:pPr marL="0" marR="0" indent="0" algn="ctr" defTabSz="914400" fontAlgn="auto" hangingPunct="1">
              <a:lnSpc>
                <a:spcPct val="100000"/>
              </a:lnSpc>
              <a:spcBef>
                <a:spcPts val="0"/>
              </a:spcBef>
              <a:spcAft>
                <a:spcPts val="0"/>
              </a:spcAft>
              <a:tabLst/>
              <a:defRPr sz="1000" b="1" i="0" u="none" strike="noStrike" kern="1200" spc="0" baseline="0">
                <a:solidFill>
                  <a:srgbClr val="595959"/>
                </a:solidFill>
                <a:latin typeface="Aptos Narrow"/>
              </a:defRPr>
            </a:pPr>
            <a:r>
              <a:rPr lang="es-ES" sz="1000" b="1" i="0" u="none" strike="noStrike" kern="1200" cap="none" spc="0" baseline="0">
                <a:solidFill>
                  <a:srgbClr val="595959"/>
                </a:solidFill>
                <a:uFillTx/>
                <a:latin typeface="Aptos Narrow"/>
              </a:rPr>
              <a:t>Uso de la tierra inicial (2000)</a:t>
            </a:r>
          </a:p>
        </c:rich>
      </c:tx>
      <c:overlay val="0"/>
      <c:spPr>
        <a:noFill/>
        <a:ln>
          <a:noFill/>
        </a:ln>
      </c:spPr>
    </c:title>
    <c:autoTitleDeleted val="0"/>
    <c:plotArea>
      <c:layout/>
      <c:doughnutChart>
        <c:varyColors val="1"/>
        <c:ser>
          <c:idx val="0"/>
          <c:order val="0"/>
          <c:tx>
            <c:strRef>
              <c:f>Uncertainty_assessment!$N$7:$N$7</c:f>
              <c:strCache>
                <c:ptCount val="1"/>
                <c:pt idx="0">
                  <c:v>Area (ha)</c:v>
                </c:pt>
              </c:strCache>
            </c:strRef>
          </c:tx>
          <c:dPt>
            <c:idx val="0"/>
            <c:bubble3D val="0"/>
            <c:spPr>
              <a:solidFill>
                <a:srgbClr val="B4E5A2"/>
              </a:solidFill>
              <a:ln>
                <a:noFill/>
              </a:ln>
            </c:spPr>
            <c:extLst>
              <c:ext xmlns:c16="http://schemas.microsoft.com/office/drawing/2014/chart" uri="{C3380CC4-5D6E-409C-BE32-E72D297353CC}">
                <c16:uniqueId val="{00000001-F4D8-477A-8383-33EEC5B85479}"/>
              </c:ext>
            </c:extLst>
          </c:dPt>
          <c:dPt>
            <c:idx val="1"/>
            <c:bubble3D val="0"/>
            <c:spPr>
              <a:solidFill>
                <a:srgbClr val="FF99FF"/>
              </a:solidFill>
              <a:ln>
                <a:noFill/>
              </a:ln>
            </c:spPr>
            <c:extLst>
              <c:ext xmlns:c16="http://schemas.microsoft.com/office/drawing/2014/chart" uri="{C3380CC4-5D6E-409C-BE32-E72D297353CC}">
                <c16:uniqueId val="{00000002-F4D8-477A-8383-33EEC5B85479}"/>
              </c:ext>
            </c:extLst>
          </c:dPt>
          <c:dPt>
            <c:idx val="2"/>
            <c:bubble3D val="0"/>
            <c:spPr>
              <a:solidFill>
                <a:srgbClr val="CAEEFB"/>
              </a:solidFill>
              <a:ln>
                <a:noFill/>
              </a:ln>
            </c:spPr>
            <c:extLst>
              <c:ext xmlns:c16="http://schemas.microsoft.com/office/drawing/2014/chart" uri="{C3380CC4-5D6E-409C-BE32-E72D297353CC}">
                <c16:uniqueId val="{00000003-F4D8-477A-8383-33EEC5B85479}"/>
              </c:ext>
            </c:extLst>
          </c:dPt>
          <c:dPt>
            <c:idx val="3"/>
            <c:bubble3D val="0"/>
            <c:spPr>
              <a:solidFill>
                <a:srgbClr val="AEAEAE"/>
              </a:solidFill>
              <a:ln>
                <a:noFill/>
              </a:ln>
            </c:spPr>
            <c:extLst>
              <c:ext xmlns:c16="http://schemas.microsoft.com/office/drawing/2014/chart" uri="{C3380CC4-5D6E-409C-BE32-E72D297353CC}">
                <c16:uniqueId val="{00000004-F4D8-477A-8383-33EEC5B85479}"/>
              </c:ext>
            </c:extLst>
          </c:dPt>
          <c:dPt>
            <c:idx val="4"/>
            <c:bubble3D val="0"/>
            <c:spPr>
              <a:solidFill>
                <a:srgbClr val="E59EDD"/>
              </a:solidFill>
              <a:ln>
                <a:noFill/>
              </a:ln>
            </c:spPr>
            <c:extLst>
              <c:ext xmlns:c16="http://schemas.microsoft.com/office/drawing/2014/chart" uri="{C3380CC4-5D6E-409C-BE32-E72D297353CC}">
                <c16:uniqueId val="{00000005-F4D8-477A-8383-33EEC5B85479}"/>
              </c:ext>
            </c:extLst>
          </c:dPt>
          <c:dPt>
            <c:idx val="5"/>
            <c:bubble3D val="0"/>
            <c:spPr>
              <a:solidFill>
                <a:srgbClr val="FF3300"/>
              </a:solidFill>
              <a:ln>
                <a:noFill/>
              </a:ln>
            </c:spPr>
            <c:extLst>
              <c:ext xmlns:c16="http://schemas.microsoft.com/office/drawing/2014/chart" uri="{C3380CC4-5D6E-409C-BE32-E72D297353CC}">
                <c16:uniqueId val="{00000006-F4D8-477A-8383-33EEC5B85479}"/>
              </c:ext>
            </c:extLst>
          </c:dPt>
          <c:dLbls>
            <c:spPr>
              <a:noFill/>
              <a:ln>
                <a:noFill/>
              </a:ln>
              <a:effectLst/>
            </c:spPr>
            <c:txPr>
              <a:bodyPr lIns="0" tIns="0" rIns="0" bIns="0"/>
              <a:lstStyle/>
              <a:p>
                <a:pPr marL="0" marR="0" indent="0" algn="ctr" defTabSz="914400" fontAlgn="auto" hangingPunct="1">
                  <a:lnSpc>
                    <a:spcPct val="100000"/>
                  </a:lnSpc>
                  <a:spcBef>
                    <a:spcPts val="0"/>
                  </a:spcBef>
                  <a:spcAft>
                    <a:spcPts val="0"/>
                  </a:spcAft>
                  <a:tabLst/>
                  <a:defRPr sz="1000" b="0" i="0" u="none" strike="noStrike" kern="1200" baseline="0">
                    <a:solidFill>
                      <a:srgbClr val="000000"/>
                    </a:solidFill>
                    <a:latin typeface="Aptos Narrow"/>
                  </a:defRPr>
                </a:pPr>
                <a:endParaRPr lang="es-ES"/>
              </a:p>
            </c:txPr>
            <c:showLegendKey val="0"/>
            <c:showVal val="0"/>
            <c:showCatName val="0"/>
            <c:showSerName val="0"/>
            <c:showPercent val="1"/>
            <c:showBubbleSize val="0"/>
            <c:separator>, </c:separator>
            <c:showLeaderLines val="1"/>
            <c:extLst>
              <c:ext xmlns:c15="http://schemas.microsoft.com/office/drawing/2012/chart" uri="{CE6537A1-D6FC-4f65-9D91-7224C49458BB}"/>
            </c:extLst>
          </c:dLbls>
          <c:cat>
            <c:strRef>
              <c:f>Uncertainty_assessment!$L$8:$L$13</c:f>
              <c:strCache>
                <c:ptCount val="6"/>
                <c:pt idx="0">
                  <c:v>Forest </c:v>
                </c:pt>
                <c:pt idx="1">
                  <c:v>Cropland</c:v>
                </c:pt>
                <c:pt idx="2">
                  <c:v>Grassland</c:v>
                </c:pt>
                <c:pt idx="3">
                  <c:v>Otherland</c:v>
                </c:pt>
                <c:pt idx="4">
                  <c:v>Wetland</c:v>
                </c:pt>
                <c:pt idx="5">
                  <c:v>Settlement</c:v>
                </c:pt>
              </c:strCache>
            </c:strRef>
          </c:cat>
          <c:val>
            <c:numRef>
              <c:f>Uncertainty_assessment!$N$8:$N$13</c:f>
              <c:numCache>
                <c:formatCode>" "* #\ ##0" ";"-"* #\ ##0" ";" "* "-"#" ";" "@" "</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F4D8-477A-8383-33EEC5B85479}"/>
            </c:ext>
          </c:extLst>
        </c:ser>
        <c:dLbls>
          <c:showLegendKey val="0"/>
          <c:showVal val="0"/>
          <c:showCatName val="0"/>
          <c:showSerName val="0"/>
          <c:showPercent val="0"/>
          <c:showBubbleSize val="0"/>
          <c:showLeaderLines val="1"/>
        </c:dLbls>
        <c:firstSliceAng val="360"/>
        <c:holeSize val="50"/>
      </c:doughnutChart>
      <c:spPr>
        <a:noFill/>
        <a:ln>
          <a:noFill/>
        </a:ln>
      </c:spPr>
    </c:plotArea>
    <c:legend>
      <c:legendPos val="r"/>
      <c:overlay val="0"/>
      <c:spPr>
        <a:noFill/>
        <a:ln>
          <a:noFill/>
        </a:ln>
      </c:spPr>
      <c:txPr>
        <a:bodyPr lIns="0" tIns="0" rIns="0" bIns="0"/>
        <a:lstStyle/>
        <a:p>
          <a:pPr marL="0" marR="0" indent="0" defTabSz="914400" fontAlgn="auto" hangingPunct="1">
            <a:lnSpc>
              <a:spcPct val="100000"/>
            </a:lnSpc>
            <a:spcBef>
              <a:spcPts val="0"/>
            </a:spcBef>
            <a:spcAft>
              <a:spcPts val="0"/>
            </a:spcAft>
            <a:tabLst/>
            <a:defRPr sz="900" b="0" i="0" u="none" strike="noStrike" kern="1200" baseline="0">
              <a:solidFill>
                <a:srgbClr val="595959"/>
              </a:solidFill>
              <a:latin typeface="Aptos Narrow"/>
            </a:defRPr>
          </a:pPr>
          <a:endParaRPr lang="es-ES"/>
        </a:p>
      </c:txPr>
    </c:legend>
    <c:plotVisOnly val="1"/>
    <c:dispBlanksAs val="gap"/>
    <c:showDLblsOverMax val="0"/>
  </c:chart>
  <c:spPr>
    <a:solidFill>
      <a:srgbClr val="FFFFFF"/>
    </a:solidFill>
    <a:ln w="12701" cap="flat">
      <a:solidFill>
        <a:srgbClr val="898989"/>
      </a:solidFill>
      <a:prstDash val="solid"/>
      <a:round/>
    </a:ln>
  </c:spPr>
  <c:txPr>
    <a:bodyPr lIns="0" tIns="0" rIns="0" bIns="0"/>
    <a:lstStyle/>
    <a:p>
      <a:pPr marL="0" marR="0" indent="0" defTabSz="914400" fontAlgn="auto" hangingPunct="1">
        <a:lnSpc>
          <a:spcPct val="100000"/>
        </a:lnSpc>
        <a:spcBef>
          <a:spcPts val="0"/>
        </a:spcBef>
        <a:spcAft>
          <a:spcPts val="0"/>
        </a:spcAft>
        <a:tabLst/>
        <a:defRPr lang="en-US" sz="1000" b="0" i="0" u="none" strike="noStrike" kern="1200" baseline="0">
          <a:solidFill>
            <a:srgbClr val="000000"/>
          </a:solidFill>
          <a:latin typeface="Aptos Narrow"/>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lIns="0" tIns="0" rIns="0" bIns="0"/>
          <a:lstStyle/>
          <a:p>
            <a:pPr marL="0" marR="0" indent="0" algn="ctr" defTabSz="914400" fontAlgn="auto" hangingPunct="1">
              <a:lnSpc>
                <a:spcPct val="100000"/>
              </a:lnSpc>
              <a:spcBef>
                <a:spcPts val="0"/>
              </a:spcBef>
              <a:spcAft>
                <a:spcPts val="0"/>
              </a:spcAft>
              <a:tabLst/>
              <a:defRPr sz="1800" b="1" i="0" u="none" strike="noStrike" kern="1200" baseline="0">
                <a:solidFill>
                  <a:srgbClr val="000000"/>
                </a:solidFill>
                <a:latin typeface="Aptos Narrow"/>
              </a:defRPr>
            </a:pPr>
            <a:r>
              <a:rPr lang="es-ES" sz="1800" b="1" i="0" u="none" strike="noStrike" kern="1200" cap="none" spc="0" baseline="0">
                <a:solidFill>
                  <a:srgbClr val="000000"/>
                </a:solidFill>
                <a:uFillTx/>
                <a:latin typeface="Aptos Narrow"/>
              </a:rPr>
              <a:t>Changes from Forest to Other Land Use - FOREST LOSS </a:t>
            </a:r>
          </a:p>
        </c:rich>
      </c:tx>
      <c:overlay val="0"/>
      <c:spPr>
        <a:noFill/>
        <a:ln>
          <a:noFill/>
        </a:ln>
      </c:spPr>
    </c:title>
    <c:autoTitleDeleted val="0"/>
    <c:plotArea>
      <c:layout>
        <c:manualLayout>
          <c:xMode val="edge"/>
          <c:yMode val="edge"/>
          <c:x val="6.4566086248304547E-3"/>
          <c:y val="9.7242194247440142E-2"/>
          <c:w val="0.84989217356104374"/>
          <c:h val="0.90275714511589111"/>
        </c:manualLayout>
      </c:layout>
      <c:barChart>
        <c:barDir val="col"/>
        <c:grouping val="clustered"/>
        <c:varyColors val="0"/>
        <c:ser>
          <c:idx val="0"/>
          <c:order val="0"/>
          <c:tx>
            <c:strRef>
              <c:f>Uncertainty_assessment!$L$19:$L$19</c:f>
              <c:strCache>
                <c:ptCount val="1"/>
                <c:pt idx="0">
                  <c:v>C &gt; F</c:v>
                </c:pt>
              </c:strCache>
            </c:strRef>
          </c:tx>
          <c:spPr>
            <a:solidFill>
              <a:srgbClr val="397D20"/>
            </a:solidFill>
            <a:ln>
              <a:noFill/>
            </a:ln>
          </c:spPr>
          <c:invertIfNegative val="0"/>
          <c:val>
            <c:numRef>
              <c:f>Uncertainty_assessment!$L$30:$L$30</c:f>
              <c:numCache>
                <c:formatCode>#,##0</c:formatCode>
                <c:ptCount val="1"/>
                <c:pt idx="0">
                  <c:v>0</c:v>
                </c:pt>
              </c:numCache>
            </c:numRef>
          </c:val>
          <c:extLst>
            <c:ext xmlns:c16="http://schemas.microsoft.com/office/drawing/2014/chart" uri="{C3380CC4-5D6E-409C-BE32-E72D297353CC}">
              <c16:uniqueId val="{00000000-397A-4E2B-B912-8DFB1D3EDF6B}"/>
            </c:ext>
          </c:extLst>
        </c:ser>
        <c:ser>
          <c:idx val="1"/>
          <c:order val="1"/>
          <c:tx>
            <c:strRef>
              <c:f>Uncertainty_assessment!$L$20:$L$20</c:f>
              <c:strCache>
                <c:ptCount val="1"/>
                <c:pt idx="0">
                  <c:v>G &gt; F</c:v>
                </c:pt>
              </c:strCache>
            </c:strRef>
          </c:tx>
          <c:spPr>
            <a:solidFill>
              <a:srgbClr val="449328"/>
            </a:solidFill>
            <a:ln>
              <a:noFill/>
            </a:ln>
          </c:spPr>
          <c:invertIfNegative val="0"/>
          <c:val>
            <c:numRef>
              <c:f>Uncertainty_assessment!$L$31:$L$31</c:f>
              <c:numCache>
                <c:formatCode>#,##0</c:formatCode>
                <c:ptCount val="1"/>
                <c:pt idx="0">
                  <c:v>0</c:v>
                </c:pt>
              </c:numCache>
            </c:numRef>
          </c:val>
          <c:extLst>
            <c:ext xmlns:c16="http://schemas.microsoft.com/office/drawing/2014/chart" uri="{C3380CC4-5D6E-409C-BE32-E72D297353CC}">
              <c16:uniqueId val="{00000001-397A-4E2B-B912-8DFB1D3EDF6B}"/>
            </c:ext>
          </c:extLst>
        </c:ser>
        <c:ser>
          <c:idx val="2"/>
          <c:order val="2"/>
          <c:tx>
            <c:strRef>
              <c:f>Uncertainty_assessment!$L$21:$L$21</c:f>
              <c:strCache>
                <c:ptCount val="1"/>
                <c:pt idx="0">
                  <c:v>O &gt; F</c:v>
                </c:pt>
              </c:strCache>
            </c:strRef>
          </c:tx>
          <c:spPr>
            <a:solidFill>
              <a:srgbClr val="4EA72E"/>
            </a:solidFill>
            <a:ln>
              <a:noFill/>
            </a:ln>
          </c:spPr>
          <c:invertIfNegative val="0"/>
          <c:val>
            <c:numRef>
              <c:f>Uncertainty_assessment!$L$32:$L$32</c:f>
              <c:numCache>
                <c:formatCode>#,##0</c:formatCode>
                <c:ptCount val="1"/>
                <c:pt idx="0">
                  <c:v>0</c:v>
                </c:pt>
              </c:numCache>
            </c:numRef>
          </c:val>
          <c:extLst>
            <c:ext xmlns:c16="http://schemas.microsoft.com/office/drawing/2014/chart" uri="{C3380CC4-5D6E-409C-BE32-E72D297353CC}">
              <c16:uniqueId val="{00000002-397A-4E2B-B912-8DFB1D3EDF6B}"/>
            </c:ext>
          </c:extLst>
        </c:ser>
        <c:ser>
          <c:idx val="3"/>
          <c:order val="3"/>
          <c:tx>
            <c:strRef>
              <c:f>Uncertainty_assessment!$L$22:$L$22</c:f>
              <c:strCache>
                <c:ptCount val="1"/>
                <c:pt idx="0">
                  <c:v>W &gt; F</c:v>
                </c:pt>
              </c:strCache>
            </c:strRef>
          </c:tx>
          <c:spPr>
            <a:solidFill>
              <a:srgbClr val="92C089"/>
            </a:solidFill>
            <a:ln>
              <a:noFill/>
            </a:ln>
          </c:spPr>
          <c:invertIfNegative val="0"/>
          <c:val>
            <c:numRef>
              <c:f>Uncertainty_assessment!$L$33:$L$33</c:f>
              <c:numCache>
                <c:formatCode>#,##0</c:formatCode>
                <c:ptCount val="1"/>
                <c:pt idx="0">
                  <c:v>0</c:v>
                </c:pt>
              </c:numCache>
            </c:numRef>
          </c:val>
          <c:extLst>
            <c:ext xmlns:c16="http://schemas.microsoft.com/office/drawing/2014/chart" uri="{C3380CC4-5D6E-409C-BE32-E72D297353CC}">
              <c16:uniqueId val="{00000003-397A-4E2B-B912-8DFB1D3EDF6B}"/>
            </c:ext>
          </c:extLst>
        </c:ser>
        <c:ser>
          <c:idx val="4"/>
          <c:order val="4"/>
          <c:tx>
            <c:strRef>
              <c:f>Uncertainty_assessment!$L$23:$L$23</c:f>
              <c:strCache>
                <c:ptCount val="1"/>
                <c:pt idx="0">
                  <c:v>S &gt; F</c:v>
                </c:pt>
              </c:strCache>
            </c:strRef>
          </c:tx>
          <c:spPr>
            <a:solidFill>
              <a:srgbClr val="BCD5B7"/>
            </a:solidFill>
            <a:ln>
              <a:noFill/>
            </a:ln>
          </c:spPr>
          <c:invertIfNegative val="0"/>
          <c:val>
            <c:numRef>
              <c:f>Uncertainty_assessment!$L$34:$L$34</c:f>
              <c:numCache>
                <c:formatCode>#,##0</c:formatCode>
                <c:ptCount val="1"/>
                <c:pt idx="0">
                  <c:v>0</c:v>
                </c:pt>
              </c:numCache>
            </c:numRef>
          </c:val>
          <c:extLst>
            <c:ext xmlns:c16="http://schemas.microsoft.com/office/drawing/2014/chart" uri="{C3380CC4-5D6E-409C-BE32-E72D297353CC}">
              <c16:uniqueId val="{00000004-397A-4E2B-B912-8DFB1D3EDF6B}"/>
            </c:ext>
          </c:extLst>
        </c:ser>
        <c:dLbls>
          <c:showLegendKey val="0"/>
          <c:showVal val="0"/>
          <c:showCatName val="0"/>
          <c:showSerName val="0"/>
          <c:showPercent val="0"/>
          <c:showBubbleSize val="0"/>
        </c:dLbls>
        <c:gapWidth val="148"/>
        <c:axId val="604681391"/>
        <c:axId val="604685231"/>
      </c:barChart>
      <c:valAx>
        <c:axId val="604685231"/>
        <c:scaling>
          <c:orientation val="minMax"/>
          <c:min val="0"/>
        </c:scaling>
        <c:delete val="0"/>
        <c:axPos val="l"/>
        <c:majorGridlines>
          <c:spPr>
            <a:ln w="6345" cap="flat">
              <a:solidFill>
                <a:srgbClr val="B7B7B7"/>
              </a:solidFill>
              <a:prstDash val="solid"/>
              <a:round/>
            </a:ln>
          </c:spPr>
        </c:majorGridlines>
        <c:numFmt formatCode="#,##0" sourceLinked="1"/>
        <c:majorTickMark val="none"/>
        <c:minorTickMark val="none"/>
        <c:tickLblPos val="nextTo"/>
        <c:spPr>
          <a:noFill/>
          <a:ln w="6345" cap="flat">
            <a:solidFill>
              <a:srgbClr val="898989"/>
            </a:solidFill>
            <a:prstDash val="solid"/>
            <a:round/>
          </a:ln>
        </c:spPr>
        <c:txPr>
          <a:bodyPr lIns="0" tIns="0" rIns="0" bIns="0"/>
          <a:lstStyle/>
          <a:p>
            <a:pPr marL="0" marR="0" indent="0" defTabSz="914400" fontAlgn="auto" hangingPunct="1">
              <a:lnSpc>
                <a:spcPct val="100000"/>
              </a:lnSpc>
              <a:spcBef>
                <a:spcPts val="0"/>
              </a:spcBef>
              <a:spcAft>
                <a:spcPts val="0"/>
              </a:spcAft>
              <a:tabLst/>
              <a:defRPr sz="1000" b="0" i="0" u="none" strike="noStrike" kern="1200" baseline="0">
                <a:solidFill>
                  <a:srgbClr val="000000"/>
                </a:solidFill>
                <a:latin typeface="Roboto"/>
              </a:defRPr>
            </a:pPr>
            <a:endParaRPr lang="es-ES"/>
          </a:p>
        </c:txPr>
        <c:crossAx val="604681391"/>
        <c:crosses val="autoZero"/>
        <c:crossBetween val="between"/>
      </c:valAx>
      <c:catAx>
        <c:axId val="604681391"/>
        <c:scaling>
          <c:orientation val="minMax"/>
        </c:scaling>
        <c:delete val="1"/>
        <c:axPos val="b"/>
        <c:majorTickMark val="none"/>
        <c:minorTickMark val="none"/>
        <c:tickLblPos val="nextTo"/>
        <c:crossAx val="604685231"/>
        <c:crosses val="autoZero"/>
        <c:auto val="1"/>
        <c:lblAlgn val="ctr"/>
        <c:lblOffset val="100"/>
        <c:noMultiLvlLbl val="0"/>
      </c:catAx>
      <c:spPr>
        <a:solidFill>
          <a:srgbClr val="FFFFFF"/>
        </a:solidFill>
        <a:ln>
          <a:noFill/>
        </a:ln>
      </c:spPr>
    </c:plotArea>
    <c:legend>
      <c:legendPos val="r"/>
      <c:overlay val="0"/>
      <c:spPr>
        <a:noFill/>
        <a:ln>
          <a:noFill/>
        </a:ln>
      </c:spPr>
      <c:txPr>
        <a:bodyPr vert="horz" lIns="0" tIns="0" rIns="0" bIns="0"/>
        <a:lstStyle/>
        <a:p>
          <a:pPr marL="0" marR="0" indent="0" algn="l" defTabSz="914400" rtl="0" fontAlgn="auto" hangingPunct="1">
            <a:lnSpc>
              <a:spcPct val="100000"/>
            </a:lnSpc>
            <a:spcBef>
              <a:spcPts val="0"/>
            </a:spcBef>
            <a:spcAft>
              <a:spcPts val="0"/>
            </a:spcAft>
            <a:tabLst/>
            <a:defRPr sz="1000" b="0" i="0" u="none" strike="noStrike" kern="1200" baseline="0">
              <a:solidFill>
                <a:srgbClr val="000000"/>
              </a:solidFill>
              <a:latin typeface="Aptos Narrow"/>
            </a:defRPr>
          </a:pPr>
          <a:endParaRPr lang="es-ES"/>
        </a:p>
      </c:txPr>
    </c:legend>
    <c:plotVisOnly val="1"/>
    <c:dispBlanksAs val="zero"/>
    <c:showDLblsOverMax val="0"/>
  </c:chart>
  <c:spPr>
    <a:solidFill>
      <a:srgbClr val="FFFFFF"/>
    </a:solidFill>
    <a:ln w="0" cap="flat">
      <a:solidFill>
        <a:srgbClr val="898989"/>
      </a:solidFill>
      <a:prstDash val="solid"/>
      <a:round/>
    </a:ln>
  </c:spPr>
  <c:txPr>
    <a:bodyPr lIns="0" tIns="0" rIns="0" bIns="0"/>
    <a:lstStyle/>
    <a:p>
      <a:pPr marL="0" marR="0" indent="0" defTabSz="914400" fontAlgn="auto" hangingPunct="1">
        <a:lnSpc>
          <a:spcPct val="100000"/>
        </a:lnSpc>
        <a:spcBef>
          <a:spcPts val="0"/>
        </a:spcBef>
        <a:spcAft>
          <a:spcPts val="0"/>
        </a:spcAft>
        <a:tabLst/>
        <a:defRPr lang="en-US" sz="1000" b="0" i="0" u="none" strike="noStrike" kern="1200" baseline="0">
          <a:solidFill>
            <a:srgbClr val="000000"/>
          </a:solidFill>
          <a:latin typeface="Aptos Narrow"/>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lIns="0" tIns="0" rIns="0" bIns="0"/>
          <a:lstStyle/>
          <a:p>
            <a:pPr marL="0" marR="0" indent="0" algn="ctr" defTabSz="914400" fontAlgn="auto" hangingPunct="1">
              <a:lnSpc>
                <a:spcPct val="100000"/>
              </a:lnSpc>
              <a:spcBef>
                <a:spcPts val="0"/>
              </a:spcBef>
              <a:spcAft>
                <a:spcPts val="0"/>
              </a:spcAft>
              <a:tabLst/>
              <a:defRPr sz="1800" b="1" i="0" u="none" strike="noStrike" kern="1200" baseline="0">
                <a:solidFill>
                  <a:srgbClr val="000000"/>
                </a:solidFill>
                <a:latin typeface="Aptos Narrow"/>
              </a:defRPr>
            </a:pPr>
            <a:r>
              <a:rPr lang="es-ES" sz="1800" b="1" i="0" u="none" strike="noStrike" kern="1200" cap="none" spc="0" baseline="0">
                <a:solidFill>
                  <a:srgbClr val="000000"/>
                </a:solidFill>
                <a:uFillTx/>
                <a:latin typeface="Aptos Narrow"/>
              </a:rPr>
              <a:t>Changes from Other Land Use to Forest - FOREST GAIN</a:t>
            </a:r>
          </a:p>
        </c:rich>
      </c:tx>
      <c:layout>
        <c:manualLayout>
          <c:xMode val="edge"/>
          <c:yMode val="edge"/>
          <c:x val="9.7083239636588547E-2"/>
          <c:y val="3.2098601006911205E-2"/>
        </c:manualLayout>
      </c:layout>
      <c:overlay val="0"/>
      <c:spPr>
        <a:noFill/>
        <a:ln>
          <a:noFill/>
        </a:ln>
      </c:spPr>
    </c:title>
    <c:autoTitleDeleted val="0"/>
    <c:plotArea>
      <c:layout>
        <c:manualLayout>
          <c:xMode val="edge"/>
          <c:yMode val="edge"/>
          <c:x val="1.5239292993371763E-2"/>
          <c:y val="9.5441241779807673E-2"/>
          <c:w val="0.84110920357259567"/>
          <c:h val="0.90455852619161758"/>
        </c:manualLayout>
      </c:layout>
      <c:barChart>
        <c:barDir val="col"/>
        <c:grouping val="clustered"/>
        <c:varyColors val="0"/>
        <c:ser>
          <c:idx val="0"/>
          <c:order val="0"/>
          <c:tx>
            <c:strRef>
              <c:f>Uncertainty_assessment!$M$18:$M$18</c:f>
              <c:strCache>
                <c:ptCount val="1"/>
                <c:pt idx="0">
                  <c:v>F &gt; C</c:v>
                </c:pt>
              </c:strCache>
            </c:strRef>
          </c:tx>
          <c:spPr>
            <a:solidFill>
              <a:srgbClr val="397D20"/>
            </a:solidFill>
            <a:ln>
              <a:noFill/>
            </a:ln>
          </c:spPr>
          <c:invertIfNegative val="0"/>
          <c:val>
            <c:numRef>
              <c:f>Uncertainty_assessment!$M$29:$M$29</c:f>
              <c:numCache>
                <c:formatCode>#,##0</c:formatCode>
                <c:ptCount val="1"/>
                <c:pt idx="0">
                  <c:v>0</c:v>
                </c:pt>
              </c:numCache>
            </c:numRef>
          </c:val>
          <c:extLst>
            <c:ext xmlns:c16="http://schemas.microsoft.com/office/drawing/2014/chart" uri="{C3380CC4-5D6E-409C-BE32-E72D297353CC}">
              <c16:uniqueId val="{00000000-FC7C-4A61-ADFC-EF820F11146C}"/>
            </c:ext>
          </c:extLst>
        </c:ser>
        <c:ser>
          <c:idx val="1"/>
          <c:order val="1"/>
          <c:tx>
            <c:strRef>
              <c:f>Uncertainty_assessment!$N$18:$N$18</c:f>
              <c:strCache>
                <c:ptCount val="1"/>
                <c:pt idx="0">
                  <c:v>F &gt; G</c:v>
                </c:pt>
              </c:strCache>
            </c:strRef>
          </c:tx>
          <c:spPr>
            <a:solidFill>
              <a:srgbClr val="449328"/>
            </a:solidFill>
            <a:ln>
              <a:noFill/>
            </a:ln>
          </c:spPr>
          <c:invertIfNegative val="0"/>
          <c:val>
            <c:numRef>
              <c:f>Uncertainty_assessment!$N$29:$N$29</c:f>
              <c:numCache>
                <c:formatCode>#,##0</c:formatCode>
                <c:ptCount val="1"/>
                <c:pt idx="0">
                  <c:v>0</c:v>
                </c:pt>
              </c:numCache>
            </c:numRef>
          </c:val>
          <c:extLst>
            <c:ext xmlns:c16="http://schemas.microsoft.com/office/drawing/2014/chart" uri="{C3380CC4-5D6E-409C-BE32-E72D297353CC}">
              <c16:uniqueId val="{00000001-FC7C-4A61-ADFC-EF820F11146C}"/>
            </c:ext>
          </c:extLst>
        </c:ser>
        <c:ser>
          <c:idx val="2"/>
          <c:order val="2"/>
          <c:tx>
            <c:strRef>
              <c:f>Uncertainty_assessment!$O$18:$O$18</c:f>
              <c:strCache>
                <c:ptCount val="1"/>
                <c:pt idx="0">
                  <c:v>F &gt; O</c:v>
                </c:pt>
              </c:strCache>
            </c:strRef>
          </c:tx>
          <c:spPr>
            <a:solidFill>
              <a:srgbClr val="4EA72E"/>
            </a:solidFill>
            <a:ln>
              <a:noFill/>
            </a:ln>
          </c:spPr>
          <c:invertIfNegative val="0"/>
          <c:val>
            <c:numRef>
              <c:f>Uncertainty_assessment!$O$29:$O$29</c:f>
              <c:numCache>
                <c:formatCode>#,##0</c:formatCode>
                <c:ptCount val="1"/>
                <c:pt idx="0">
                  <c:v>0</c:v>
                </c:pt>
              </c:numCache>
            </c:numRef>
          </c:val>
          <c:extLst>
            <c:ext xmlns:c16="http://schemas.microsoft.com/office/drawing/2014/chart" uri="{C3380CC4-5D6E-409C-BE32-E72D297353CC}">
              <c16:uniqueId val="{00000002-FC7C-4A61-ADFC-EF820F11146C}"/>
            </c:ext>
          </c:extLst>
        </c:ser>
        <c:ser>
          <c:idx val="3"/>
          <c:order val="3"/>
          <c:tx>
            <c:strRef>
              <c:f>Uncertainty_assessment!$P$18:$P$18</c:f>
              <c:strCache>
                <c:ptCount val="1"/>
                <c:pt idx="0">
                  <c:v>F &gt; W</c:v>
                </c:pt>
              </c:strCache>
            </c:strRef>
          </c:tx>
          <c:spPr>
            <a:solidFill>
              <a:srgbClr val="92C089"/>
            </a:solidFill>
            <a:ln>
              <a:noFill/>
            </a:ln>
          </c:spPr>
          <c:invertIfNegative val="0"/>
          <c:val>
            <c:numRef>
              <c:f>Uncertainty_assessment!$O$29:$O$29</c:f>
              <c:numCache>
                <c:formatCode>#,##0</c:formatCode>
                <c:ptCount val="1"/>
                <c:pt idx="0">
                  <c:v>0</c:v>
                </c:pt>
              </c:numCache>
            </c:numRef>
          </c:val>
          <c:extLst>
            <c:ext xmlns:c16="http://schemas.microsoft.com/office/drawing/2014/chart" uri="{C3380CC4-5D6E-409C-BE32-E72D297353CC}">
              <c16:uniqueId val="{00000003-FC7C-4A61-ADFC-EF820F11146C}"/>
            </c:ext>
          </c:extLst>
        </c:ser>
        <c:ser>
          <c:idx val="4"/>
          <c:order val="4"/>
          <c:tx>
            <c:strRef>
              <c:f>Uncertainty_assessment!$Q$18:$Q$18</c:f>
              <c:strCache>
                <c:ptCount val="1"/>
                <c:pt idx="0">
                  <c:v>F &gt; S</c:v>
                </c:pt>
              </c:strCache>
            </c:strRef>
          </c:tx>
          <c:spPr>
            <a:solidFill>
              <a:srgbClr val="BCD5B7"/>
            </a:solidFill>
            <a:ln>
              <a:noFill/>
            </a:ln>
          </c:spPr>
          <c:invertIfNegative val="0"/>
          <c:val>
            <c:numRef>
              <c:f>Uncertainty_assessment!$Q$29:$Q$29</c:f>
              <c:numCache>
                <c:formatCode>#,##0</c:formatCode>
                <c:ptCount val="1"/>
                <c:pt idx="0">
                  <c:v>0</c:v>
                </c:pt>
              </c:numCache>
            </c:numRef>
          </c:val>
          <c:extLst>
            <c:ext xmlns:c16="http://schemas.microsoft.com/office/drawing/2014/chart" uri="{C3380CC4-5D6E-409C-BE32-E72D297353CC}">
              <c16:uniqueId val="{00000004-FC7C-4A61-ADFC-EF820F11146C}"/>
            </c:ext>
          </c:extLst>
        </c:ser>
        <c:dLbls>
          <c:showLegendKey val="0"/>
          <c:showVal val="0"/>
          <c:showCatName val="0"/>
          <c:showSerName val="0"/>
          <c:showPercent val="0"/>
          <c:showBubbleSize val="0"/>
        </c:dLbls>
        <c:gapWidth val="150"/>
        <c:axId val="603698431"/>
        <c:axId val="603694591"/>
      </c:barChart>
      <c:valAx>
        <c:axId val="603694591"/>
        <c:scaling>
          <c:orientation val="minMax"/>
          <c:min val="0"/>
        </c:scaling>
        <c:delete val="0"/>
        <c:axPos val="l"/>
        <c:majorGridlines>
          <c:spPr>
            <a:ln w="6345" cap="flat">
              <a:solidFill>
                <a:srgbClr val="B7B7B7"/>
              </a:solidFill>
              <a:prstDash val="solid"/>
              <a:round/>
            </a:ln>
          </c:spPr>
        </c:majorGridlines>
        <c:numFmt formatCode="#,##0" sourceLinked="1"/>
        <c:majorTickMark val="none"/>
        <c:minorTickMark val="none"/>
        <c:tickLblPos val="nextTo"/>
        <c:spPr>
          <a:noFill/>
          <a:ln w="6345" cap="flat">
            <a:solidFill>
              <a:srgbClr val="898989"/>
            </a:solidFill>
            <a:prstDash val="solid"/>
            <a:round/>
          </a:ln>
        </c:spPr>
        <c:txPr>
          <a:bodyPr lIns="0" tIns="0" rIns="0" bIns="0"/>
          <a:lstStyle/>
          <a:p>
            <a:pPr marL="0" marR="0" indent="0" defTabSz="914400" fontAlgn="auto" hangingPunct="1">
              <a:lnSpc>
                <a:spcPct val="100000"/>
              </a:lnSpc>
              <a:spcBef>
                <a:spcPts val="0"/>
              </a:spcBef>
              <a:spcAft>
                <a:spcPts val="0"/>
              </a:spcAft>
              <a:tabLst/>
              <a:defRPr sz="1000" b="0" i="0" u="none" strike="noStrike" kern="1200" baseline="0">
                <a:solidFill>
                  <a:srgbClr val="000000"/>
                </a:solidFill>
                <a:latin typeface="Roboto"/>
              </a:defRPr>
            </a:pPr>
            <a:endParaRPr lang="es-ES"/>
          </a:p>
        </c:txPr>
        <c:crossAx val="603698431"/>
        <c:crosses val="autoZero"/>
        <c:crossBetween val="between"/>
      </c:valAx>
      <c:catAx>
        <c:axId val="603698431"/>
        <c:scaling>
          <c:orientation val="minMax"/>
        </c:scaling>
        <c:delete val="1"/>
        <c:axPos val="b"/>
        <c:majorTickMark val="none"/>
        <c:minorTickMark val="none"/>
        <c:tickLblPos val="nextTo"/>
        <c:crossAx val="603694591"/>
        <c:crosses val="autoZero"/>
        <c:auto val="1"/>
        <c:lblAlgn val="ctr"/>
        <c:lblOffset val="100"/>
        <c:noMultiLvlLbl val="0"/>
      </c:catAx>
      <c:spPr>
        <a:solidFill>
          <a:srgbClr val="FFFFFF"/>
        </a:solidFill>
        <a:ln>
          <a:noFill/>
        </a:ln>
      </c:spPr>
    </c:plotArea>
    <c:legend>
      <c:legendPos val="r"/>
      <c:overlay val="0"/>
      <c:spPr>
        <a:noFill/>
        <a:ln>
          <a:noFill/>
        </a:ln>
      </c:spPr>
      <c:txPr>
        <a:bodyPr vert="horz" lIns="0" tIns="0" rIns="0" bIns="0"/>
        <a:lstStyle/>
        <a:p>
          <a:pPr marL="0" marR="0" indent="0" algn="l" defTabSz="914400" rtl="0" fontAlgn="auto" hangingPunct="1">
            <a:lnSpc>
              <a:spcPct val="100000"/>
            </a:lnSpc>
            <a:spcBef>
              <a:spcPts val="0"/>
            </a:spcBef>
            <a:spcAft>
              <a:spcPts val="0"/>
            </a:spcAft>
            <a:tabLst/>
            <a:defRPr sz="1000" b="0" i="0" u="none" strike="noStrike" kern="1200" baseline="0">
              <a:solidFill>
                <a:srgbClr val="000000"/>
              </a:solidFill>
              <a:latin typeface="Aptos Narrow"/>
            </a:defRPr>
          </a:pPr>
          <a:endParaRPr lang="es-ES"/>
        </a:p>
      </c:txPr>
    </c:legend>
    <c:plotVisOnly val="1"/>
    <c:dispBlanksAs val="zero"/>
    <c:showDLblsOverMax val="0"/>
  </c:chart>
  <c:spPr>
    <a:solidFill>
      <a:srgbClr val="FFFFFF"/>
    </a:solidFill>
    <a:ln w="0" cap="flat">
      <a:solidFill>
        <a:srgbClr val="898989"/>
      </a:solidFill>
      <a:prstDash val="solid"/>
      <a:round/>
    </a:ln>
  </c:spPr>
  <c:txPr>
    <a:bodyPr lIns="0" tIns="0" rIns="0" bIns="0"/>
    <a:lstStyle/>
    <a:p>
      <a:pPr marL="0" marR="0" indent="0" defTabSz="914400" fontAlgn="auto" hangingPunct="1">
        <a:lnSpc>
          <a:spcPct val="100000"/>
        </a:lnSpc>
        <a:spcBef>
          <a:spcPts val="0"/>
        </a:spcBef>
        <a:spcAft>
          <a:spcPts val="0"/>
        </a:spcAft>
        <a:tabLst/>
        <a:defRPr lang="en-US" sz="1000" b="0" i="0" u="none" strike="noStrike" kern="1200" baseline="0">
          <a:solidFill>
            <a:srgbClr val="000000"/>
          </a:solidFill>
          <a:latin typeface="Aptos Narrow"/>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strRef>
          <c:f>Uncertainty_assessment!$T$37:$T$37</c:f>
          <c:strCache>
            <c:ptCount val="1"/>
            <c:pt idx="0">
              <c:v>LU Changes (2000 - 2024) </c:v>
            </c:pt>
          </c:strCache>
        </c:strRef>
      </c:tx>
      <c:overlay val="0"/>
      <c:spPr>
        <a:noFill/>
        <a:ln>
          <a:noFill/>
        </a:ln>
      </c:spPr>
      <c:txPr>
        <a:bodyPr lIns="0" tIns="0" rIns="0" bIns="0"/>
        <a:lstStyle/>
        <a:p>
          <a:pPr marL="0" marR="0" indent="0" algn="ctr" defTabSz="914400" fontAlgn="auto" hangingPunct="1">
            <a:lnSpc>
              <a:spcPct val="100000"/>
            </a:lnSpc>
            <a:spcBef>
              <a:spcPts val="0"/>
            </a:spcBef>
            <a:spcAft>
              <a:spcPts val="0"/>
            </a:spcAft>
            <a:tabLst/>
            <a:defRPr sz="1800" b="1" i="0" u="none" strike="noStrike" kern="1200" baseline="0">
              <a:solidFill>
                <a:srgbClr val="000000"/>
              </a:solidFill>
              <a:latin typeface="Aptos Narrow"/>
            </a:defRPr>
          </a:pPr>
          <a:endParaRPr lang="es-ES"/>
        </a:p>
      </c:txPr>
    </c:title>
    <c:autoTitleDeleted val="0"/>
    <c:plotArea>
      <c:layout/>
      <c:barChart>
        <c:barDir val="col"/>
        <c:grouping val="clustered"/>
        <c:varyColors val="0"/>
        <c:ser>
          <c:idx val="0"/>
          <c:order val="0"/>
          <c:tx>
            <c:strRef>
              <c:f>Uncertainty_assessment!$T$38:$T$38</c:f>
              <c:strCache>
                <c:ptCount val="1"/>
                <c:pt idx="0">
                  <c:v>Forest without changes</c:v>
                </c:pt>
              </c:strCache>
            </c:strRef>
          </c:tx>
          <c:spPr>
            <a:solidFill>
              <a:srgbClr val="3B8222"/>
            </a:solidFill>
            <a:ln>
              <a:noFill/>
            </a:ln>
          </c:spPr>
          <c:invertIfNegative val="0"/>
          <c:dLbls>
            <c:spPr>
              <a:noFill/>
              <a:ln>
                <a:noFill/>
              </a:ln>
              <a:effectLst/>
            </c:spPr>
            <c:txPr>
              <a:bodyPr lIns="0" tIns="0" rIns="0" bIns="0"/>
              <a:lstStyle/>
              <a:p>
                <a:pPr marL="0" marR="0" indent="0" algn="ctr" defTabSz="914400" fontAlgn="auto" hangingPunct="1">
                  <a:lnSpc>
                    <a:spcPct val="100000"/>
                  </a:lnSpc>
                  <a:spcBef>
                    <a:spcPts val="0"/>
                  </a:spcBef>
                  <a:spcAft>
                    <a:spcPts val="0"/>
                  </a:spcAft>
                  <a:tabLst/>
                  <a:defRPr sz="1000" b="0" i="0" u="none" strike="noStrike" kern="1200" baseline="0">
                    <a:solidFill>
                      <a:srgbClr val="000000"/>
                    </a:solidFill>
                    <a:latin typeface="Aptos Narrow"/>
                  </a:defRPr>
                </a:pPr>
                <a:endParaRPr lang="es-E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ext>
            </c:extLst>
          </c:dLbls>
          <c:val>
            <c:numRef>
              <c:f>Uncertainty_assessment!$V$38:$V$38</c:f>
              <c:numCache>
                <c:formatCode>" "* #\ ##0" ";"-"* #\ ##0" ";" "* "-"#" ";" "@" "</c:formatCode>
                <c:ptCount val="1"/>
                <c:pt idx="0">
                  <c:v>0</c:v>
                </c:pt>
              </c:numCache>
            </c:numRef>
          </c:val>
          <c:extLst>
            <c:ext xmlns:c16="http://schemas.microsoft.com/office/drawing/2014/chart" uri="{C3380CC4-5D6E-409C-BE32-E72D297353CC}">
              <c16:uniqueId val="{00000000-92F1-405E-BA21-6A6834E5779F}"/>
            </c:ext>
          </c:extLst>
        </c:ser>
        <c:ser>
          <c:idx val="1"/>
          <c:order val="1"/>
          <c:tx>
            <c:strRef>
              <c:f>Uncertainty_assessment!$T$39:$T$39</c:f>
              <c:strCache>
                <c:ptCount val="1"/>
                <c:pt idx="0">
                  <c:v>Non-forest change to forest</c:v>
                </c:pt>
              </c:strCache>
            </c:strRef>
          </c:tx>
          <c:spPr>
            <a:solidFill>
              <a:srgbClr val="E59EDD"/>
            </a:solidFill>
            <a:ln>
              <a:noFill/>
            </a:ln>
          </c:spPr>
          <c:invertIfNegative val="0"/>
          <c:dLbls>
            <c:spPr>
              <a:noFill/>
              <a:ln>
                <a:noFill/>
              </a:ln>
              <a:effectLst/>
            </c:spPr>
            <c:txPr>
              <a:bodyPr lIns="0" tIns="0" rIns="0" bIns="0"/>
              <a:lstStyle/>
              <a:p>
                <a:pPr marL="0" marR="0" indent="0" algn="ctr" defTabSz="914400" fontAlgn="auto" hangingPunct="1">
                  <a:lnSpc>
                    <a:spcPct val="100000"/>
                  </a:lnSpc>
                  <a:spcBef>
                    <a:spcPts val="0"/>
                  </a:spcBef>
                  <a:spcAft>
                    <a:spcPts val="0"/>
                  </a:spcAft>
                  <a:tabLst/>
                  <a:defRPr sz="1000" b="0" i="0" u="none" strike="noStrike" kern="1200" baseline="0">
                    <a:solidFill>
                      <a:srgbClr val="000000"/>
                    </a:solidFill>
                    <a:latin typeface="Aptos Narrow"/>
                  </a:defRPr>
                </a:pPr>
                <a:endParaRPr lang="es-E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ext>
            </c:extLst>
          </c:dLbls>
          <c:val>
            <c:numRef>
              <c:f>Uncertainty_assessment!$V$39:$V$39</c:f>
              <c:numCache>
                <c:formatCode>" "* #\ ##0" ";"-"* #\ ##0" ";" "* "-"#" ";" "@" "</c:formatCode>
                <c:ptCount val="1"/>
                <c:pt idx="0">
                  <c:v>0</c:v>
                </c:pt>
              </c:numCache>
            </c:numRef>
          </c:val>
          <c:extLst>
            <c:ext xmlns:c16="http://schemas.microsoft.com/office/drawing/2014/chart" uri="{C3380CC4-5D6E-409C-BE32-E72D297353CC}">
              <c16:uniqueId val="{00000001-92F1-405E-BA21-6A6834E5779F}"/>
            </c:ext>
          </c:extLst>
        </c:ser>
        <c:ser>
          <c:idx val="2"/>
          <c:order val="2"/>
          <c:tx>
            <c:strRef>
              <c:f>Uncertainty_assessment!$T$40:$T$40</c:f>
              <c:strCache>
                <c:ptCount val="1"/>
                <c:pt idx="0">
                  <c:v>Forest change to non-forest</c:v>
                </c:pt>
              </c:strCache>
            </c:strRef>
          </c:tx>
          <c:spPr>
            <a:solidFill>
              <a:srgbClr val="F6C6AD"/>
            </a:solidFill>
            <a:ln>
              <a:noFill/>
            </a:ln>
          </c:spPr>
          <c:invertIfNegative val="0"/>
          <c:dLbls>
            <c:spPr>
              <a:noFill/>
              <a:ln>
                <a:noFill/>
              </a:ln>
              <a:effectLst/>
            </c:spPr>
            <c:txPr>
              <a:bodyPr lIns="0" tIns="0" rIns="0" bIns="0"/>
              <a:lstStyle/>
              <a:p>
                <a:pPr marL="0" marR="0" indent="0" algn="ctr" defTabSz="914400" fontAlgn="auto" hangingPunct="1">
                  <a:lnSpc>
                    <a:spcPct val="100000"/>
                  </a:lnSpc>
                  <a:spcBef>
                    <a:spcPts val="0"/>
                  </a:spcBef>
                  <a:spcAft>
                    <a:spcPts val="0"/>
                  </a:spcAft>
                  <a:tabLst/>
                  <a:defRPr sz="1000" b="0" i="0" u="none" strike="noStrike" kern="1200" baseline="0">
                    <a:solidFill>
                      <a:srgbClr val="000000"/>
                    </a:solidFill>
                    <a:latin typeface="Aptos Narrow"/>
                  </a:defRPr>
                </a:pPr>
                <a:endParaRPr lang="es-E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ext>
            </c:extLst>
          </c:dLbls>
          <c:val>
            <c:numRef>
              <c:f>Uncertainty_assessment!$V$40:$V$40</c:f>
              <c:numCache>
                <c:formatCode>" "* #\ ##0" ";"-"* #\ ##0" ";" "* "-"#" ";" "@" "</c:formatCode>
                <c:ptCount val="1"/>
                <c:pt idx="0">
                  <c:v>0</c:v>
                </c:pt>
              </c:numCache>
            </c:numRef>
          </c:val>
          <c:extLst>
            <c:ext xmlns:c16="http://schemas.microsoft.com/office/drawing/2014/chart" uri="{C3380CC4-5D6E-409C-BE32-E72D297353CC}">
              <c16:uniqueId val="{00000002-92F1-405E-BA21-6A6834E5779F}"/>
            </c:ext>
          </c:extLst>
        </c:ser>
        <c:ser>
          <c:idx val="3"/>
          <c:order val="3"/>
          <c:tx>
            <c:strRef>
              <c:f>Uncertainty_assessment!$T$41:$T$41</c:f>
              <c:strCache>
                <c:ptCount val="1"/>
                <c:pt idx="0">
                  <c:v>Non-forest without changes</c:v>
                </c:pt>
              </c:strCache>
            </c:strRef>
          </c:tx>
          <c:spPr>
            <a:solidFill>
              <a:srgbClr val="71AAE0"/>
            </a:solidFill>
            <a:ln>
              <a:noFill/>
            </a:ln>
          </c:spPr>
          <c:invertIfNegative val="0"/>
          <c:dLbls>
            <c:spPr>
              <a:noFill/>
              <a:ln>
                <a:noFill/>
              </a:ln>
              <a:effectLst/>
            </c:spPr>
            <c:txPr>
              <a:bodyPr lIns="0" tIns="0" rIns="0" bIns="0"/>
              <a:lstStyle/>
              <a:p>
                <a:pPr marL="0" marR="0" indent="0" algn="ctr" defTabSz="914400" fontAlgn="auto" hangingPunct="1">
                  <a:lnSpc>
                    <a:spcPct val="100000"/>
                  </a:lnSpc>
                  <a:spcBef>
                    <a:spcPts val="0"/>
                  </a:spcBef>
                  <a:spcAft>
                    <a:spcPts val="0"/>
                  </a:spcAft>
                  <a:tabLst/>
                  <a:defRPr sz="1000" b="0" i="0" u="none" strike="noStrike" kern="1200" baseline="0">
                    <a:solidFill>
                      <a:srgbClr val="000000"/>
                    </a:solidFill>
                    <a:latin typeface="Aptos Narrow"/>
                  </a:defRPr>
                </a:pPr>
                <a:endParaRPr lang="es-E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ext>
            </c:extLst>
          </c:dLbls>
          <c:val>
            <c:numRef>
              <c:f>Uncertainty_assessment!$V$41:$V$41</c:f>
              <c:numCache>
                <c:formatCode>" "* #\ ##0" ";"-"* #\ ##0" ";" "* "-"#" ";" "@" "</c:formatCode>
                <c:ptCount val="1"/>
                <c:pt idx="0">
                  <c:v>0</c:v>
                </c:pt>
              </c:numCache>
            </c:numRef>
          </c:val>
          <c:extLst>
            <c:ext xmlns:c16="http://schemas.microsoft.com/office/drawing/2014/chart" uri="{C3380CC4-5D6E-409C-BE32-E72D297353CC}">
              <c16:uniqueId val="{00000003-92F1-405E-BA21-6A6834E5779F}"/>
            </c:ext>
          </c:extLst>
        </c:ser>
        <c:dLbls>
          <c:showLegendKey val="0"/>
          <c:showVal val="0"/>
          <c:showCatName val="0"/>
          <c:showSerName val="0"/>
          <c:showPercent val="0"/>
          <c:showBubbleSize val="0"/>
        </c:dLbls>
        <c:gapWidth val="150"/>
        <c:axId val="604683311"/>
        <c:axId val="604678991"/>
      </c:barChart>
      <c:valAx>
        <c:axId val="604678991"/>
        <c:scaling>
          <c:orientation val="minMax"/>
          <c:min val="0"/>
        </c:scaling>
        <c:delete val="0"/>
        <c:axPos val="l"/>
        <c:majorGridlines>
          <c:spPr>
            <a:ln w="6345" cap="flat">
              <a:solidFill>
                <a:srgbClr val="B7B7B7"/>
              </a:solidFill>
              <a:prstDash val="solid"/>
              <a:round/>
            </a:ln>
          </c:spPr>
        </c:majorGridlines>
        <c:numFmt formatCode="0" sourceLinked="0"/>
        <c:majorTickMark val="none"/>
        <c:minorTickMark val="none"/>
        <c:tickLblPos val="nextTo"/>
        <c:spPr>
          <a:noFill/>
          <a:ln w="6345" cap="flat">
            <a:solidFill>
              <a:srgbClr val="898989"/>
            </a:solidFill>
            <a:prstDash val="solid"/>
            <a:round/>
          </a:ln>
        </c:spPr>
        <c:txPr>
          <a:bodyPr lIns="0" tIns="0" rIns="0" bIns="0"/>
          <a:lstStyle/>
          <a:p>
            <a:pPr marL="0" marR="0" indent="0" defTabSz="914400" fontAlgn="auto" hangingPunct="1">
              <a:lnSpc>
                <a:spcPct val="100000"/>
              </a:lnSpc>
              <a:spcBef>
                <a:spcPts val="0"/>
              </a:spcBef>
              <a:spcAft>
                <a:spcPts val="0"/>
              </a:spcAft>
              <a:tabLst/>
              <a:defRPr sz="1000" b="0" i="0" u="none" strike="noStrike" kern="1200" baseline="0">
                <a:solidFill>
                  <a:srgbClr val="000000"/>
                </a:solidFill>
                <a:latin typeface="Roboto"/>
              </a:defRPr>
            </a:pPr>
            <a:endParaRPr lang="es-ES"/>
          </a:p>
        </c:txPr>
        <c:crossAx val="604683311"/>
        <c:crosses val="autoZero"/>
        <c:crossBetween val="between"/>
      </c:valAx>
      <c:catAx>
        <c:axId val="604683311"/>
        <c:scaling>
          <c:orientation val="minMax"/>
        </c:scaling>
        <c:delete val="1"/>
        <c:axPos val="b"/>
        <c:majorTickMark val="none"/>
        <c:minorTickMark val="none"/>
        <c:tickLblPos val="nextTo"/>
        <c:crossAx val="604678991"/>
        <c:crosses val="autoZero"/>
        <c:auto val="1"/>
        <c:lblAlgn val="ctr"/>
        <c:lblOffset val="100"/>
        <c:noMultiLvlLbl val="0"/>
      </c:catAx>
      <c:spPr>
        <a:solidFill>
          <a:srgbClr val="FFFFFF"/>
        </a:solidFill>
        <a:ln>
          <a:noFill/>
        </a:ln>
      </c:spPr>
    </c:plotArea>
    <c:legend>
      <c:legendPos val="r"/>
      <c:overlay val="0"/>
      <c:spPr>
        <a:noFill/>
        <a:ln>
          <a:noFill/>
        </a:ln>
      </c:spPr>
      <c:txPr>
        <a:bodyPr vert="horz" lIns="0" tIns="0" rIns="0" bIns="0"/>
        <a:lstStyle/>
        <a:p>
          <a:pPr marL="0" marR="0" indent="0" algn="l" defTabSz="914400" rtl="0" fontAlgn="auto" hangingPunct="1">
            <a:lnSpc>
              <a:spcPct val="100000"/>
            </a:lnSpc>
            <a:spcBef>
              <a:spcPts val="0"/>
            </a:spcBef>
            <a:spcAft>
              <a:spcPts val="0"/>
            </a:spcAft>
            <a:tabLst/>
            <a:defRPr sz="1000" b="0" i="0" u="none" strike="noStrike" kern="1200" baseline="0">
              <a:solidFill>
                <a:srgbClr val="000000"/>
              </a:solidFill>
              <a:latin typeface="Aptos Narrow"/>
            </a:defRPr>
          </a:pPr>
          <a:endParaRPr lang="es-ES"/>
        </a:p>
      </c:txPr>
    </c:legend>
    <c:plotVisOnly val="1"/>
    <c:dispBlanksAs val="zero"/>
    <c:showDLblsOverMax val="0"/>
  </c:chart>
  <c:spPr>
    <a:solidFill>
      <a:srgbClr val="FFFFFF"/>
    </a:solidFill>
    <a:ln w="0" cap="flat">
      <a:solidFill>
        <a:srgbClr val="898989"/>
      </a:solidFill>
      <a:prstDash val="solid"/>
      <a:round/>
    </a:ln>
  </c:spPr>
  <c:txPr>
    <a:bodyPr lIns="0" tIns="0" rIns="0" bIns="0"/>
    <a:lstStyle/>
    <a:p>
      <a:pPr marL="0" marR="0" indent="0" defTabSz="914400" fontAlgn="auto" hangingPunct="1">
        <a:lnSpc>
          <a:spcPct val="100000"/>
        </a:lnSpc>
        <a:spcBef>
          <a:spcPts val="0"/>
        </a:spcBef>
        <a:spcAft>
          <a:spcPts val="0"/>
        </a:spcAft>
        <a:tabLst/>
        <a:defRPr lang="en-US" sz="1000" b="0" i="0" u="none" strike="noStrike" kern="1200" baseline="0">
          <a:solidFill>
            <a:srgbClr val="000000"/>
          </a:solidFill>
          <a:latin typeface="Aptos Narrow"/>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lIns="0" tIns="0" rIns="0" bIns="0"/>
          <a:lstStyle/>
          <a:p>
            <a:pPr marL="0" marR="0" indent="0" algn="ctr" defTabSz="914400" fontAlgn="auto" hangingPunct="1">
              <a:lnSpc>
                <a:spcPct val="100000"/>
              </a:lnSpc>
              <a:spcBef>
                <a:spcPts val="0"/>
              </a:spcBef>
              <a:spcAft>
                <a:spcPts val="0"/>
              </a:spcAft>
              <a:tabLst/>
              <a:defRPr sz="1400" b="0" i="0" u="none" strike="noStrike" kern="1200" spc="0" baseline="0">
                <a:solidFill>
                  <a:srgbClr val="595959"/>
                </a:solidFill>
                <a:latin typeface="Aptos Narrow"/>
              </a:defRPr>
            </a:pPr>
            <a:r>
              <a:rPr lang="es-ES" sz="1400" b="0" i="0" u="none" strike="noStrike" kern="1200" cap="none" spc="0" baseline="0">
                <a:solidFill>
                  <a:srgbClr val="595959"/>
                </a:solidFill>
                <a:uFillTx/>
                <a:latin typeface="Aptos Narrow"/>
              </a:rPr>
              <a:t>Forest without changes</a:t>
            </a:r>
          </a:p>
        </c:rich>
      </c:tx>
      <c:overlay val="0"/>
      <c:spPr>
        <a:noFill/>
        <a:ln>
          <a:noFill/>
        </a:ln>
      </c:spPr>
    </c:title>
    <c:autoTitleDeleted val="0"/>
    <c:plotArea>
      <c:layout/>
      <c:barChart>
        <c:barDir val="col"/>
        <c:grouping val="clustered"/>
        <c:varyColors val="0"/>
        <c:ser>
          <c:idx val="0"/>
          <c:order val="0"/>
          <c:tx>
            <c:strRef>
              <c:f>Uncertainty_assessment!$T$38:$T$38</c:f>
              <c:strCache>
                <c:ptCount val="1"/>
                <c:pt idx="0">
                  <c:v>Forest without changes</c:v>
                </c:pt>
              </c:strCache>
            </c:strRef>
          </c:tx>
          <c:spPr>
            <a:solidFill>
              <a:srgbClr val="275317"/>
            </a:solidFill>
            <a:ln>
              <a:noFill/>
            </a:ln>
          </c:spPr>
          <c:invertIfNegative val="0"/>
          <c:errBars>
            <c:errBarType val="both"/>
            <c:errValType val="cust"/>
            <c:noEndCap val="0"/>
            <c:plus>
              <c:numRef>
                <c:f>Uncertainty_assessment!$AA$38:$AA$38</c:f>
                <c:numCache>
                  <c:formatCode>General</c:formatCode>
                  <c:ptCount val="1"/>
                  <c:pt idx="0">
                    <c:v>0</c:v>
                  </c:pt>
                </c:numCache>
              </c:numRef>
            </c:plus>
            <c:minus>
              <c:numRef>
                <c:f>Uncertainty_assessment!$AA$38:$AA$38</c:f>
                <c:numCache>
                  <c:formatCode>General</c:formatCode>
                  <c:ptCount val="1"/>
                  <c:pt idx="0">
                    <c:v>0</c:v>
                  </c:pt>
                </c:numCache>
              </c:numRef>
            </c:minus>
            <c:spPr>
              <a:noFill/>
              <a:ln w="9528" cap="flat">
                <a:solidFill>
                  <a:srgbClr val="595959"/>
                </a:solidFill>
                <a:prstDash val="solid"/>
                <a:round/>
              </a:ln>
            </c:spPr>
          </c:errBars>
          <c:val>
            <c:numRef>
              <c:f>Uncertainty_assessment!$V$38:$V$38</c:f>
              <c:numCache>
                <c:formatCode>" "* #\ ##0" ";"-"* #\ ##0" ";" "* "-"#" ";" "@" "</c:formatCode>
                <c:ptCount val="1"/>
                <c:pt idx="0">
                  <c:v>0</c:v>
                </c:pt>
              </c:numCache>
            </c:numRef>
          </c:val>
          <c:extLst>
            <c:ext xmlns:c16="http://schemas.microsoft.com/office/drawing/2014/chart" uri="{C3380CC4-5D6E-409C-BE32-E72D297353CC}">
              <c16:uniqueId val="{00000000-F259-4E78-8973-A203F1A7359C}"/>
            </c:ext>
          </c:extLst>
        </c:ser>
        <c:dLbls>
          <c:showLegendKey val="0"/>
          <c:showVal val="0"/>
          <c:showCatName val="0"/>
          <c:showSerName val="0"/>
          <c:showPercent val="0"/>
          <c:showBubbleSize val="0"/>
        </c:dLbls>
        <c:gapWidth val="136"/>
        <c:overlap val="25"/>
        <c:axId val="604680911"/>
        <c:axId val="604679951"/>
      </c:barChart>
      <c:valAx>
        <c:axId val="604679951"/>
        <c:scaling>
          <c:orientation val="minMax"/>
          <c:min val="0"/>
        </c:scaling>
        <c:delete val="0"/>
        <c:axPos val="l"/>
        <c:majorGridlines>
          <c:spPr>
            <a:ln w="9528" cap="flat">
              <a:solidFill>
                <a:srgbClr val="D9D9D9"/>
              </a:solidFill>
              <a:prstDash val="solid"/>
              <a:round/>
            </a:ln>
          </c:spPr>
        </c:majorGridlines>
        <c:numFmt formatCode="0" sourceLinked="0"/>
        <c:majorTickMark val="none"/>
        <c:minorTickMark val="none"/>
        <c:tickLblPos val="nextTo"/>
        <c:spPr>
          <a:noFill/>
          <a:ln>
            <a:noFill/>
          </a:ln>
        </c:spPr>
        <c:txPr>
          <a:bodyPr lIns="0" tIns="0" rIns="0" bIns="0"/>
          <a:lstStyle/>
          <a:p>
            <a:pPr marL="0" marR="0" indent="0" defTabSz="914400" fontAlgn="auto" hangingPunct="1">
              <a:lnSpc>
                <a:spcPct val="100000"/>
              </a:lnSpc>
              <a:spcBef>
                <a:spcPts val="0"/>
              </a:spcBef>
              <a:spcAft>
                <a:spcPts val="0"/>
              </a:spcAft>
              <a:tabLst/>
              <a:defRPr sz="900" b="0" i="0" u="none" strike="noStrike" kern="1200" baseline="0">
                <a:solidFill>
                  <a:srgbClr val="595959"/>
                </a:solidFill>
                <a:latin typeface="Aptos Narrow"/>
              </a:defRPr>
            </a:pPr>
            <a:endParaRPr lang="es-ES"/>
          </a:p>
        </c:txPr>
        <c:crossAx val="604680911"/>
        <c:crosses val="autoZero"/>
        <c:crossBetween val="between"/>
      </c:valAx>
      <c:catAx>
        <c:axId val="604680911"/>
        <c:scaling>
          <c:orientation val="minMax"/>
        </c:scaling>
        <c:delete val="1"/>
        <c:axPos val="b"/>
        <c:majorTickMark val="none"/>
        <c:minorTickMark val="none"/>
        <c:tickLblPos val="nextTo"/>
        <c:crossAx val="604679951"/>
        <c:crosses val="autoZero"/>
        <c:auto val="1"/>
        <c:lblAlgn val="ctr"/>
        <c:lblOffset val="100"/>
        <c:noMultiLvlLbl val="0"/>
      </c:catAx>
      <c:spPr>
        <a:noFill/>
        <a:ln>
          <a:noFill/>
        </a:ln>
      </c:spPr>
    </c:plotArea>
    <c:plotVisOnly val="1"/>
    <c:dispBlanksAs val="gap"/>
    <c:showDLblsOverMax val="0"/>
  </c:chart>
  <c:spPr>
    <a:solidFill>
      <a:srgbClr val="FFFFFF"/>
    </a:solidFill>
    <a:ln>
      <a:noFill/>
    </a:ln>
  </c:spPr>
  <c:txPr>
    <a:bodyPr lIns="0" tIns="0" rIns="0" bIns="0"/>
    <a:lstStyle/>
    <a:p>
      <a:pPr marL="0" marR="0" indent="0" defTabSz="914400" fontAlgn="auto" hangingPunct="1">
        <a:lnSpc>
          <a:spcPct val="100000"/>
        </a:lnSpc>
        <a:spcBef>
          <a:spcPts val="0"/>
        </a:spcBef>
        <a:spcAft>
          <a:spcPts val="0"/>
        </a:spcAft>
        <a:tabLst/>
        <a:defRPr lang="en-US" sz="1000" b="0" i="0" u="none" strike="noStrike" kern="1200" baseline="0">
          <a:solidFill>
            <a:srgbClr val="000000"/>
          </a:solidFill>
          <a:latin typeface="Aptos Narrow"/>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lIns="0" tIns="0" rIns="0" bIns="0"/>
          <a:lstStyle/>
          <a:p>
            <a:pPr marL="0" marR="0" indent="0" algn="ctr" defTabSz="914400" fontAlgn="auto" hangingPunct="1">
              <a:lnSpc>
                <a:spcPct val="100000"/>
              </a:lnSpc>
              <a:spcBef>
                <a:spcPts val="0"/>
              </a:spcBef>
              <a:spcAft>
                <a:spcPts val="0"/>
              </a:spcAft>
              <a:tabLst/>
              <a:defRPr sz="1400" b="0" i="0" u="none" strike="noStrike" kern="1200" spc="0" baseline="0">
                <a:solidFill>
                  <a:srgbClr val="595959"/>
                </a:solidFill>
                <a:latin typeface="Aptos Narrow"/>
              </a:defRPr>
            </a:pPr>
            <a:r>
              <a:rPr lang="es-ES" sz="1400" b="0" i="0" u="none" strike="noStrike" kern="1200" cap="none" spc="0" baseline="0">
                <a:solidFill>
                  <a:srgbClr val="595959"/>
                </a:solidFill>
                <a:uFillTx/>
                <a:latin typeface="Aptos Narrow"/>
              </a:rPr>
              <a:t>Non-forest change to forest</a:t>
            </a:r>
          </a:p>
        </c:rich>
      </c:tx>
      <c:overlay val="0"/>
      <c:spPr>
        <a:noFill/>
        <a:ln>
          <a:noFill/>
        </a:ln>
      </c:spPr>
    </c:title>
    <c:autoTitleDeleted val="0"/>
    <c:plotArea>
      <c:layout/>
      <c:barChart>
        <c:barDir val="col"/>
        <c:grouping val="clustered"/>
        <c:varyColors val="0"/>
        <c:ser>
          <c:idx val="0"/>
          <c:order val="0"/>
          <c:tx>
            <c:strRef>
              <c:f>Uncertainty_assessment!$T$39:$T$39</c:f>
              <c:strCache>
                <c:ptCount val="1"/>
                <c:pt idx="0">
                  <c:v>Non-forest change to forest</c:v>
                </c:pt>
              </c:strCache>
            </c:strRef>
          </c:tx>
          <c:spPr>
            <a:solidFill>
              <a:srgbClr val="156082"/>
            </a:solidFill>
            <a:ln>
              <a:noFill/>
            </a:ln>
          </c:spPr>
          <c:invertIfNegative val="0"/>
          <c:dPt>
            <c:idx val="0"/>
            <c:invertIfNegative val="0"/>
            <c:bubble3D val="0"/>
            <c:spPr>
              <a:solidFill>
                <a:srgbClr val="83CBEB"/>
              </a:solidFill>
              <a:ln>
                <a:noFill/>
              </a:ln>
            </c:spPr>
            <c:extLst>
              <c:ext xmlns:c16="http://schemas.microsoft.com/office/drawing/2014/chart" uri="{C3380CC4-5D6E-409C-BE32-E72D297353CC}">
                <c16:uniqueId val="{00000001-B437-4F1C-86AB-9F53B72118C7}"/>
              </c:ext>
            </c:extLst>
          </c:dPt>
          <c:errBars>
            <c:errBarType val="both"/>
            <c:errValType val="cust"/>
            <c:noEndCap val="0"/>
            <c:plus>
              <c:numRef>
                <c:f>Uncertainty_assessment!$AA$39:$AA$39</c:f>
                <c:numCache>
                  <c:formatCode>General</c:formatCode>
                  <c:ptCount val="1"/>
                  <c:pt idx="0">
                    <c:v>0</c:v>
                  </c:pt>
                </c:numCache>
              </c:numRef>
            </c:plus>
            <c:minus>
              <c:numRef>
                <c:f>Uncertainty_assessment!$AA$39:$AA$39</c:f>
                <c:numCache>
                  <c:formatCode>General</c:formatCode>
                  <c:ptCount val="1"/>
                  <c:pt idx="0">
                    <c:v>0</c:v>
                  </c:pt>
                </c:numCache>
              </c:numRef>
            </c:minus>
            <c:spPr>
              <a:noFill/>
              <a:ln w="9528" cap="flat">
                <a:solidFill>
                  <a:srgbClr val="595959"/>
                </a:solidFill>
                <a:prstDash val="solid"/>
                <a:round/>
              </a:ln>
            </c:spPr>
          </c:errBars>
          <c:val>
            <c:numRef>
              <c:f>Uncertainty_assessment!$V$39:$V$39</c:f>
              <c:numCache>
                <c:formatCode>" "* #\ ##0" ";"-"* #\ ##0" ";" "* "-"#" ";" "@" "</c:formatCode>
                <c:ptCount val="1"/>
                <c:pt idx="0">
                  <c:v>0</c:v>
                </c:pt>
              </c:numCache>
            </c:numRef>
          </c:val>
          <c:extLst>
            <c:ext xmlns:c16="http://schemas.microsoft.com/office/drawing/2014/chart" uri="{C3380CC4-5D6E-409C-BE32-E72D297353CC}">
              <c16:uniqueId val="{00000000-B437-4F1C-86AB-9F53B72118C7}"/>
            </c:ext>
          </c:extLst>
        </c:ser>
        <c:dLbls>
          <c:showLegendKey val="0"/>
          <c:showVal val="0"/>
          <c:showCatName val="0"/>
          <c:showSerName val="0"/>
          <c:showPercent val="0"/>
          <c:showBubbleSize val="0"/>
        </c:dLbls>
        <c:gapWidth val="219"/>
        <c:overlap val="-27"/>
        <c:axId val="604747743"/>
        <c:axId val="604747263"/>
      </c:barChart>
      <c:valAx>
        <c:axId val="604747263"/>
        <c:scaling>
          <c:orientation val="minMax"/>
          <c:min val="0"/>
        </c:scaling>
        <c:delete val="0"/>
        <c:axPos val="l"/>
        <c:majorGridlines>
          <c:spPr>
            <a:ln w="9528" cap="flat">
              <a:solidFill>
                <a:srgbClr val="D9D9D9"/>
              </a:solidFill>
              <a:prstDash val="solid"/>
              <a:round/>
            </a:ln>
          </c:spPr>
        </c:majorGridlines>
        <c:numFmt formatCode="0" sourceLinked="0"/>
        <c:majorTickMark val="none"/>
        <c:minorTickMark val="none"/>
        <c:tickLblPos val="nextTo"/>
        <c:spPr>
          <a:noFill/>
          <a:ln>
            <a:noFill/>
          </a:ln>
        </c:spPr>
        <c:txPr>
          <a:bodyPr lIns="0" tIns="0" rIns="0" bIns="0"/>
          <a:lstStyle/>
          <a:p>
            <a:pPr marL="0" marR="0" indent="0" defTabSz="914400" fontAlgn="auto" hangingPunct="1">
              <a:lnSpc>
                <a:spcPct val="100000"/>
              </a:lnSpc>
              <a:spcBef>
                <a:spcPts val="0"/>
              </a:spcBef>
              <a:spcAft>
                <a:spcPts val="0"/>
              </a:spcAft>
              <a:tabLst/>
              <a:defRPr sz="900" b="0" i="0" u="none" strike="noStrike" kern="1200" baseline="0">
                <a:solidFill>
                  <a:srgbClr val="595959"/>
                </a:solidFill>
                <a:latin typeface="Aptos Narrow"/>
              </a:defRPr>
            </a:pPr>
            <a:endParaRPr lang="es-ES"/>
          </a:p>
        </c:txPr>
        <c:crossAx val="604747743"/>
        <c:crosses val="autoZero"/>
        <c:crossBetween val="between"/>
      </c:valAx>
      <c:catAx>
        <c:axId val="604747743"/>
        <c:scaling>
          <c:orientation val="minMax"/>
        </c:scaling>
        <c:delete val="1"/>
        <c:axPos val="b"/>
        <c:majorTickMark val="none"/>
        <c:minorTickMark val="none"/>
        <c:tickLblPos val="nextTo"/>
        <c:crossAx val="604747263"/>
        <c:crosses val="autoZero"/>
        <c:auto val="1"/>
        <c:lblAlgn val="ctr"/>
        <c:lblOffset val="100"/>
        <c:noMultiLvlLbl val="0"/>
      </c:catAx>
      <c:spPr>
        <a:noFill/>
        <a:ln>
          <a:noFill/>
        </a:ln>
      </c:spPr>
    </c:plotArea>
    <c:plotVisOnly val="1"/>
    <c:dispBlanksAs val="gap"/>
    <c:showDLblsOverMax val="0"/>
  </c:chart>
  <c:spPr>
    <a:solidFill>
      <a:srgbClr val="FFFFFF"/>
    </a:solidFill>
    <a:ln>
      <a:noFill/>
    </a:ln>
  </c:spPr>
  <c:txPr>
    <a:bodyPr lIns="0" tIns="0" rIns="0" bIns="0"/>
    <a:lstStyle/>
    <a:p>
      <a:pPr marL="0" marR="0" indent="0" defTabSz="914400" fontAlgn="auto" hangingPunct="1">
        <a:lnSpc>
          <a:spcPct val="100000"/>
        </a:lnSpc>
        <a:spcBef>
          <a:spcPts val="0"/>
        </a:spcBef>
        <a:spcAft>
          <a:spcPts val="0"/>
        </a:spcAft>
        <a:tabLst/>
        <a:defRPr lang="en-US" sz="1000" b="0" i="0" u="none" strike="noStrike" kern="1200" baseline="0">
          <a:solidFill>
            <a:srgbClr val="000000"/>
          </a:solidFill>
          <a:latin typeface="Aptos Narrow"/>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lIns="0" tIns="0" rIns="0" bIns="0"/>
          <a:lstStyle/>
          <a:p>
            <a:pPr marL="0" marR="0" indent="0" algn="ctr" defTabSz="914400" fontAlgn="auto" hangingPunct="1">
              <a:lnSpc>
                <a:spcPct val="100000"/>
              </a:lnSpc>
              <a:spcBef>
                <a:spcPts val="0"/>
              </a:spcBef>
              <a:spcAft>
                <a:spcPts val="0"/>
              </a:spcAft>
              <a:tabLst/>
              <a:defRPr sz="1400" b="0" i="0" u="none" strike="noStrike" kern="1200" spc="0" baseline="0">
                <a:solidFill>
                  <a:srgbClr val="595959"/>
                </a:solidFill>
                <a:latin typeface="Aptos Narrow"/>
              </a:defRPr>
            </a:pPr>
            <a:r>
              <a:rPr lang="es-ES" sz="1400" b="0" i="0" u="none" strike="noStrike" kern="1200" cap="none" spc="0" baseline="0">
                <a:solidFill>
                  <a:srgbClr val="595959"/>
                </a:solidFill>
                <a:uFillTx/>
                <a:latin typeface="Aptos Narrow"/>
              </a:rPr>
              <a:t>Forest change to non-forest</a:t>
            </a:r>
          </a:p>
        </c:rich>
      </c:tx>
      <c:overlay val="0"/>
      <c:spPr>
        <a:noFill/>
        <a:ln>
          <a:noFill/>
        </a:ln>
      </c:spPr>
    </c:title>
    <c:autoTitleDeleted val="0"/>
    <c:plotArea>
      <c:layout/>
      <c:barChart>
        <c:barDir val="col"/>
        <c:grouping val="clustered"/>
        <c:varyColors val="0"/>
        <c:ser>
          <c:idx val="0"/>
          <c:order val="0"/>
          <c:tx>
            <c:strRef>
              <c:f>Uncertainty_assessment!$T$40:$T$40</c:f>
              <c:strCache>
                <c:ptCount val="1"/>
                <c:pt idx="0">
                  <c:v>Forest change to non-forest</c:v>
                </c:pt>
              </c:strCache>
            </c:strRef>
          </c:tx>
          <c:spPr>
            <a:solidFill>
              <a:srgbClr val="FFCC99"/>
            </a:solidFill>
            <a:ln>
              <a:noFill/>
            </a:ln>
          </c:spPr>
          <c:invertIfNegative val="0"/>
          <c:errBars>
            <c:errBarType val="both"/>
            <c:errValType val="cust"/>
            <c:noEndCap val="0"/>
            <c:plus>
              <c:numRef>
                <c:f>Uncertainty_assessment!$AA$40:$AA$40</c:f>
                <c:numCache>
                  <c:formatCode>General</c:formatCode>
                  <c:ptCount val="1"/>
                  <c:pt idx="0">
                    <c:v>0</c:v>
                  </c:pt>
                </c:numCache>
              </c:numRef>
            </c:plus>
            <c:minus>
              <c:numRef>
                <c:f>Uncertainty_assessment!$AA$40:$AA$40</c:f>
                <c:numCache>
                  <c:formatCode>General</c:formatCode>
                  <c:ptCount val="1"/>
                  <c:pt idx="0">
                    <c:v>0</c:v>
                  </c:pt>
                </c:numCache>
              </c:numRef>
            </c:minus>
            <c:spPr>
              <a:noFill/>
              <a:ln w="9528" cap="flat">
                <a:solidFill>
                  <a:srgbClr val="595959"/>
                </a:solidFill>
                <a:prstDash val="solid"/>
                <a:round/>
              </a:ln>
            </c:spPr>
          </c:errBars>
          <c:val>
            <c:numRef>
              <c:f>Uncertainty_assessment!$V$40:$V$40</c:f>
              <c:numCache>
                <c:formatCode>" "* #\ ##0" ";"-"* #\ ##0" ";" "* "-"#" ";" "@" "</c:formatCode>
                <c:ptCount val="1"/>
                <c:pt idx="0">
                  <c:v>0</c:v>
                </c:pt>
              </c:numCache>
            </c:numRef>
          </c:val>
          <c:extLst>
            <c:ext xmlns:c16="http://schemas.microsoft.com/office/drawing/2014/chart" uri="{C3380CC4-5D6E-409C-BE32-E72D297353CC}">
              <c16:uniqueId val="{00000000-2FF6-4125-A687-96811B506CFD}"/>
            </c:ext>
          </c:extLst>
        </c:ser>
        <c:dLbls>
          <c:showLegendKey val="0"/>
          <c:showVal val="0"/>
          <c:showCatName val="0"/>
          <c:showSerName val="0"/>
          <c:showPercent val="0"/>
          <c:showBubbleSize val="0"/>
        </c:dLbls>
        <c:gapWidth val="219"/>
        <c:overlap val="-27"/>
        <c:axId val="604750143"/>
        <c:axId val="604751583"/>
      </c:barChart>
      <c:valAx>
        <c:axId val="604751583"/>
        <c:scaling>
          <c:orientation val="minMax"/>
          <c:min val="0"/>
        </c:scaling>
        <c:delete val="0"/>
        <c:axPos val="l"/>
        <c:majorGridlines>
          <c:spPr>
            <a:ln w="9528" cap="flat">
              <a:solidFill>
                <a:srgbClr val="D9D9D9"/>
              </a:solidFill>
              <a:prstDash val="solid"/>
              <a:round/>
            </a:ln>
          </c:spPr>
        </c:majorGridlines>
        <c:numFmt formatCode="0" sourceLinked="0"/>
        <c:majorTickMark val="none"/>
        <c:minorTickMark val="none"/>
        <c:tickLblPos val="nextTo"/>
        <c:spPr>
          <a:noFill/>
          <a:ln>
            <a:noFill/>
          </a:ln>
        </c:spPr>
        <c:txPr>
          <a:bodyPr lIns="0" tIns="0" rIns="0" bIns="0"/>
          <a:lstStyle/>
          <a:p>
            <a:pPr marL="0" marR="0" indent="0" defTabSz="914400" fontAlgn="auto" hangingPunct="1">
              <a:lnSpc>
                <a:spcPct val="100000"/>
              </a:lnSpc>
              <a:spcBef>
                <a:spcPts val="0"/>
              </a:spcBef>
              <a:spcAft>
                <a:spcPts val="0"/>
              </a:spcAft>
              <a:tabLst/>
              <a:defRPr sz="900" b="0" i="0" u="none" strike="noStrike" kern="1200" baseline="0">
                <a:solidFill>
                  <a:srgbClr val="595959"/>
                </a:solidFill>
                <a:latin typeface="Aptos Narrow"/>
              </a:defRPr>
            </a:pPr>
            <a:endParaRPr lang="es-ES"/>
          </a:p>
        </c:txPr>
        <c:crossAx val="604750143"/>
        <c:crosses val="autoZero"/>
        <c:crossBetween val="between"/>
      </c:valAx>
      <c:catAx>
        <c:axId val="604750143"/>
        <c:scaling>
          <c:orientation val="minMax"/>
        </c:scaling>
        <c:delete val="1"/>
        <c:axPos val="b"/>
        <c:majorTickMark val="none"/>
        <c:minorTickMark val="none"/>
        <c:tickLblPos val="nextTo"/>
        <c:crossAx val="604751583"/>
        <c:crosses val="autoZero"/>
        <c:auto val="1"/>
        <c:lblAlgn val="ctr"/>
        <c:lblOffset val="100"/>
        <c:noMultiLvlLbl val="0"/>
      </c:catAx>
      <c:spPr>
        <a:noFill/>
        <a:ln>
          <a:noFill/>
        </a:ln>
      </c:spPr>
    </c:plotArea>
    <c:plotVisOnly val="1"/>
    <c:dispBlanksAs val="gap"/>
    <c:showDLblsOverMax val="0"/>
  </c:chart>
  <c:spPr>
    <a:solidFill>
      <a:srgbClr val="FFFFFF"/>
    </a:solidFill>
    <a:ln>
      <a:noFill/>
    </a:ln>
  </c:spPr>
  <c:txPr>
    <a:bodyPr lIns="0" tIns="0" rIns="0" bIns="0"/>
    <a:lstStyle/>
    <a:p>
      <a:pPr marL="0" marR="0" indent="0" defTabSz="914400" fontAlgn="auto" hangingPunct="1">
        <a:lnSpc>
          <a:spcPct val="100000"/>
        </a:lnSpc>
        <a:spcBef>
          <a:spcPts val="0"/>
        </a:spcBef>
        <a:spcAft>
          <a:spcPts val="0"/>
        </a:spcAft>
        <a:tabLst/>
        <a:defRPr lang="en-US" sz="1000" b="0" i="0" u="none" strike="noStrike" kern="1200" baseline="0">
          <a:solidFill>
            <a:srgbClr val="000000"/>
          </a:solidFill>
          <a:latin typeface="Aptos Narrow"/>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lIns="0" tIns="0" rIns="0" bIns="0"/>
          <a:lstStyle/>
          <a:p>
            <a:pPr marL="0" marR="0" indent="0" algn="ctr" defTabSz="914400" fontAlgn="auto" hangingPunct="1">
              <a:lnSpc>
                <a:spcPct val="100000"/>
              </a:lnSpc>
              <a:spcBef>
                <a:spcPts val="0"/>
              </a:spcBef>
              <a:spcAft>
                <a:spcPts val="0"/>
              </a:spcAft>
              <a:tabLst/>
              <a:defRPr sz="1400" b="0" i="0" u="none" strike="noStrike" kern="1200" spc="0" baseline="0">
                <a:solidFill>
                  <a:srgbClr val="595959"/>
                </a:solidFill>
                <a:latin typeface="Aptos Narrow"/>
              </a:defRPr>
            </a:pPr>
            <a:r>
              <a:rPr lang="es-ES" sz="1400" b="0" i="0" u="none" strike="noStrike" kern="1200" cap="none" spc="0" baseline="0">
                <a:solidFill>
                  <a:srgbClr val="595959"/>
                </a:solidFill>
                <a:uFillTx/>
                <a:latin typeface="Aptos Narrow"/>
              </a:rPr>
              <a:t>Non-forest without changes</a:t>
            </a:r>
          </a:p>
        </c:rich>
      </c:tx>
      <c:overlay val="0"/>
      <c:spPr>
        <a:noFill/>
        <a:ln>
          <a:noFill/>
        </a:ln>
      </c:spPr>
    </c:title>
    <c:autoTitleDeleted val="0"/>
    <c:plotArea>
      <c:layout/>
      <c:barChart>
        <c:barDir val="col"/>
        <c:grouping val="clustered"/>
        <c:varyColors val="0"/>
        <c:ser>
          <c:idx val="0"/>
          <c:order val="0"/>
          <c:tx>
            <c:strRef>
              <c:f>Uncertainty_assessment!$T$41:$T$41</c:f>
              <c:strCache>
                <c:ptCount val="1"/>
                <c:pt idx="0">
                  <c:v>Non-forest without changes</c:v>
                </c:pt>
              </c:strCache>
            </c:strRef>
          </c:tx>
          <c:spPr>
            <a:solidFill>
              <a:srgbClr val="71AAE0"/>
            </a:solidFill>
            <a:ln>
              <a:noFill/>
            </a:ln>
          </c:spPr>
          <c:invertIfNegative val="0"/>
          <c:dPt>
            <c:idx val="0"/>
            <c:invertIfNegative val="0"/>
            <c:bubble3D val="0"/>
            <c:spPr>
              <a:solidFill>
                <a:srgbClr val="71AAE0"/>
              </a:solidFill>
              <a:ln w="9528">
                <a:solidFill>
                  <a:srgbClr val="156082"/>
                </a:solidFill>
                <a:prstDash val="solid"/>
              </a:ln>
            </c:spPr>
            <c:extLst>
              <c:ext xmlns:c16="http://schemas.microsoft.com/office/drawing/2014/chart" uri="{C3380CC4-5D6E-409C-BE32-E72D297353CC}">
                <c16:uniqueId val="{00000001-5000-4E05-B30E-30E2824165EF}"/>
              </c:ext>
            </c:extLst>
          </c:dPt>
          <c:errBars>
            <c:errBarType val="both"/>
            <c:errValType val="cust"/>
            <c:noEndCap val="0"/>
            <c:plus>
              <c:numRef>
                <c:f>Uncertainty_assessment!$AA$41:$AA$41</c:f>
                <c:numCache>
                  <c:formatCode>General</c:formatCode>
                  <c:ptCount val="1"/>
                  <c:pt idx="0">
                    <c:v>0</c:v>
                  </c:pt>
                </c:numCache>
              </c:numRef>
            </c:plus>
            <c:minus>
              <c:numRef>
                <c:f>Uncertainty_assessment!$AA$41:$AA$41</c:f>
                <c:numCache>
                  <c:formatCode>General</c:formatCode>
                  <c:ptCount val="1"/>
                  <c:pt idx="0">
                    <c:v>0</c:v>
                  </c:pt>
                </c:numCache>
              </c:numRef>
            </c:minus>
            <c:spPr>
              <a:noFill/>
              <a:ln w="9528" cap="flat">
                <a:solidFill>
                  <a:srgbClr val="595959"/>
                </a:solidFill>
                <a:prstDash val="solid"/>
                <a:round/>
              </a:ln>
            </c:spPr>
          </c:errBars>
          <c:val>
            <c:numRef>
              <c:f>Uncertainty_assessment!$V$41:$V$41</c:f>
              <c:numCache>
                <c:formatCode>" "* #\ ##0" ";"-"* #\ ##0" ";" "* "-"#" ";" "@" "</c:formatCode>
                <c:ptCount val="1"/>
                <c:pt idx="0">
                  <c:v>0</c:v>
                </c:pt>
              </c:numCache>
            </c:numRef>
          </c:val>
          <c:extLst>
            <c:ext xmlns:c16="http://schemas.microsoft.com/office/drawing/2014/chart" uri="{C3380CC4-5D6E-409C-BE32-E72D297353CC}">
              <c16:uniqueId val="{00000000-5000-4E05-B30E-30E2824165EF}"/>
            </c:ext>
          </c:extLst>
        </c:ser>
        <c:dLbls>
          <c:showLegendKey val="0"/>
          <c:showVal val="0"/>
          <c:showCatName val="0"/>
          <c:showSerName val="0"/>
          <c:showPercent val="0"/>
          <c:showBubbleSize val="0"/>
        </c:dLbls>
        <c:gapWidth val="219"/>
        <c:overlap val="-27"/>
        <c:axId val="604749183"/>
        <c:axId val="604753023"/>
      </c:barChart>
      <c:valAx>
        <c:axId val="604753023"/>
        <c:scaling>
          <c:orientation val="minMax"/>
          <c:min val="0"/>
        </c:scaling>
        <c:delete val="0"/>
        <c:axPos val="l"/>
        <c:majorGridlines>
          <c:spPr>
            <a:ln w="9528" cap="flat">
              <a:solidFill>
                <a:srgbClr val="D9D9D9"/>
              </a:solidFill>
              <a:prstDash val="solid"/>
              <a:round/>
            </a:ln>
          </c:spPr>
        </c:majorGridlines>
        <c:numFmt formatCode="0" sourceLinked="0"/>
        <c:majorTickMark val="none"/>
        <c:minorTickMark val="none"/>
        <c:tickLblPos val="nextTo"/>
        <c:spPr>
          <a:noFill/>
          <a:ln>
            <a:noFill/>
          </a:ln>
        </c:spPr>
        <c:txPr>
          <a:bodyPr lIns="0" tIns="0" rIns="0" bIns="0"/>
          <a:lstStyle/>
          <a:p>
            <a:pPr marL="0" marR="0" indent="0" defTabSz="914400" fontAlgn="auto" hangingPunct="1">
              <a:lnSpc>
                <a:spcPct val="100000"/>
              </a:lnSpc>
              <a:spcBef>
                <a:spcPts val="0"/>
              </a:spcBef>
              <a:spcAft>
                <a:spcPts val="0"/>
              </a:spcAft>
              <a:tabLst/>
              <a:defRPr sz="900" b="0" i="0" u="none" strike="noStrike" kern="1200" baseline="0">
                <a:solidFill>
                  <a:srgbClr val="595959"/>
                </a:solidFill>
                <a:latin typeface="Aptos Narrow"/>
              </a:defRPr>
            </a:pPr>
            <a:endParaRPr lang="es-ES"/>
          </a:p>
        </c:txPr>
        <c:crossAx val="604749183"/>
        <c:crosses val="autoZero"/>
        <c:crossBetween val="between"/>
      </c:valAx>
      <c:catAx>
        <c:axId val="604749183"/>
        <c:scaling>
          <c:orientation val="minMax"/>
        </c:scaling>
        <c:delete val="1"/>
        <c:axPos val="b"/>
        <c:majorTickMark val="none"/>
        <c:minorTickMark val="none"/>
        <c:tickLblPos val="nextTo"/>
        <c:crossAx val="604753023"/>
        <c:crosses val="autoZero"/>
        <c:auto val="1"/>
        <c:lblAlgn val="ctr"/>
        <c:lblOffset val="100"/>
        <c:noMultiLvlLbl val="0"/>
      </c:catAx>
      <c:spPr>
        <a:noFill/>
        <a:ln>
          <a:noFill/>
        </a:ln>
      </c:spPr>
    </c:plotArea>
    <c:plotVisOnly val="1"/>
    <c:dispBlanksAs val="gap"/>
    <c:showDLblsOverMax val="0"/>
  </c:chart>
  <c:spPr>
    <a:solidFill>
      <a:srgbClr val="FFFFFF"/>
    </a:solidFill>
    <a:ln>
      <a:noFill/>
    </a:ln>
  </c:spPr>
  <c:txPr>
    <a:bodyPr lIns="0" tIns="0" rIns="0" bIns="0"/>
    <a:lstStyle/>
    <a:p>
      <a:pPr marL="0" marR="0" indent="0" defTabSz="914400" fontAlgn="auto" hangingPunct="1">
        <a:lnSpc>
          <a:spcPct val="100000"/>
        </a:lnSpc>
        <a:spcBef>
          <a:spcPts val="0"/>
        </a:spcBef>
        <a:spcAft>
          <a:spcPts val="0"/>
        </a:spcAft>
        <a:tabLst/>
        <a:defRPr lang="en-US" sz="1000" b="0" i="0" u="none" strike="noStrike" kern="1200" baseline="0">
          <a:solidFill>
            <a:srgbClr val="000000"/>
          </a:solidFill>
          <a:latin typeface="Aptos Narrow"/>
        </a:defRPr>
      </a:pPr>
      <a:endParaRPr lang="es-E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chart" Target="../charts/chart11.xml"/><Relationship Id="rId3" Type="http://schemas.openxmlformats.org/officeDocument/2006/relationships/chart" Target="../charts/chart1.xml"/><Relationship Id="rId7" Type="http://schemas.openxmlformats.org/officeDocument/2006/relationships/chart" Target="../charts/chart5.xml"/><Relationship Id="rId12" Type="http://schemas.openxmlformats.org/officeDocument/2006/relationships/chart" Target="../charts/chart10.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11" Type="http://schemas.openxmlformats.org/officeDocument/2006/relationships/chart" Target="../charts/chart9.xml"/><Relationship Id="rId5" Type="http://schemas.openxmlformats.org/officeDocument/2006/relationships/chart" Target="../charts/chart3.xml"/><Relationship Id="rId15" Type="http://schemas.openxmlformats.org/officeDocument/2006/relationships/image" Target="../media/image4.png"/><Relationship Id="rId10" Type="http://schemas.openxmlformats.org/officeDocument/2006/relationships/chart" Target="../charts/chart8.xml"/><Relationship Id="rId4" Type="http://schemas.openxmlformats.org/officeDocument/2006/relationships/chart" Target="../charts/chart2.xml"/><Relationship Id="rId9" Type="http://schemas.openxmlformats.org/officeDocument/2006/relationships/chart" Target="../charts/chart7.xml"/><Relationship Id="rId1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0</xdr:col>
      <xdr:colOff>0</xdr:colOff>
      <xdr:row>43</xdr:row>
      <xdr:rowOff>118067</xdr:rowOff>
    </xdr:from>
    <xdr:ext cx="3075209" cy="1449287"/>
    <xdr:pic>
      <xdr:nvPicPr>
        <xdr:cNvPr id="9" name="Picture 1">
          <a:extLst>
            <a:ext uri="{FF2B5EF4-FFF2-40B4-BE49-F238E27FC236}">
              <a16:creationId xmlns:a16="http://schemas.microsoft.com/office/drawing/2014/main" id="{1737D7D2-E75B-5E1B-3677-A901A9B08067}"/>
            </a:ext>
          </a:extLst>
        </xdr:cNvPr>
        <xdr:cNvPicPr>
          <a:picLocks noChangeAspect="1"/>
        </xdr:cNvPicPr>
      </xdr:nvPicPr>
      <xdr:blipFill>
        <a:blip xmlns:r="http://schemas.openxmlformats.org/officeDocument/2006/relationships" r:embed="rId1"/>
        <a:stretch>
          <a:fillRect/>
        </a:stretch>
      </xdr:blipFill>
      <xdr:spPr>
        <a:xfrm>
          <a:off x="0" y="15881942"/>
          <a:ext cx="3075209" cy="1449287"/>
        </a:xfrm>
        <a:prstGeom prst="rect">
          <a:avLst/>
        </a:prstGeom>
        <a:noFill/>
        <a:ln cap="flat">
          <a:noFill/>
        </a:ln>
      </xdr:spPr>
    </xdr:pic>
    <xdr:clientData/>
  </xdr:oneCellAnchor>
  <xdr:oneCellAnchor>
    <xdr:from>
      <xdr:col>0</xdr:col>
      <xdr:colOff>115662</xdr:colOff>
      <xdr:row>0</xdr:row>
      <xdr:rowOff>68040</xdr:rowOff>
    </xdr:from>
    <xdr:ext cx="1864964" cy="462073"/>
    <xdr:pic>
      <xdr:nvPicPr>
        <xdr:cNvPr id="2" name="Picture 2">
          <a:extLst>
            <a:ext uri="{FF2B5EF4-FFF2-40B4-BE49-F238E27FC236}">
              <a16:creationId xmlns:a16="http://schemas.microsoft.com/office/drawing/2014/main" id="{731B6562-4C01-7610-BA10-383F4012A7F6}"/>
            </a:ext>
          </a:extLst>
        </xdr:cNvPr>
        <xdr:cNvPicPr>
          <a:picLocks noChangeAspect="1"/>
        </xdr:cNvPicPr>
      </xdr:nvPicPr>
      <xdr:blipFill>
        <a:blip xmlns:r="http://schemas.openxmlformats.org/officeDocument/2006/relationships" r:embed="rId2"/>
        <a:stretch>
          <a:fillRect/>
        </a:stretch>
      </xdr:blipFill>
      <xdr:spPr>
        <a:xfrm>
          <a:off x="115662" y="68040"/>
          <a:ext cx="1864964" cy="462073"/>
        </a:xfrm>
        <a:prstGeom prst="rect">
          <a:avLst/>
        </a:prstGeom>
        <a:noFill/>
        <a:ln cap="flat">
          <a:noFill/>
        </a:ln>
      </xdr:spPr>
    </xdr:pic>
    <xdr:clientData/>
  </xdr:oneCellAnchor>
  <xdr:oneCellAnchor>
    <xdr:from>
      <xdr:col>28</xdr:col>
      <xdr:colOff>498512</xdr:colOff>
      <xdr:row>14</xdr:row>
      <xdr:rowOff>169721</xdr:rowOff>
    </xdr:from>
    <xdr:ext cx="6473787" cy="4238993"/>
    <xdr:graphicFrame macro="">
      <xdr:nvGraphicFramePr>
        <xdr:cNvPr id="5" name="Chart 3">
          <a:extLst>
            <a:ext uri="{FF2B5EF4-FFF2-40B4-BE49-F238E27FC236}">
              <a16:creationId xmlns:a16="http://schemas.microsoft.com/office/drawing/2014/main" id="{4545E6B6-5C6A-F7DA-F0AD-0B0C9BCC8B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oneCellAnchor>
  <xdr:oneCellAnchor>
    <xdr:from>
      <xdr:col>28</xdr:col>
      <xdr:colOff>394609</xdr:colOff>
      <xdr:row>2</xdr:row>
      <xdr:rowOff>238128</xdr:rowOff>
    </xdr:from>
    <xdr:ext cx="6473787" cy="4192734"/>
    <xdr:graphicFrame macro="">
      <xdr:nvGraphicFramePr>
        <xdr:cNvPr id="3" name="Chart 4">
          <a:extLst>
            <a:ext uri="{FF2B5EF4-FFF2-40B4-BE49-F238E27FC236}">
              <a16:creationId xmlns:a16="http://schemas.microsoft.com/office/drawing/2014/main" id="{24386E5C-3698-CFD5-F75A-AC806CD99B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oneCellAnchor>
  <xdr:oneCellAnchor>
    <xdr:from>
      <xdr:col>28</xdr:col>
      <xdr:colOff>258482</xdr:colOff>
      <xdr:row>41</xdr:row>
      <xdr:rowOff>71752</xdr:rowOff>
    </xdr:from>
    <xdr:ext cx="7628464" cy="4541074"/>
    <xdr:graphicFrame macro="">
      <xdr:nvGraphicFramePr>
        <xdr:cNvPr id="8" name="Chart 5" title="Chart">
          <a:extLst>
            <a:ext uri="{FF2B5EF4-FFF2-40B4-BE49-F238E27FC236}">
              <a16:creationId xmlns:a16="http://schemas.microsoft.com/office/drawing/2014/main" id="{D80391FD-06CE-96AA-5A74-F022272413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oneCellAnchor>
  <xdr:oneCellAnchor>
    <xdr:from>
      <xdr:col>28</xdr:col>
      <xdr:colOff>282695</xdr:colOff>
      <xdr:row>28</xdr:row>
      <xdr:rowOff>50438</xdr:rowOff>
    </xdr:from>
    <xdr:ext cx="7555403" cy="4309814"/>
    <xdr:graphicFrame macro="">
      <xdr:nvGraphicFramePr>
        <xdr:cNvPr id="7" name="Chart 6" title="Chart">
          <a:extLst>
            <a:ext uri="{FF2B5EF4-FFF2-40B4-BE49-F238E27FC236}">
              <a16:creationId xmlns:a16="http://schemas.microsoft.com/office/drawing/2014/main" id="{A1FEC554-615F-3CA6-FC67-96F282DF68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oneCellAnchor>
  <xdr:oneCellAnchor>
    <xdr:from>
      <xdr:col>28</xdr:col>
      <xdr:colOff>259461</xdr:colOff>
      <xdr:row>62</xdr:row>
      <xdr:rowOff>24094</xdr:rowOff>
    </xdr:from>
    <xdr:ext cx="7583896" cy="3765151"/>
    <xdr:graphicFrame macro="">
      <xdr:nvGraphicFramePr>
        <xdr:cNvPr id="12" name="Chart 7" title="Chart">
          <a:extLst>
            <a:ext uri="{FF2B5EF4-FFF2-40B4-BE49-F238E27FC236}">
              <a16:creationId xmlns:a16="http://schemas.microsoft.com/office/drawing/2014/main" id="{13EF26AF-4D59-7B41-590B-B974024508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oneCellAnchor>
  <xdr:oneCellAnchor>
    <xdr:from>
      <xdr:col>27</xdr:col>
      <xdr:colOff>1356978</xdr:colOff>
      <xdr:row>83</xdr:row>
      <xdr:rowOff>63825</xdr:rowOff>
    </xdr:from>
    <xdr:ext cx="2088654" cy="2599520"/>
    <xdr:graphicFrame macro="">
      <xdr:nvGraphicFramePr>
        <xdr:cNvPr id="13" name="Chart 8">
          <a:extLst>
            <a:ext uri="{FF2B5EF4-FFF2-40B4-BE49-F238E27FC236}">
              <a16:creationId xmlns:a16="http://schemas.microsoft.com/office/drawing/2014/main" id="{19E3ECD1-DF00-7F5F-0FA2-3CE2561C1C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oneCellAnchor>
  <xdr:oneCellAnchor>
    <xdr:from>
      <xdr:col>30</xdr:col>
      <xdr:colOff>327666</xdr:colOff>
      <xdr:row>83</xdr:row>
      <xdr:rowOff>74816</xdr:rowOff>
    </xdr:from>
    <xdr:ext cx="2107490" cy="2592424"/>
    <xdr:graphicFrame macro="">
      <xdr:nvGraphicFramePr>
        <xdr:cNvPr id="14" name="Chart 9">
          <a:extLst>
            <a:ext uri="{FF2B5EF4-FFF2-40B4-BE49-F238E27FC236}">
              <a16:creationId xmlns:a16="http://schemas.microsoft.com/office/drawing/2014/main" id="{E1B58CA2-D746-7D16-5C08-0B5F118889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oneCellAnchor>
  <xdr:oneCellAnchor>
    <xdr:from>
      <xdr:col>32</xdr:col>
      <xdr:colOff>527453</xdr:colOff>
      <xdr:row>83</xdr:row>
      <xdr:rowOff>54854</xdr:rowOff>
    </xdr:from>
    <xdr:ext cx="2107774" cy="2592424"/>
    <xdr:graphicFrame macro="">
      <xdr:nvGraphicFramePr>
        <xdr:cNvPr id="15" name="Chart 10">
          <a:extLst>
            <a:ext uri="{FF2B5EF4-FFF2-40B4-BE49-F238E27FC236}">
              <a16:creationId xmlns:a16="http://schemas.microsoft.com/office/drawing/2014/main" id="{5BCA9530-274A-257C-5C3F-2E2BE5E3A9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oneCellAnchor>
  <xdr:oneCellAnchor>
    <xdr:from>
      <xdr:col>35</xdr:col>
      <xdr:colOff>16651</xdr:colOff>
      <xdr:row>83</xdr:row>
      <xdr:rowOff>33549</xdr:rowOff>
    </xdr:from>
    <xdr:ext cx="3664064" cy="2592424"/>
    <xdr:graphicFrame macro="">
      <xdr:nvGraphicFramePr>
        <xdr:cNvPr id="16" name="Chart 11">
          <a:extLst>
            <a:ext uri="{FF2B5EF4-FFF2-40B4-BE49-F238E27FC236}">
              <a16:creationId xmlns:a16="http://schemas.microsoft.com/office/drawing/2014/main" id="{292348AC-85C3-F7EA-E5D5-76BE7A0D26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oneCellAnchor>
  <xdr:oneCellAnchor>
    <xdr:from>
      <xdr:col>28</xdr:col>
      <xdr:colOff>485528</xdr:colOff>
      <xdr:row>14</xdr:row>
      <xdr:rowOff>167984</xdr:rowOff>
    </xdr:from>
    <xdr:ext cx="6473787" cy="4238993"/>
    <xdr:graphicFrame macro="">
      <xdr:nvGraphicFramePr>
        <xdr:cNvPr id="6" name="Chart 12">
          <a:extLst>
            <a:ext uri="{FF2B5EF4-FFF2-40B4-BE49-F238E27FC236}">
              <a16:creationId xmlns:a16="http://schemas.microsoft.com/office/drawing/2014/main" id="{5CA63366-4DFE-D5D8-992D-11F2475E9A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oneCellAnchor>
  <xdr:oneCellAnchor>
    <xdr:from>
      <xdr:col>28</xdr:col>
      <xdr:colOff>381615</xdr:colOff>
      <xdr:row>2</xdr:row>
      <xdr:rowOff>236390</xdr:rowOff>
    </xdr:from>
    <xdr:ext cx="6473787" cy="4192734"/>
    <xdr:graphicFrame macro="">
      <xdr:nvGraphicFramePr>
        <xdr:cNvPr id="4" name="Chart 13">
          <a:extLst>
            <a:ext uri="{FF2B5EF4-FFF2-40B4-BE49-F238E27FC236}">
              <a16:creationId xmlns:a16="http://schemas.microsoft.com/office/drawing/2014/main" id="{AFCF68C0-CF73-7F45-6903-126DA7BA91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oneCellAnchor>
  <xdr:oneCellAnchor>
    <xdr:from>
      <xdr:col>19</xdr:col>
      <xdr:colOff>142875</xdr:colOff>
      <xdr:row>50</xdr:row>
      <xdr:rowOff>23810</xdr:rowOff>
    </xdr:from>
    <xdr:ext cx="10134596" cy="2082024"/>
    <xdr:pic>
      <xdr:nvPicPr>
        <xdr:cNvPr id="10" name="Picture 14">
          <a:extLst>
            <a:ext uri="{FF2B5EF4-FFF2-40B4-BE49-F238E27FC236}">
              <a16:creationId xmlns:a16="http://schemas.microsoft.com/office/drawing/2014/main" id="{A3444072-D59D-74B9-3F7B-C893131BE277}"/>
            </a:ext>
          </a:extLst>
        </xdr:cNvPr>
        <xdr:cNvPicPr>
          <a:picLocks noChangeAspect="1"/>
        </xdr:cNvPicPr>
      </xdr:nvPicPr>
      <xdr:blipFill>
        <a:blip xmlns:r="http://schemas.openxmlformats.org/officeDocument/2006/relationships" r:embed="rId14"/>
        <a:stretch>
          <a:fillRect/>
        </a:stretch>
      </xdr:blipFill>
      <xdr:spPr>
        <a:xfrm>
          <a:off x="22774275" y="17711735"/>
          <a:ext cx="10134596" cy="2082024"/>
        </a:xfrm>
        <a:prstGeom prst="rect">
          <a:avLst/>
        </a:prstGeom>
        <a:noFill/>
        <a:ln cap="flat">
          <a:noFill/>
        </a:ln>
      </xdr:spPr>
    </xdr:pic>
    <xdr:clientData/>
  </xdr:oneCellAnchor>
  <xdr:oneCellAnchor>
    <xdr:from>
      <xdr:col>19</xdr:col>
      <xdr:colOff>214307</xdr:colOff>
      <xdr:row>62</xdr:row>
      <xdr:rowOff>166685</xdr:rowOff>
    </xdr:from>
    <xdr:ext cx="10086974" cy="6571408"/>
    <xdr:pic>
      <xdr:nvPicPr>
        <xdr:cNvPr id="11" name="Picture 15">
          <a:extLst>
            <a:ext uri="{FF2B5EF4-FFF2-40B4-BE49-F238E27FC236}">
              <a16:creationId xmlns:a16="http://schemas.microsoft.com/office/drawing/2014/main" id="{B0B7BD88-1505-1392-B72E-169125998CBC}"/>
            </a:ext>
          </a:extLst>
        </xdr:cNvPr>
        <xdr:cNvPicPr>
          <a:picLocks noChangeAspect="1"/>
        </xdr:cNvPicPr>
      </xdr:nvPicPr>
      <xdr:blipFill>
        <a:blip xmlns:r="http://schemas.openxmlformats.org/officeDocument/2006/relationships" r:embed="rId15"/>
        <a:stretch>
          <a:fillRect/>
        </a:stretch>
      </xdr:blipFill>
      <xdr:spPr>
        <a:xfrm>
          <a:off x="22845707" y="20445410"/>
          <a:ext cx="10086974" cy="6571408"/>
        </a:xfrm>
        <a:prstGeom prst="rect">
          <a:avLst/>
        </a:prstGeom>
        <a:noFill/>
        <a:ln cap="flat">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4AA8E-E6C3-476E-B804-8979EEEDEF1D}">
  <sheetPr>
    <tabColor rgb="FFFF99FF"/>
  </sheetPr>
  <dimension ref="A1:AM105"/>
  <sheetViews>
    <sheetView tabSelected="1" workbookViewId="0">
      <selection activeCell="E43" sqref="E43"/>
    </sheetView>
  </sheetViews>
  <sheetFormatPr defaultRowHeight="15" x14ac:dyDescent="0.25"/>
  <cols>
    <col min="1" max="1" width="23" customWidth="1"/>
    <col min="2" max="2" width="15.42578125" customWidth="1"/>
    <col min="3" max="3" width="14" customWidth="1"/>
    <col min="4" max="4" width="9.140625" customWidth="1"/>
    <col min="5" max="5" width="37.7109375" customWidth="1"/>
    <col min="6" max="7" width="13.5703125" customWidth="1"/>
    <col min="8" max="8" width="17.5703125" customWidth="1"/>
    <col min="9" max="9" width="36.140625" customWidth="1"/>
    <col min="10" max="10" width="14.5703125" customWidth="1"/>
    <col min="11" max="11" width="19.140625" customWidth="1"/>
    <col min="12" max="12" width="22.140625" customWidth="1"/>
    <col min="13" max="13" width="14.42578125" customWidth="1"/>
    <col min="14" max="14" width="18.7109375" customWidth="1"/>
    <col min="15" max="15" width="17.7109375" customWidth="1"/>
    <col min="16" max="16" width="18.28515625" customWidth="1"/>
    <col min="17" max="17" width="17.7109375" customWidth="1"/>
    <col min="18" max="18" width="13.28515625" customWidth="1"/>
    <col min="19" max="19" width="3.28515625" style="117" customWidth="1"/>
    <col min="20" max="20" width="43.5703125" customWidth="1"/>
    <col min="21" max="21" width="15.7109375" customWidth="1"/>
    <col min="22" max="22" width="18.85546875" customWidth="1"/>
    <col min="23" max="23" width="9.140625" customWidth="1"/>
    <col min="24" max="24" width="16.85546875" bestFit="1" customWidth="1"/>
    <col min="25" max="25" width="15" customWidth="1"/>
    <col min="26" max="26" width="14.85546875" customWidth="1"/>
    <col min="27" max="27" width="19.42578125" customWidth="1"/>
    <col min="28" max="28" width="24.85546875" style="117" customWidth="1"/>
    <col min="29" max="29" width="9.140625" customWidth="1"/>
    <col min="30" max="30" width="15.5703125" customWidth="1"/>
    <col min="31" max="31" width="17.28515625" customWidth="1"/>
    <col min="32" max="32" width="13.85546875" customWidth="1"/>
    <col min="33" max="33" width="12" customWidth="1"/>
    <col min="34" max="34" width="12.140625" customWidth="1"/>
    <col min="35" max="35" width="17.42578125" customWidth="1"/>
    <col min="36" max="36" width="15" customWidth="1"/>
    <col min="37" max="37" width="34.85546875" style="117" customWidth="1"/>
    <col min="38" max="38" width="11.5703125" customWidth="1"/>
    <col min="39" max="39" width="11.85546875" customWidth="1"/>
    <col min="40" max="40" width="9.140625" customWidth="1"/>
  </cols>
  <sheetData>
    <row r="1" spans="1:39" ht="48.75" customHeight="1" thickBot="1" x14ac:dyDescent="0.3">
      <c r="A1" s="129" t="s">
        <v>0</v>
      </c>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29"/>
      <c r="AJ1" s="129"/>
      <c r="AK1" s="129"/>
      <c r="AL1" s="1"/>
      <c r="AM1" s="1"/>
    </row>
    <row r="2" spans="1:39" ht="69.75" customHeight="1" thickBot="1" x14ac:dyDescent="0.3">
      <c r="A2" s="130" t="s">
        <v>1</v>
      </c>
      <c r="B2" s="130"/>
      <c r="C2" s="130"/>
      <c r="D2" s="130"/>
      <c r="E2" s="130"/>
      <c r="F2" s="130"/>
      <c r="G2" s="130"/>
      <c r="H2" s="130"/>
      <c r="I2" s="130"/>
      <c r="J2" s="130" t="s">
        <v>2</v>
      </c>
      <c r="K2" s="130"/>
      <c r="L2" s="130"/>
      <c r="M2" s="130"/>
      <c r="N2" s="130"/>
      <c r="O2" s="130"/>
      <c r="P2" s="130"/>
      <c r="Q2" s="130"/>
      <c r="R2" s="130"/>
      <c r="S2" s="130"/>
      <c r="T2" s="130" t="s">
        <v>3</v>
      </c>
      <c r="U2" s="130"/>
      <c r="V2" s="130"/>
      <c r="W2" s="130"/>
      <c r="X2" s="130"/>
      <c r="Y2" s="130"/>
      <c r="Z2" s="130"/>
      <c r="AA2" s="130"/>
      <c r="AB2" s="130"/>
      <c r="AC2" s="131" t="s">
        <v>4</v>
      </c>
      <c r="AD2" s="131"/>
      <c r="AE2" s="131"/>
      <c r="AF2" s="131"/>
      <c r="AG2" s="131"/>
      <c r="AH2" s="131"/>
      <c r="AI2" s="131"/>
      <c r="AJ2" s="131"/>
      <c r="AK2" s="131"/>
      <c r="AL2" s="1"/>
      <c r="AM2" s="1"/>
    </row>
    <row r="3" spans="1:39" ht="25.5" customHeight="1" x14ac:dyDescent="0.25">
      <c r="A3" s="2"/>
      <c r="B3" s="3"/>
      <c r="C3" s="3"/>
      <c r="D3" s="1"/>
      <c r="E3" s="2"/>
      <c r="F3" s="3"/>
      <c r="G3" s="3"/>
      <c r="H3" s="3"/>
      <c r="I3" s="4"/>
      <c r="J3" s="5"/>
      <c r="K3" s="1"/>
      <c r="L3" s="1"/>
      <c r="M3" s="1"/>
      <c r="N3" s="1"/>
      <c r="O3" s="1"/>
      <c r="P3" s="1"/>
      <c r="Q3" s="1"/>
      <c r="R3" s="6"/>
      <c r="S3" s="7"/>
      <c r="T3" s="8"/>
      <c r="U3" s="9"/>
      <c r="V3" s="9"/>
      <c r="W3" s="9"/>
      <c r="X3" s="9"/>
      <c r="Y3" s="9"/>
      <c r="Z3" s="9"/>
      <c r="AA3" s="9"/>
      <c r="AB3" s="10"/>
      <c r="AC3" s="1"/>
      <c r="AD3" s="1"/>
      <c r="AE3" s="1"/>
      <c r="AF3" s="1"/>
      <c r="AG3" s="1"/>
      <c r="AH3" s="1"/>
      <c r="AI3" s="1"/>
      <c r="AJ3" s="1"/>
      <c r="AK3" s="11"/>
      <c r="AL3" s="1"/>
      <c r="AM3" s="1"/>
    </row>
    <row r="4" spans="1:39" ht="30.75" customHeight="1" x14ac:dyDescent="0.3">
      <c r="A4" s="132" t="s">
        <v>5</v>
      </c>
      <c r="B4" s="132"/>
      <c r="C4" s="132"/>
      <c r="D4" s="12"/>
      <c r="E4" s="133" t="s">
        <v>6</v>
      </c>
      <c r="F4" s="133"/>
      <c r="G4" s="133"/>
      <c r="H4" s="133"/>
      <c r="I4" s="133"/>
      <c r="J4" s="132" t="s">
        <v>7</v>
      </c>
      <c r="K4" s="132"/>
      <c r="L4" s="132"/>
      <c r="M4" s="132"/>
      <c r="N4" s="132"/>
      <c r="O4" s="132"/>
      <c r="P4" s="132"/>
      <c r="Q4" s="13"/>
      <c r="R4" s="14"/>
      <c r="S4" s="15"/>
      <c r="T4" s="134" t="s">
        <v>8</v>
      </c>
      <c r="U4" s="134"/>
      <c r="V4" s="134"/>
      <c r="W4" s="134"/>
      <c r="X4" s="134"/>
      <c r="Y4" s="134"/>
      <c r="Z4" s="134"/>
      <c r="AA4" s="134"/>
      <c r="AB4" s="134"/>
      <c r="AC4" s="1"/>
      <c r="AD4" s="1"/>
      <c r="AE4" s="1"/>
      <c r="AF4" s="1"/>
      <c r="AG4" s="1"/>
      <c r="AH4" s="1"/>
      <c r="AI4" s="1"/>
      <c r="AJ4" s="1"/>
      <c r="AK4" s="11"/>
      <c r="AL4" s="1"/>
      <c r="AM4" s="1"/>
    </row>
    <row r="5" spans="1:39" ht="48" customHeight="1" thickBot="1" x14ac:dyDescent="0.3">
      <c r="A5" s="16" t="s">
        <v>9</v>
      </c>
      <c r="B5" s="16" t="s">
        <v>10</v>
      </c>
      <c r="C5" s="17" t="s">
        <v>11</v>
      </c>
      <c r="D5" s="18"/>
      <c r="E5" s="19" t="s">
        <v>12</v>
      </c>
      <c r="F5" s="17" t="str">
        <f>_xlfn.CONCAT(" Code 2    LU Initial ", B58)</f>
        <v xml:space="preserve"> Code 2    LU Initial 2000</v>
      </c>
      <c r="G5" s="17" t="str">
        <f>_xlfn.CONCAT("Code 1
LU Final ", B59)</f>
        <v>Code 1
LU Final 2024</v>
      </c>
      <c r="H5" s="17" t="s">
        <v>13</v>
      </c>
      <c r="I5" s="20" t="s">
        <v>12</v>
      </c>
      <c r="J5" s="21"/>
      <c r="K5" s="22"/>
      <c r="L5" s="22"/>
      <c r="M5" s="22"/>
      <c r="N5" s="22"/>
      <c r="O5" s="22"/>
      <c r="P5" s="23"/>
      <c r="Q5" s="1"/>
      <c r="R5" s="6"/>
      <c r="S5" s="7"/>
      <c r="T5" s="24" t="str">
        <f>_xlfn.CONCAT("Initial LU ",B58)</f>
        <v>Initial LU 2000</v>
      </c>
      <c r="U5" s="25" t="s">
        <v>14</v>
      </c>
      <c r="V5" s="26" t="s">
        <v>15</v>
      </c>
      <c r="W5" s="26" t="s">
        <v>16</v>
      </c>
      <c r="X5" s="26" t="s">
        <v>17</v>
      </c>
      <c r="Y5" s="26" t="s">
        <v>18</v>
      </c>
      <c r="Z5" s="26" t="s">
        <v>19</v>
      </c>
      <c r="AA5" s="26" t="s">
        <v>20</v>
      </c>
      <c r="AB5" s="26" t="s">
        <v>21</v>
      </c>
      <c r="AC5" s="1"/>
      <c r="AD5" s="1"/>
      <c r="AE5" s="1"/>
      <c r="AF5" s="1"/>
      <c r="AG5" s="1"/>
      <c r="AH5" s="1"/>
      <c r="AI5" s="1"/>
      <c r="AJ5" s="1"/>
      <c r="AK5" s="11"/>
      <c r="AL5" s="1"/>
      <c r="AM5" s="1"/>
    </row>
    <row r="6" spans="1:39" ht="24.75" customHeight="1" x14ac:dyDescent="0.25">
      <c r="A6" s="135" t="s">
        <v>88</v>
      </c>
      <c r="B6" s="27">
        <v>0</v>
      </c>
      <c r="C6" s="28">
        <v>0</v>
      </c>
      <c r="D6" s="1"/>
      <c r="E6" s="29" t="str">
        <f t="shared" ref="E6:E27" si="0">VLOOKUP(A6,H:I,2,FALSE)</f>
        <v>Non-forest without changes</v>
      </c>
      <c r="F6" s="30" t="str">
        <f t="shared" ref="F6:F27" si="1">LEFT(A6,1)</f>
        <v>-</v>
      </c>
      <c r="G6" s="30" t="str">
        <f t="shared" ref="G6:G27" si="2">RIGHT(A6,1)</f>
        <v>-</v>
      </c>
      <c r="H6" s="31" t="str">
        <f t="shared" ref="H6:H27" si="3">A6</f>
        <v>-</v>
      </c>
      <c r="I6" s="4" t="str">
        <f t="shared" ref="I6:I27" si="4">IF( AND( G6="F", F6="F"), "Forest without changes", IF( F6="F", "Forest change to non-forest", IF(G6="F", "Non-forest change to forest", "Non-forest without changes")))</f>
        <v>Non-forest without changes</v>
      </c>
      <c r="J6" s="1"/>
      <c r="K6" s="1"/>
      <c r="L6" s="1"/>
      <c r="M6" s="124" t="str">
        <f>_xlfn.CONCAT("LU Initial ", B58)</f>
        <v>LU Initial 2000</v>
      </c>
      <c r="N6" s="124"/>
      <c r="O6" s="125" t="str">
        <f>_xlfn.CONCAT("LU Final ", B59)</f>
        <v>LU Final 2024</v>
      </c>
      <c r="P6" s="125"/>
      <c r="Q6" s="1"/>
      <c r="R6" s="6"/>
      <c r="S6" s="7"/>
      <c r="T6" s="32" t="s">
        <v>23</v>
      </c>
      <c r="U6" s="33">
        <f t="shared" ref="U6:V12" si="5">M8</f>
        <v>0</v>
      </c>
      <c r="V6" s="33">
        <f t="shared" si="5"/>
        <v>0</v>
      </c>
      <c r="W6" s="34" t="e">
        <f t="shared" ref="W6:W11" si="6">U6/$U$12</f>
        <v>#DIV/0!</v>
      </c>
      <c r="X6" s="35" t="e">
        <f t="shared" ref="X6:X11" si="7">W6*$V$12</f>
        <v>#DIV/0!</v>
      </c>
      <c r="Y6" s="34" t="e">
        <f t="shared" ref="Y6:Y11" si="8">SQRT(((W6*(1-W6))/($U$12-1)))</f>
        <v>#DIV/0!</v>
      </c>
      <c r="Z6" s="35" t="e">
        <f t="shared" ref="Z6:Z11" si="9">Y6*$V$12</f>
        <v>#DIV/0!</v>
      </c>
      <c r="AA6" s="36" t="e">
        <f t="shared" ref="AA6:AA11" si="10">1.96*Z6</f>
        <v>#DIV/0!</v>
      </c>
      <c r="AB6" s="37" t="e">
        <f t="shared" ref="AB6:AB11" si="11">AA6/V6</f>
        <v>#DIV/0!</v>
      </c>
      <c r="AC6" s="1"/>
      <c r="AD6" s="1"/>
      <c r="AE6" s="1"/>
      <c r="AF6" s="1"/>
      <c r="AG6" s="1"/>
      <c r="AH6" s="1"/>
      <c r="AI6" s="1"/>
      <c r="AJ6" s="1"/>
      <c r="AK6" s="11"/>
      <c r="AL6" s="1"/>
      <c r="AM6" s="1"/>
    </row>
    <row r="7" spans="1:39" ht="33" customHeight="1" thickBot="1" x14ac:dyDescent="0.3">
      <c r="A7" s="135" t="s">
        <v>88</v>
      </c>
      <c r="B7" s="27">
        <v>0</v>
      </c>
      <c r="C7" s="28">
        <v>0</v>
      </c>
      <c r="D7" s="1"/>
      <c r="E7" s="2" t="str">
        <f t="shared" si="0"/>
        <v>Non-forest without changes</v>
      </c>
      <c r="F7" s="3" t="str">
        <f t="shared" si="1"/>
        <v>-</v>
      </c>
      <c r="G7" s="3" t="str">
        <f t="shared" si="2"/>
        <v>-</v>
      </c>
      <c r="H7" s="38" t="str">
        <f t="shared" si="3"/>
        <v>-</v>
      </c>
      <c r="I7" s="4" t="str">
        <f t="shared" si="4"/>
        <v>Non-forest without changes</v>
      </c>
      <c r="J7" s="39" t="s">
        <v>25</v>
      </c>
      <c r="K7" s="1"/>
      <c r="L7" s="40" t="s">
        <v>26</v>
      </c>
      <c r="M7" s="41" t="s">
        <v>27</v>
      </c>
      <c r="N7" s="42" t="s">
        <v>15</v>
      </c>
      <c r="O7" s="41" t="s">
        <v>27</v>
      </c>
      <c r="P7" s="42" t="s">
        <v>15</v>
      </c>
      <c r="Q7" s="1"/>
      <c r="R7" s="6"/>
      <c r="S7" s="7"/>
      <c r="T7" s="32" t="s">
        <v>28</v>
      </c>
      <c r="U7" s="33">
        <f t="shared" si="5"/>
        <v>0</v>
      </c>
      <c r="V7" s="33">
        <f t="shared" si="5"/>
        <v>0</v>
      </c>
      <c r="W7" s="34" t="e">
        <f t="shared" si="6"/>
        <v>#DIV/0!</v>
      </c>
      <c r="X7" s="35" t="e">
        <f t="shared" si="7"/>
        <v>#DIV/0!</v>
      </c>
      <c r="Y7" s="34" t="e">
        <f t="shared" si="8"/>
        <v>#DIV/0!</v>
      </c>
      <c r="Z7" s="35" t="e">
        <f t="shared" si="9"/>
        <v>#DIV/0!</v>
      </c>
      <c r="AA7" s="36" t="e">
        <f t="shared" si="10"/>
        <v>#DIV/0!</v>
      </c>
      <c r="AB7" s="37" t="e">
        <f t="shared" si="11"/>
        <v>#DIV/0!</v>
      </c>
      <c r="AC7" s="1"/>
      <c r="AD7" s="1"/>
      <c r="AE7" s="1"/>
      <c r="AF7" s="1"/>
      <c r="AG7" s="1"/>
      <c r="AH7" s="1"/>
      <c r="AI7" s="1"/>
      <c r="AJ7" s="1"/>
      <c r="AK7" s="11"/>
      <c r="AL7" s="1"/>
      <c r="AM7" s="1"/>
    </row>
    <row r="8" spans="1:39" ht="26.25" x14ac:dyDescent="0.25">
      <c r="A8" s="135" t="s">
        <v>88</v>
      </c>
      <c r="B8" s="27">
        <v>0</v>
      </c>
      <c r="C8" s="28">
        <v>0</v>
      </c>
      <c r="D8" s="1"/>
      <c r="E8" s="2" t="str">
        <f t="shared" si="0"/>
        <v>Non-forest without changes</v>
      </c>
      <c r="F8" s="3" t="str">
        <f t="shared" si="1"/>
        <v>-</v>
      </c>
      <c r="G8" s="3" t="str">
        <f t="shared" si="2"/>
        <v>-</v>
      </c>
      <c r="H8" s="38" t="str">
        <f t="shared" si="3"/>
        <v>-</v>
      </c>
      <c r="I8" s="4" t="str">
        <f t="shared" si="4"/>
        <v>Non-forest without changes</v>
      </c>
      <c r="J8" s="43" t="s">
        <v>30</v>
      </c>
      <c r="K8" s="1"/>
      <c r="L8" s="44" t="s">
        <v>23</v>
      </c>
      <c r="M8" s="45">
        <f t="shared" ref="M8:M13" si="12">SUMIF(F:F,J8,B:B)</f>
        <v>0</v>
      </c>
      <c r="N8" s="46">
        <f>SUMIF($F:$F,$J$8,$C:$C)</f>
        <v>0</v>
      </c>
      <c r="O8" s="45">
        <f t="shared" ref="O8:O13" si="13">SUMIF(G:G,J8,B:B)</f>
        <v>0</v>
      </c>
      <c r="P8" s="46">
        <f t="shared" ref="P8:P13" si="14">SUMIF(G:G,$J8,$C:$C)</f>
        <v>0</v>
      </c>
      <c r="Q8" s="1"/>
      <c r="R8" s="6"/>
      <c r="S8" s="7"/>
      <c r="T8" s="32" t="s">
        <v>31</v>
      </c>
      <c r="U8" s="33">
        <f t="shared" si="5"/>
        <v>0</v>
      </c>
      <c r="V8" s="33">
        <f t="shared" si="5"/>
        <v>0</v>
      </c>
      <c r="W8" s="34" t="e">
        <f t="shared" si="6"/>
        <v>#DIV/0!</v>
      </c>
      <c r="X8" s="35" t="e">
        <f t="shared" si="7"/>
        <v>#DIV/0!</v>
      </c>
      <c r="Y8" s="34" t="e">
        <f t="shared" si="8"/>
        <v>#DIV/0!</v>
      </c>
      <c r="Z8" s="35" t="e">
        <f t="shared" si="9"/>
        <v>#DIV/0!</v>
      </c>
      <c r="AA8" s="36" t="e">
        <f t="shared" si="10"/>
        <v>#DIV/0!</v>
      </c>
      <c r="AB8" s="37" t="e">
        <f t="shared" si="11"/>
        <v>#DIV/0!</v>
      </c>
      <c r="AC8" s="1"/>
      <c r="AD8" s="1"/>
      <c r="AE8" s="1"/>
      <c r="AF8" s="1"/>
      <c r="AG8" s="1"/>
      <c r="AH8" s="1"/>
      <c r="AI8" s="1"/>
      <c r="AJ8" s="1"/>
      <c r="AK8" s="11"/>
      <c r="AL8" s="1"/>
      <c r="AM8" s="1"/>
    </row>
    <row r="9" spans="1:39" ht="26.25" x14ac:dyDescent="0.25">
      <c r="A9" s="135" t="s">
        <v>88</v>
      </c>
      <c r="B9" s="27">
        <v>0</v>
      </c>
      <c r="C9" s="28">
        <v>0</v>
      </c>
      <c r="D9" s="1"/>
      <c r="E9" s="2" t="str">
        <f t="shared" si="0"/>
        <v>Non-forest without changes</v>
      </c>
      <c r="F9" s="3" t="str">
        <f t="shared" si="1"/>
        <v>-</v>
      </c>
      <c r="G9" s="3" t="str">
        <f t="shared" si="2"/>
        <v>-</v>
      </c>
      <c r="H9" s="38" t="str">
        <f t="shared" si="3"/>
        <v>-</v>
      </c>
      <c r="I9" s="4" t="str">
        <f t="shared" si="4"/>
        <v>Non-forest without changes</v>
      </c>
      <c r="J9" s="47" t="s">
        <v>33</v>
      </c>
      <c r="K9" s="1"/>
      <c r="L9" s="44" t="s">
        <v>28</v>
      </c>
      <c r="M9" s="45">
        <f t="shared" si="12"/>
        <v>0</v>
      </c>
      <c r="N9" s="46">
        <f>SUMIF(F:F,J9,C:C)</f>
        <v>0</v>
      </c>
      <c r="O9" s="45">
        <f t="shared" si="13"/>
        <v>0</v>
      </c>
      <c r="P9" s="46">
        <f t="shared" si="14"/>
        <v>0</v>
      </c>
      <c r="Q9" s="1"/>
      <c r="R9" s="6"/>
      <c r="S9" s="7"/>
      <c r="T9" s="32" t="s">
        <v>34</v>
      </c>
      <c r="U9" s="33">
        <f t="shared" si="5"/>
        <v>0</v>
      </c>
      <c r="V9" s="33">
        <f t="shared" si="5"/>
        <v>0</v>
      </c>
      <c r="W9" s="34" t="e">
        <f t="shared" si="6"/>
        <v>#DIV/0!</v>
      </c>
      <c r="X9" s="35" t="e">
        <f t="shared" si="7"/>
        <v>#DIV/0!</v>
      </c>
      <c r="Y9" s="34" t="e">
        <f t="shared" si="8"/>
        <v>#DIV/0!</v>
      </c>
      <c r="Z9" s="35" t="e">
        <f t="shared" si="9"/>
        <v>#DIV/0!</v>
      </c>
      <c r="AA9" s="36" t="e">
        <f t="shared" si="10"/>
        <v>#DIV/0!</v>
      </c>
      <c r="AB9" s="37" t="e">
        <f t="shared" si="11"/>
        <v>#DIV/0!</v>
      </c>
      <c r="AC9" s="1"/>
      <c r="AD9" s="1"/>
      <c r="AE9" s="1"/>
      <c r="AF9" s="1"/>
      <c r="AG9" s="1"/>
      <c r="AH9" s="1"/>
      <c r="AI9" s="1"/>
      <c r="AJ9" s="1"/>
      <c r="AK9" s="11"/>
      <c r="AL9" s="1"/>
      <c r="AM9" s="1"/>
    </row>
    <row r="10" spans="1:39" ht="26.25" x14ac:dyDescent="0.25">
      <c r="A10" s="135" t="s">
        <v>88</v>
      </c>
      <c r="B10" s="27">
        <v>0</v>
      </c>
      <c r="C10" s="28">
        <v>0</v>
      </c>
      <c r="D10" s="1"/>
      <c r="E10" s="2" t="str">
        <f t="shared" si="0"/>
        <v>Non-forest without changes</v>
      </c>
      <c r="F10" s="3" t="str">
        <f t="shared" si="1"/>
        <v>-</v>
      </c>
      <c r="G10" s="3" t="str">
        <f t="shared" si="2"/>
        <v>-</v>
      </c>
      <c r="H10" s="38" t="str">
        <f t="shared" si="3"/>
        <v>-</v>
      </c>
      <c r="I10" s="4" t="str">
        <f t="shared" si="4"/>
        <v>Non-forest without changes</v>
      </c>
      <c r="J10" s="48" t="s">
        <v>36</v>
      </c>
      <c r="K10" s="1"/>
      <c r="L10" s="44" t="s">
        <v>31</v>
      </c>
      <c r="M10" s="45">
        <f t="shared" si="12"/>
        <v>0</v>
      </c>
      <c r="N10" s="46">
        <f>SUMIF(F:F,J10,C:C)</f>
        <v>0</v>
      </c>
      <c r="O10" s="45">
        <f t="shared" si="13"/>
        <v>0</v>
      </c>
      <c r="P10" s="46">
        <f t="shared" si="14"/>
        <v>0</v>
      </c>
      <c r="Q10" s="1"/>
      <c r="R10" s="6"/>
      <c r="S10" s="7"/>
      <c r="T10" s="32" t="s">
        <v>37</v>
      </c>
      <c r="U10" s="33">
        <f t="shared" si="5"/>
        <v>0</v>
      </c>
      <c r="V10" s="33">
        <f t="shared" si="5"/>
        <v>0</v>
      </c>
      <c r="W10" s="34" t="e">
        <f t="shared" si="6"/>
        <v>#DIV/0!</v>
      </c>
      <c r="X10" s="35" t="e">
        <f t="shared" si="7"/>
        <v>#DIV/0!</v>
      </c>
      <c r="Y10" s="34" t="e">
        <f t="shared" si="8"/>
        <v>#DIV/0!</v>
      </c>
      <c r="Z10" s="35" t="e">
        <f t="shared" si="9"/>
        <v>#DIV/0!</v>
      </c>
      <c r="AA10" s="36" t="e">
        <f t="shared" si="10"/>
        <v>#DIV/0!</v>
      </c>
      <c r="AB10" s="37" t="e">
        <f t="shared" si="11"/>
        <v>#DIV/0!</v>
      </c>
      <c r="AC10" s="1"/>
      <c r="AD10" s="1"/>
      <c r="AE10" s="1"/>
      <c r="AF10" s="1"/>
      <c r="AG10" s="1"/>
      <c r="AH10" s="1"/>
      <c r="AI10" s="1"/>
      <c r="AJ10" s="1"/>
      <c r="AK10" s="11"/>
      <c r="AL10" s="1"/>
      <c r="AM10" s="1"/>
    </row>
    <row r="11" spans="1:39" ht="26.25" x14ac:dyDescent="0.25">
      <c r="A11" s="135" t="s">
        <v>88</v>
      </c>
      <c r="B11" s="27">
        <v>0</v>
      </c>
      <c r="C11" s="28">
        <v>0</v>
      </c>
      <c r="D11" s="1"/>
      <c r="E11" s="2" t="str">
        <f t="shared" si="0"/>
        <v>Non-forest without changes</v>
      </c>
      <c r="F11" s="3" t="str">
        <f t="shared" si="1"/>
        <v>-</v>
      </c>
      <c r="G11" s="3" t="str">
        <f t="shared" si="2"/>
        <v>-</v>
      </c>
      <c r="H11" s="38" t="str">
        <f t="shared" si="3"/>
        <v>-</v>
      </c>
      <c r="I11" s="4" t="str">
        <f t="shared" si="4"/>
        <v>Non-forest without changes</v>
      </c>
      <c r="J11" s="49" t="s">
        <v>39</v>
      </c>
      <c r="K11" s="1"/>
      <c r="L11" s="44" t="s">
        <v>34</v>
      </c>
      <c r="M11" s="45">
        <f t="shared" si="12"/>
        <v>0</v>
      </c>
      <c r="N11" s="46">
        <f>SUMIF(F:F,J11,C:C)</f>
        <v>0</v>
      </c>
      <c r="O11" s="45">
        <f t="shared" si="13"/>
        <v>0</v>
      </c>
      <c r="P11" s="46">
        <f t="shared" si="14"/>
        <v>0</v>
      </c>
      <c r="Q11" s="1"/>
      <c r="R11" s="6"/>
      <c r="S11" s="7"/>
      <c r="T11" s="32" t="s">
        <v>40</v>
      </c>
      <c r="U11" s="33">
        <f t="shared" si="5"/>
        <v>0</v>
      </c>
      <c r="V11" s="33">
        <f t="shared" si="5"/>
        <v>0</v>
      </c>
      <c r="W11" s="34" t="e">
        <f t="shared" si="6"/>
        <v>#DIV/0!</v>
      </c>
      <c r="X11" s="35" t="e">
        <f t="shared" si="7"/>
        <v>#DIV/0!</v>
      </c>
      <c r="Y11" s="34" t="e">
        <f t="shared" si="8"/>
        <v>#DIV/0!</v>
      </c>
      <c r="Z11" s="35" t="e">
        <f t="shared" si="9"/>
        <v>#DIV/0!</v>
      </c>
      <c r="AA11" s="36" t="e">
        <f t="shared" si="10"/>
        <v>#DIV/0!</v>
      </c>
      <c r="AB11" s="37" t="e">
        <f t="shared" si="11"/>
        <v>#DIV/0!</v>
      </c>
      <c r="AC11" s="1"/>
      <c r="AD11" s="1"/>
      <c r="AE11" s="1"/>
      <c r="AF11" s="1"/>
      <c r="AG11" s="1"/>
      <c r="AH11" s="1"/>
      <c r="AI11" s="1"/>
      <c r="AJ11" s="1"/>
      <c r="AK11" s="11"/>
      <c r="AL11" s="1"/>
      <c r="AM11" s="1"/>
    </row>
    <row r="12" spans="1:39" ht="27" thickBot="1" x14ac:dyDescent="0.3">
      <c r="A12" s="135" t="s">
        <v>88</v>
      </c>
      <c r="B12" s="27">
        <v>0</v>
      </c>
      <c r="C12" s="28">
        <v>0</v>
      </c>
      <c r="D12" s="1"/>
      <c r="E12" s="2" t="str">
        <f t="shared" si="0"/>
        <v>Non-forest without changes</v>
      </c>
      <c r="F12" s="3" t="str">
        <f t="shared" si="1"/>
        <v>-</v>
      </c>
      <c r="G12" s="3" t="str">
        <f t="shared" si="2"/>
        <v>-</v>
      </c>
      <c r="H12" s="38" t="str">
        <f t="shared" si="3"/>
        <v>-</v>
      </c>
      <c r="I12" s="4" t="str">
        <f t="shared" si="4"/>
        <v>Non-forest without changes</v>
      </c>
      <c r="J12" s="50" t="s">
        <v>42</v>
      </c>
      <c r="K12" s="1"/>
      <c r="L12" s="44" t="s">
        <v>37</v>
      </c>
      <c r="M12" s="45">
        <f t="shared" si="12"/>
        <v>0</v>
      </c>
      <c r="N12" s="46">
        <f>SUMIF(F:F,J12,C:C)</f>
        <v>0</v>
      </c>
      <c r="O12" s="45">
        <f t="shared" si="13"/>
        <v>0</v>
      </c>
      <c r="P12" s="46">
        <f t="shared" si="14"/>
        <v>0</v>
      </c>
      <c r="Q12" s="1"/>
      <c r="R12" s="6"/>
      <c r="S12" s="7"/>
      <c r="T12" s="51" t="s">
        <v>43</v>
      </c>
      <c r="U12" s="52">
        <f t="shared" si="5"/>
        <v>0</v>
      </c>
      <c r="V12" s="52">
        <f t="shared" si="5"/>
        <v>0</v>
      </c>
      <c r="W12" s="34"/>
      <c r="X12" s="34"/>
      <c r="Y12" s="34"/>
      <c r="Z12" s="34"/>
      <c r="AA12" s="34"/>
      <c r="AB12" s="53"/>
      <c r="AC12" s="1"/>
      <c r="AD12" s="1"/>
      <c r="AE12" s="1"/>
      <c r="AF12" s="1"/>
      <c r="AG12" s="1"/>
      <c r="AH12" s="1"/>
      <c r="AI12" s="1"/>
      <c r="AJ12" s="1"/>
      <c r="AK12" s="11"/>
      <c r="AL12" s="1"/>
      <c r="AM12" s="1"/>
    </row>
    <row r="13" spans="1:39" ht="26.25" x14ac:dyDescent="0.25">
      <c r="A13" s="135" t="s">
        <v>88</v>
      </c>
      <c r="B13" s="27">
        <v>0</v>
      </c>
      <c r="C13" s="28">
        <v>0</v>
      </c>
      <c r="D13" s="1"/>
      <c r="E13" s="2" t="str">
        <f t="shared" si="0"/>
        <v>Non-forest without changes</v>
      </c>
      <c r="F13" s="3" t="str">
        <f t="shared" si="1"/>
        <v>-</v>
      </c>
      <c r="G13" s="3" t="str">
        <f t="shared" si="2"/>
        <v>-</v>
      </c>
      <c r="H13" s="38" t="str">
        <f t="shared" si="3"/>
        <v>-</v>
      </c>
      <c r="I13" s="4" t="str">
        <f t="shared" si="4"/>
        <v>Non-forest without changes</v>
      </c>
      <c r="J13" s="54" t="s">
        <v>45</v>
      </c>
      <c r="K13" s="1"/>
      <c r="L13" s="44" t="s">
        <v>40</v>
      </c>
      <c r="M13" s="45">
        <f t="shared" si="12"/>
        <v>0</v>
      </c>
      <c r="N13" s="46">
        <f>SUMIF(F:F,J13,C:C)</f>
        <v>0</v>
      </c>
      <c r="O13" s="45">
        <f t="shared" si="13"/>
        <v>0</v>
      </c>
      <c r="P13" s="46">
        <f t="shared" si="14"/>
        <v>0</v>
      </c>
      <c r="Q13" s="1"/>
      <c r="R13" s="6"/>
      <c r="S13" s="7"/>
      <c r="T13" s="34"/>
      <c r="U13" s="34"/>
      <c r="V13" s="34"/>
      <c r="W13" s="34"/>
      <c r="X13" s="34"/>
      <c r="Y13" s="34"/>
      <c r="Z13" s="34"/>
      <c r="AA13" s="34"/>
      <c r="AB13" s="53"/>
      <c r="AC13" s="1"/>
      <c r="AD13" s="1"/>
      <c r="AE13" s="1"/>
      <c r="AF13" s="1"/>
      <c r="AG13" s="1"/>
      <c r="AH13" s="1"/>
      <c r="AI13" s="1"/>
      <c r="AJ13" s="1"/>
      <c r="AK13" s="11"/>
      <c r="AL13" s="1"/>
      <c r="AM13" s="1"/>
    </row>
    <row r="14" spans="1:39" ht="27" thickBot="1" x14ac:dyDescent="0.3">
      <c r="A14" s="135" t="s">
        <v>88</v>
      </c>
      <c r="B14" s="27">
        <v>0</v>
      </c>
      <c r="C14" s="28">
        <v>0</v>
      </c>
      <c r="D14" s="1"/>
      <c r="E14" s="2" t="str">
        <f t="shared" si="0"/>
        <v>Non-forest without changes</v>
      </c>
      <c r="F14" s="3" t="str">
        <f t="shared" si="1"/>
        <v>-</v>
      </c>
      <c r="G14" s="3" t="str">
        <f t="shared" si="2"/>
        <v>-</v>
      </c>
      <c r="H14" s="38" t="str">
        <f t="shared" si="3"/>
        <v>-</v>
      </c>
      <c r="I14" s="4" t="str">
        <f t="shared" si="4"/>
        <v>Non-forest without changes</v>
      </c>
      <c r="J14" s="1"/>
      <c r="K14" s="1"/>
      <c r="L14" s="55" t="s">
        <v>43</v>
      </c>
      <c r="M14" s="56">
        <f>SUM(M8:M13)</f>
        <v>0</v>
      </c>
      <c r="N14" s="57">
        <f>SUM(N8:N13)</f>
        <v>0</v>
      </c>
      <c r="O14" s="56">
        <f>SUM(O8:O13)</f>
        <v>0</v>
      </c>
      <c r="P14" s="57">
        <f>SUM(P8:P13)</f>
        <v>0</v>
      </c>
      <c r="Q14" s="1"/>
      <c r="R14" s="6"/>
      <c r="S14" s="7"/>
      <c r="T14" s="34"/>
      <c r="U14" s="34"/>
      <c r="V14" s="34"/>
      <c r="W14" s="34"/>
      <c r="X14" s="34"/>
      <c r="Y14" s="34"/>
      <c r="Z14" s="34"/>
      <c r="AA14" s="34"/>
      <c r="AB14" s="53"/>
      <c r="AC14" s="1"/>
      <c r="AD14" s="1"/>
      <c r="AE14" s="1"/>
      <c r="AF14" s="1"/>
      <c r="AG14" s="1"/>
      <c r="AH14" s="1"/>
      <c r="AI14" s="1"/>
      <c r="AJ14" s="1"/>
      <c r="AK14" s="11"/>
      <c r="AL14" s="1"/>
      <c r="AM14" s="1"/>
    </row>
    <row r="15" spans="1:39" ht="26.25" x14ac:dyDescent="0.25">
      <c r="A15" s="135" t="s">
        <v>88</v>
      </c>
      <c r="B15" s="27">
        <v>0</v>
      </c>
      <c r="C15" s="28">
        <v>0</v>
      </c>
      <c r="D15" s="1"/>
      <c r="E15" s="2" t="str">
        <f t="shared" si="0"/>
        <v>Non-forest without changes</v>
      </c>
      <c r="F15" s="3" t="str">
        <f t="shared" si="1"/>
        <v>-</v>
      </c>
      <c r="G15" s="3" t="str">
        <f t="shared" si="2"/>
        <v>-</v>
      </c>
      <c r="H15" s="38" t="str">
        <f t="shared" si="3"/>
        <v>-</v>
      </c>
      <c r="I15" s="4" t="str">
        <f t="shared" si="4"/>
        <v>Non-forest without changes</v>
      </c>
      <c r="J15" s="1"/>
      <c r="K15" s="1"/>
      <c r="L15" s="1"/>
      <c r="M15" s="1"/>
      <c r="N15" s="1"/>
      <c r="O15" s="1"/>
      <c r="P15" s="1"/>
      <c r="Q15" s="1"/>
      <c r="R15" s="6"/>
      <c r="S15" s="7"/>
      <c r="T15" s="34"/>
      <c r="U15" s="34"/>
      <c r="V15" s="34"/>
      <c r="W15" s="34"/>
      <c r="X15" s="34"/>
      <c r="Y15" s="34"/>
      <c r="Z15" s="34"/>
      <c r="AA15" s="34"/>
      <c r="AB15" s="53"/>
      <c r="AC15" s="1"/>
      <c r="AD15" s="1"/>
      <c r="AE15" s="1"/>
      <c r="AF15" s="1"/>
      <c r="AG15" s="1"/>
      <c r="AH15" s="1"/>
      <c r="AI15" s="1"/>
      <c r="AJ15" s="1"/>
      <c r="AK15" s="11"/>
      <c r="AL15" s="1"/>
      <c r="AM15" s="1"/>
    </row>
    <row r="16" spans="1:39" ht="45.75" customHeight="1" thickBot="1" x14ac:dyDescent="0.3">
      <c r="A16" s="135" t="s">
        <v>88</v>
      </c>
      <c r="B16" s="27">
        <v>0</v>
      </c>
      <c r="C16" s="28">
        <v>0</v>
      </c>
      <c r="D16" s="1"/>
      <c r="E16" s="2" t="str">
        <f t="shared" si="0"/>
        <v>Non-forest without changes</v>
      </c>
      <c r="F16" s="3" t="str">
        <f t="shared" si="1"/>
        <v>-</v>
      </c>
      <c r="G16" s="3" t="str">
        <f t="shared" si="2"/>
        <v>-</v>
      </c>
      <c r="H16" s="38" t="str">
        <f t="shared" si="3"/>
        <v>-</v>
      </c>
      <c r="I16" s="4" t="str">
        <f t="shared" si="4"/>
        <v>Non-forest without changes</v>
      </c>
      <c r="J16" s="126" t="s">
        <v>49</v>
      </c>
      <c r="K16" s="126"/>
      <c r="L16" s="127" t="str">
        <f>_xlfn.CONCAT("LU Final ", B59)</f>
        <v>LU Final 2024</v>
      </c>
      <c r="M16" s="127"/>
      <c r="N16" s="127"/>
      <c r="O16" s="127"/>
      <c r="P16" s="127"/>
      <c r="Q16" s="127"/>
      <c r="R16" s="6"/>
      <c r="S16" s="7"/>
      <c r="T16" s="58" t="str">
        <f>_xlfn.CONCAT("Final LU ",B59)</f>
        <v>Final LU 2024</v>
      </c>
      <c r="U16" s="25" t="s">
        <v>14</v>
      </c>
      <c r="V16" s="26" t="s">
        <v>15</v>
      </c>
      <c r="W16" s="26" t="s">
        <v>16</v>
      </c>
      <c r="X16" s="26" t="s">
        <v>17</v>
      </c>
      <c r="Y16" s="26" t="s">
        <v>18</v>
      </c>
      <c r="Z16" s="26" t="s">
        <v>19</v>
      </c>
      <c r="AA16" s="26" t="s">
        <v>20</v>
      </c>
      <c r="AB16" s="26" t="s">
        <v>21</v>
      </c>
      <c r="AC16" s="1"/>
      <c r="AD16" s="1"/>
      <c r="AE16" s="1"/>
      <c r="AF16" s="1"/>
      <c r="AG16" s="1"/>
      <c r="AH16" s="1"/>
      <c r="AI16" s="1"/>
      <c r="AJ16" s="1"/>
      <c r="AK16" s="11"/>
      <c r="AL16" s="1"/>
      <c r="AM16" s="1"/>
    </row>
    <row r="17" spans="1:39" ht="26.25" x14ac:dyDescent="0.25">
      <c r="A17" s="135" t="s">
        <v>88</v>
      </c>
      <c r="B17" s="27">
        <v>0</v>
      </c>
      <c r="C17" s="28">
        <v>0</v>
      </c>
      <c r="D17" s="1"/>
      <c r="E17" s="2" t="str">
        <f t="shared" si="0"/>
        <v>Non-forest without changes</v>
      </c>
      <c r="F17" s="3" t="str">
        <f t="shared" si="1"/>
        <v>-</v>
      </c>
      <c r="G17" s="3" t="str">
        <f t="shared" si="2"/>
        <v>-</v>
      </c>
      <c r="H17" s="38" t="str">
        <f t="shared" si="3"/>
        <v>-</v>
      </c>
      <c r="I17" s="4" t="str">
        <f t="shared" si="4"/>
        <v>Non-forest without changes</v>
      </c>
      <c r="J17" s="126"/>
      <c r="K17" s="126"/>
      <c r="L17" s="59" t="s">
        <v>23</v>
      </c>
      <c r="M17" s="60" t="s">
        <v>28</v>
      </c>
      <c r="N17" s="60" t="s">
        <v>31</v>
      </c>
      <c r="O17" s="60" t="s">
        <v>34</v>
      </c>
      <c r="P17" s="60" t="s">
        <v>37</v>
      </c>
      <c r="Q17" s="61" t="s">
        <v>40</v>
      </c>
      <c r="R17" s="6"/>
      <c r="S17" s="7"/>
      <c r="T17" s="32" t="s">
        <v>23</v>
      </c>
      <c r="U17" s="33">
        <f t="shared" ref="U17:V22" si="15">O8</f>
        <v>0</v>
      </c>
      <c r="V17" s="33">
        <f t="shared" si="15"/>
        <v>0</v>
      </c>
      <c r="W17" s="34" t="e">
        <f t="shared" ref="W17:W22" si="16">U17/$U$23</f>
        <v>#DIV/0!</v>
      </c>
      <c r="X17" s="35" t="e">
        <f t="shared" ref="X17:X22" si="17">W17*$V$23</f>
        <v>#DIV/0!</v>
      </c>
      <c r="Y17" s="34" t="e">
        <f t="shared" ref="Y17:Y22" si="18">SQRT(((W17*(1-W17))/($U$23-1)))</f>
        <v>#DIV/0!</v>
      </c>
      <c r="Z17" s="35" t="e">
        <f t="shared" ref="Z17:Z22" si="19">Y17*$V$23</f>
        <v>#DIV/0!</v>
      </c>
      <c r="AA17" s="36" t="e">
        <f t="shared" ref="AA17:AA22" si="20">1.96*Z17</f>
        <v>#DIV/0!</v>
      </c>
      <c r="AB17" s="37" t="e">
        <f t="shared" ref="AB17:AB22" si="21">AA17/V17</f>
        <v>#DIV/0!</v>
      </c>
      <c r="AC17" s="1"/>
      <c r="AD17" s="1"/>
      <c r="AE17" s="1"/>
      <c r="AF17" s="1"/>
      <c r="AG17" s="1"/>
      <c r="AH17" s="1"/>
      <c r="AI17" s="1"/>
      <c r="AJ17" s="1"/>
      <c r="AK17" s="11"/>
      <c r="AL17" s="1"/>
      <c r="AM17" s="1"/>
    </row>
    <row r="18" spans="1:39" ht="26.25" x14ac:dyDescent="0.25">
      <c r="A18" s="135" t="s">
        <v>88</v>
      </c>
      <c r="B18" s="27">
        <v>0</v>
      </c>
      <c r="C18" s="28">
        <v>0</v>
      </c>
      <c r="D18" s="1"/>
      <c r="E18" s="2" t="str">
        <f t="shared" si="0"/>
        <v>Non-forest without changes</v>
      </c>
      <c r="F18" s="3" t="str">
        <f t="shared" si="1"/>
        <v>-</v>
      </c>
      <c r="G18" s="3" t="str">
        <f t="shared" si="2"/>
        <v>-</v>
      </c>
      <c r="H18" s="38" t="str">
        <f t="shared" si="3"/>
        <v>-</v>
      </c>
      <c r="I18" s="4" t="str">
        <f t="shared" si="4"/>
        <v>Non-forest without changes</v>
      </c>
      <c r="J18" s="122" t="str">
        <f>_xlfn.CONCAT("LU Initial ", B58)</f>
        <v>LU Initial 2000</v>
      </c>
      <c r="K18" s="44" t="s">
        <v>23</v>
      </c>
      <c r="L18" s="62" t="s">
        <v>22</v>
      </c>
      <c r="M18" s="63" t="s">
        <v>24</v>
      </c>
      <c r="N18" s="63" t="s">
        <v>29</v>
      </c>
      <c r="O18" s="63" t="s">
        <v>38</v>
      </c>
      <c r="P18" s="63" t="s">
        <v>35</v>
      </c>
      <c r="Q18" s="64" t="s">
        <v>32</v>
      </c>
      <c r="R18" s="6"/>
      <c r="S18" s="7"/>
      <c r="T18" s="32" t="s">
        <v>28</v>
      </c>
      <c r="U18" s="33">
        <f t="shared" si="15"/>
        <v>0</v>
      </c>
      <c r="V18" s="33">
        <f t="shared" si="15"/>
        <v>0</v>
      </c>
      <c r="W18" s="34" t="e">
        <f t="shared" si="16"/>
        <v>#DIV/0!</v>
      </c>
      <c r="X18" s="35" t="e">
        <f t="shared" si="17"/>
        <v>#DIV/0!</v>
      </c>
      <c r="Y18" s="34" t="e">
        <f t="shared" si="18"/>
        <v>#DIV/0!</v>
      </c>
      <c r="Z18" s="35" t="e">
        <f t="shared" si="19"/>
        <v>#DIV/0!</v>
      </c>
      <c r="AA18" s="36" t="e">
        <f t="shared" si="20"/>
        <v>#DIV/0!</v>
      </c>
      <c r="AB18" s="37" t="e">
        <f t="shared" si="21"/>
        <v>#DIV/0!</v>
      </c>
      <c r="AC18" s="1"/>
      <c r="AD18" s="1"/>
      <c r="AE18" s="1"/>
      <c r="AF18" s="1"/>
      <c r="AG18" s="1"/>
      <c r="AH18" s="1"/>
      <c r="AI18" s="1"/>
      <c r="AJ18" s="1"/>
      <c r="AK18" s="11"/>
      <c r="AL18" s="1"/>
      <c r="AM18" s="1"/>
    </row>
    <row r="19" spans="1:39" ht="26.25" x14ac:dyDescent="0.25">
      <c r="A19" s="135" t="s">
        <v>88</v>
      </c>
      <c r="B19" s="27">
        <v>0</v>
      </c>
      <c r="C19" s="28">
        <v>0</v>
      </c>
      <c r="D19" s="1"/>
      <c r="E19" s="2" t="str">
        <f t="shared" si="0"/>
        <v>Non-forest without changes</v>
      </c>
      <c r="F19" s="3" t="str">
        <f t="shared" si="1"/>
        <v>-</v>
      </c>
      <c r="G19" s="3" t="str">
        <f t="shared" si="2"/>
        <v>-</v>
      </c>
      <c r="H19" s="38" t="str">
        <f t="shared" si="3"/>
        <v>-</v>
      </c>
      <c r="I19" s="4" t="str">
        <f t="shared" si="4"/>
        <v>Non-forest without changes</v>
      </c>
      <c r="J19" s="122"/>
      <c r="K19" s="44" t="s">
        <v>28</v>
      </c>
      <c r="L19" s="63" t="s">
        <v>41</v>
      </c>
      <c r="M19" s="62" t="s">
        <v>44</v>
      </c>
      <c r="N19" s="63" t="s">
        <v>46</v>
      </c>
      <c r="O19" s="63" t="s">
        <v>50</v>
      </c>
      <c r="P19" s="63" t="s">
        <v>48</v>
      </c>
      <c r="Q19" s="64" t="s">
        <v>47</v>
      </c>
      <c r="R19" s="6"/>
      <c r="S19" s="7"/>
      <c r="T19" s="32" t="s">
        <v>31</v>
      </c>
      <c r="U19" s="33">
        <f t="shared" si="15"/>
        <v>0</v>
      </c>
      <c r="V19" s="33">
        <f t="shared" si="15"/>
        <v>0</v>
      </c>
      <c r="W19" s="34" t="e">
        <f t="shared" si="16"/>
        <v>#DIV/0!</v>
      </c>
      <c r="X19" s="35" t="e">
        <f t="shared" si="17"/>
        <v>#DIV/0!</v>
      </c>
      <c r="Y19" s="34" t="e">
        <f t="shared" si="18"/>
        <v>#DIV/0!</v>
      </c>
      <c r="Z19" s="35" t="e">
        <f t="shared" si="19"/>
        <v>#DIV/0!</v>
      </c>
      <c r="AA19" s="36" t="e">
        <f t="shared" si="20"/>
        <v>#DIV/0!</v>
      </c>
      <c r="AB19" s="37" t="e">
        <f t="shared" si="21"/>
        <v>#DIV/0!</v>
      </c>
      <c r="AC19" s="1"/>
      <c r="AD19" s="1"/>
      <c r="AE19" s="1"/>
      <c r="AF19" s="1"/>
      <c r="AG19" s="1"/>
      <c r="AH19" s="1"/>
      <c r="AI19" s="1"/>
      <c r="AJ19" s="1"/>
      <c r="AK19" s="11"/>
      <c r="AL19" s="1"/>
      <c r="AM19" s="1"/>
    </row>
    <row r="20" spans="1:39" ht="26.25" x14ac:dyDescent="0.25">
      <c r="A20" s="135" t="s">
        <v>88</v>
      </c>
      <c r="B20" s="27">
        <v>0</v>
      </c>
      <c r="C20" s="28">
        <v>0</v>
      </c>
      <c r="D20" s="1"/>
      <c r="E20" s="2" t="str">
        <f t="shared" si="0"/>
        <v>Non-forest without changes</v>
      </c>
      <c r="F20" s="3" t="str">
        <f t="shared" si="1"/>
        <v>-</v>
      </c>
      <c r="G20" s="3" t="str">
        <f t="shared" si="2"/>
        <v>-</v>
      </c>
      <c r="H20" s="38" t="str">
        <f t="shared" si="3"/>
        <v>-</v>
      </c>
      <c r="I20" s="4" t="str">
        <f t="shared" si="4"/>
        <v>Non-forest without changes</v>
      </c>
      <c r="J20" s="122"/>
      <c r="K20" s="44" t="s">
        <v>31</v>
      </c>
      <c r="L20" s="63" t="s">
        <v>51</v>
      </c>
      <c r="M20" s="63" t="s">
        <v>52</v>
      </c>
      <c r="N20" s="62" t="s">
        <v>53</v>
      </c>
      <c r="O20" s="63" t="s">
        <v>54</v>
      </c>
      <c r="P20" s="63" t="s">
        <v>55</v>
      </c>
      <c r="Q20" s="64" t="s">
        <v>56</v>
      </c>
      <c r="R20" s="6"/>
      <c r="S20" s="7"/>
      <c r="T20" s="32" t="s">
        <v>34</v>
      </c>
      <c r="U20" s="33">
        <f t="shared" si="15"/>
        <v>0</v>
      </c>
      <c r="V20" s="33">
        <f t="shared" si="15"/>
        <v>0</v>
      </c>
      <c r="W20" s="34" t="e">
        <f t="shared" si="16"/>
        <v>#DIV/0!</v>
      </c>
      <c r="X20" s="35" t="e">
        <f t="shared" si="17"/>
        <v>#DIV/0!</v>
      </c>
      <c r="Y20" s="34" t="e">
        <f t="shared" si="18"/>
        <v>#DIV/0!</v>
      </c>
      <c r="Z20" s="35" t="e">
        <f t="shared" si="19"/>
        <v>#DIV/0!</v>
      </c>
      <c r="AA20" s="36" t="e">
        <f t="shared" si="20"/>
        <v>#DIV/0!</v>
      </c>
      <c r="AB20" s="37" t="e">
        <f t="shared" si="21"/>
        <v>#DIV/0!</v>
      </c>
      <c r="AC20" s="1"/>
      <c r="AD20" s="1"/>
      <c r="AE20" s="1"/>
      <c r="AF20" s="1"/>
      <c r="AG20" s="1"/>
      <c r="AH20" s="1"/>
      <c r="AI20" s="1"/>
      <c r="AJ20" s="1"/>
      <c r="AK20" s="11"/>
      <c r="AL20" s="1"/>
      <c r="AM20" s="1"/>
    </row>
    <row r="21" spans="1:39" ht="26.25" x14ac:dyDescent="0.25">
      <c r="A21" s="135" t="s">
        <v>88</v>
      </c>
      <c r="B21" s="27">
        <v>0</v>
      </c>
      <c r="C21" s="28">
        <v>0</v>
      </c>
      <c r="D21" s="1"/>
      <c r="E21" s="2" t="str">
        <f t="shared" si="0"/>
        <v>Non-forest without changes</v>
      </c>
      <c r="F21" s="3" t="str">
        <f t="shared" si="1"/>
        <v>-</v>
      </c>
      <c r="G21" s="3" t="str">
        <f t="shared" si="2"/>
        <v>-</v>
      </c>
      <c r="H21" s="38" t="str">
        <f t="shared" si="3"/>
        <v>-</v>
      </c>
      <c r="I21" s="4" t="str">
        <f t="shared" si="4"/>
        <v>Non-forest without changes</v>
      </c>
      <c r="J21" s="122"/>
      <c r="K21" s="44" t="s">
        <v>34</v>
      </c>
      <c r="L21" s="63" t="s">
        <v>57</v>
      </c>
      <c r="M21" s="63" t="s">
        <v>58</v>
      </c>
      <c r="N21" s="63" t="s">
        <v>59</v>
      </c>
      <c r="O21" s="62" t="s">
        <v>60</v>
      </c>
      <c r="P21" s="63" t="s">
        <v>61</v>
      </c>
      <c r="Q21" s="64" t="s">
        <v>62</v>
      </c>
      <c r="R21" s="6"/>
      <c r="S21" s="7"/>
      <c r="T21" s="32" t="s">
        <v>37</v>
      </c>
      <c r="U21" s="33">
        <f t="shared" si="15"/>
        <v>0</v>
      </c>
      <c r="V21" s="33">
        <f t="shared" si="15"/>
        <v>0</v>
      </c>
      <c r="W21" s="34" t="e">
        <f t="shared" si="16"/>
        <v>#DIV/0!</v>
      </c>
      <c r="X21" s="35" t="e">
        <f t="shared" si="17"/>
        <v>#DIV/0!</v>
      </c>
      <c r="Y21" s="34" t="e">
        <f t="shared" si="18"/>
        <v>#DIV/0!</v>
      </c>
      <c r="Z21" s="35" t="e">
        <f t="shared" si="19"/>
        <v>#DIV/0!</v>
      </c>
      <c r="AA21" s="36" t="e">
        <f t="shared" si="20"/>
        <v>#DIV/0!</v>
      </c>
      <c r="AB21" s="37" t="e">
        <f t="shared" si="21"/>
        <v>#DIV/0!</v>
      </c>
      <c r="AC21" s="1"/>
      <c r="AD21" s="1"/>
      <c r="AE21" s="1"/>
      <c r="AF21" s="1"/>
      <c r="AG21" s="1"/>
      <c r="AH21" s="1"/>
      <c r="AI21" s="1"/>
      <c r="AJ21" s="1"/>
      <c r="AK21" s="11"/>
      <c r="AL21" s="1"/>
      <c r="AM21" s="1"/>
    </row>
    <row r="22" spans="1:39" ht="26.25" x14ac:dyDescent="0.25">
      <c r="A22" s="135" t="s">
        <v>88</v>
      </c>
      <c r="B22" s="27">
        <v>0</v>
      </c>
      <c r="C22" s="28">
        <v>0</v>
      </c>
      <c r="D22" s="1"/>
      <c r="E22" s="2" t="str">
        <f t="shared" si="0"/>
        <v>Non-forest without changes</v>
      </c>
      <c r="F22" s="3" t="str">
        <f t="shared" si="1"/>
        <v>-</v>
      </c>
      <c r="G22" s="3" t="str">
        <f t="shared" si="2"/>
        <v>-</v>
      </c>
      <c r="H22" s="38" t="str">
        <f t="shared" si="3"/>
        <v>-</v>
      </c>
      <c r="I22" s="4" t="str">
        <f t="shared" si="4"/>
        <v>Non-forest without changes</v>
      </c>
      <c r="J22" s="122"/>
      <c r="K22" s="44" t="s">
        <v>37</v>
      </c>
      <c r="L22" s="63" t="s">
        <v>63</v>
      </c>
      <c r="M22" s="63" t="s">
        <v>64</v>
      </c>
      <c r="N22" s="63" t="s">
        <v>65</v>
      </c>
      <c r="O22" s="63" t="s">
        <v>66</v>
      </c>
      <c r="P22" s="62" t="s">
        <v>67</v>
      </c>
      <c r="Q22" s="64" t="s">
        <v>68</v>
      </c>
      <c r="R22" s="6"/>
      <c r="S22" s="7"/>
      <c r="T22" s="32" t="s">
        <v>40</v>
      </c>
      <c r="U22" s="33">
        <f t="shared" si="15"/>
        <v>0</v>
      </c>
      <c r="V22" s="33">
        <f t="shared" si="15"/>
        <v>0</v>
      </c>
      <c r="W22" s="34" t="e">
        <f t="shared" si="16"/>
        <v>#DIV/0!</v>
      </c>
      <c r="X22" s="35" t="e">
        <f t="shared" si="17"/>
        <v>#DIV/0!</v>
      </c>
      <c r="Y22" s="34" t="e">
        <f t="shared" si="18"/>
        <v>#DIV/0!</v>
      </c>
      <c r="Z22" s="35" t="e">
        <f t="shared" si="19"/>
        <v>#DIV/0!</v>
      </c>
      <c r="AA22" s="36" t="e">
        <f t="shared" si="20"/>
        <v>#DIV/0!</v>
      </c>
      <c r="AB22" s="37" t="e">
        <f t="shared" si="21"/>
        <v>#DIV/0!</v>
      </c>
      <c r="AC22" s="1"/>
      <c r="AD22" s="1"/>
      <c r="AE22" s="1"/>
      <c r="AF22" s="1"/>
      <c r="AG22" s="1"/>
      <c r="AH22" s="1"/>
      <c r="AI22" s="1"/>
      <c r="AJ22" s="1"/>
      <c r="AK22" s="11"/>
      <c r="AL22" s="1"/>
      <c r="AM22" s="1"/>
    </row>
    <row r="23" spans="1:39" ht="27" thickBot="1" x14ac:dyDescent="0.3">
      <c r="A23" s="135" t="s">
        <v>88</v>
      </c>
      <c r="B23" s="27">
        <v>0</v>
      </c>
      <c r="C23" s="28">
        <v>0</v>
      </c>
      <c r="D23" s="1"/>
      <c r="E23" s="2" t="str">
        <f t="shared" si="0"/>
        <v>Non-forest without changes</v>
      </c>
      <c r="F23" s="3" t="str">
        <f t="shared" si="1"/>
        <v>-</v>
      </c>
      <c r="G23" s="3" t="str">
        <f t="shared" si="2"/>
        <v>-</v>
      </c>
      <c r="H23" s="38" t="str">
        <f t="shared" si="3"/>
        <v>-</v>
      </c>
      <c r="I23" s="4" t="str">
        <f t="shared" si="4"/>
        <v>Non-forest without changes</v>
      </c>
      <c r="J23" s="122"/>
      <c r="K23" s="44" t="s">
        <v>40</v>
      </c>
      <c r="L23" s="65" t="s">
        <v>69</v>
      </c>
      <c r="M23" s="65" t="s">
        <v>70</v>
      </c>
      <c r="N23" s="65" t="s">
        <v>71</v>
      </c>
      <c r="O23" s="65" t="s">
        <v>72</v>
      </c>
      <c r="P23" s="65" t="s">
        <v>73</v>
      </c>
      <c r="Q23" s="66" t="s">
        <v>74</v>
      </c>
      <c r="R23" s="6"/>
      <c r="S23" s="7"/>
      <c r="T23" s="51" t="s">
        <v>43</v>
      </c>
      <c r="U23" s="52">
        <f>O14</f>
        <v>0</v>
      </c>
      <c r="V23" s="52">
        <f>N14</f>
        <v>0</v>
      </c>
      <c r="W23" s="34"/>
      <c r="X23" s="34"/>
      <c r="Y23" s="34"/>
      <c r="Z23" s="34"/>
      <c r="AA23" s="34"/>
      <c r="AB23" s="53"/>
      <c r="AC23" s="1"/>
      <c r="AD23" s="1"/>
      <c r="AE23" s="1"/>
      <c r="AF23" s="1"/>
      <c r="AG23" s="1"/>
      <c r="AH23" s="1"/>
      <c r="AI23" s="1"/>
      <c r="AJ23" s="1"/>
      <c r="AK23" s="11"/>
      <c r="AL23" s="1"/>
      <c r="AM23" s="1"/>
    </row>
    <row r="24" spans="1:39" ht="26.25" x14ac:dyDescent="0.25">
      <c r="A24" s="135" t="s">
        <v>88</v>
      </c>
      <c r="B24" s="27">
        <v>0</v>
      </c>
      <c r="C24" s="28">
        <v>0</v>
      </c>
      <c r="D24" s="1"/>
      <c r="E24" s="2" t="str">
        <f t="shared" si="0"/>
        <v>Non-forest without changes</v>
      </c>
      <c r="F24" s="3" t="str">
        <f t="shared" si="1"/>
        <v>-</v>
      </c>
      <c r="G24" s="3" t="str">
        <f t="shared" si="2"/>
        <v>-</v>
      </c>
      <c r="H24" s="38" t="str">
        <f t="shared" si="3"/>
        <v>-</v>
      </c>
      <c r="I24" s="4" t="str">
        <f t="shared" si="4"/>
        <v>Non-forest without changes</v>
      </c>
      <c r="J24" s="1"/>
      <c r="K24" s="1"/>
      <c r="L24" s="1"/>
      <c r="M24" s="1"/>
      <c r="N24" s="1"/>
      <c r="O24" s="1"/>
      <c r="P24" s="1"/>
      <c r="Q24" s="1"/>
      <c r="R24" s="6"/>
      <c r="S24" s="7"/>
      <c r="T24" s="34"/>
      <c r="U24" s="34"/>
      <c r="V24" s="34"/>
      <c r="W24" s="34"/>
      <c r="X24" s="34"/>
      <c r="Y24" s="34"/>
      <c r="Z24" s="34"/>
      <c r="AA24" s="34"/>
      <c r="AB24" s="53"/>
      <c r="AC24" s="1"/>
      <c r="AD24" s="1"/>
      <c r="AE24" s="1"/>
      <c r="AF24" s="1"/>
      <c r="AG24" s="1"/>
      <c r="AH24" s="1"/>
      <c r="AI24" s="1"/>
      <c r="AJ24" s="1"/>
      <c r="AK24" s="11"/>
      <c r="AL24" s="1"/>
      <c r="AM24" s="1"/>
    </row>
    <row r="25" spans="1:39" ht="26.25" x14ac:dyDescent="0.25">
      <c r="A25" s="135" t="s">
        <v>88</v>
      </c>
      <c r="B25" s="27">
        <v>0</v>
      </c>
      <c r="C25" s="28">
        <v>0</v>
      </c>
      <c r="D25" s="1"/>
      <c r="E25" s="2" t="str">
        <f t="shared" si="0"/>
        <v>Non-forest without changes</v>
      </c>
      <c r="F25" s="3" t="str">
        <f t="shared" si="1"/>
        <v>-</v>
      </c>
      <c r="G25" s="3" t="str">
        <f t="shared" si="2"/>
        <v>-</v>
      </c>
      <c r="H25" s="38" t="str">
        <f t="shared" si="3"/>
        <v>-</v>
      </c>
      <c r="I25" s="4" t="str">
        <f t="shared" si="4"/>
        <v>Non-forest without changes</v>
      </c>
      <c r="J25" s="1"/>
      <c r="K25" s="1"/>
      <c r="L25" s="1"/>
      <c r="M25" s="1"/>
      <c r="N25" s="1"/>
      <c r="O25" s="1"/>
      <c r="P25" s="1"/>
      <c r="Q25" s="1"/>
      <c r="R25" s="6"/>
      <c r="S25" s="7"/>
      <c r="T25" s="34"/>
      <c r="U25" s="34"/>
      <c r="V25" s="34"/>
      <c r="W25" s="34"/>
      <c r="X25" s="34"/>
      <c r="Y25" s="34"/>
      <c r="Z25" s="34"/>
      <c r="AA25" s="34"/>
      <c r="AB25" s="53"/>
      <c r="AC25" s="1"/>
      <c r="AD25" s="1"/>
      <c r="AE25" s="1"/>
      <c r="AF25" s="1"/>
      <c r="AG25" s="1"/>
      <c r="AH25" s="1"/>
      <c r="AI25" s="1"/>
      <c r="AJ25" s="1"/>
      <c r="AK25" s="11"/>
      <c r="AL25" s="1"/>
      <c r="AM25" s="1"/>
    </row>
    <row r="26" spans="1:39" ht="24.75" customHeight="1" x14ac:dyDescent="0.25">
      <c r="A26" s="135" t="s">
        <v>88</v>
      </c>
      <c r="B26" s="27">
        <v>0</v>
      </c>
      <c r="C26" s="28">
        <v>0</v>
      </c>
      <c r="D26" s="67"/>
      <c r="E26" s="3" t="str">
        <f t="shared" si="0"/>
        <v>Non-forest without changes</v>
      </c>
      <c r="F26" s="3" t="str">
        <f t="shared" si="1"/>
        <v>-</v>
      </c>
      <c r="G26" s="3" t="str">
        <f t="shared" si="2"/>
        <v>-</v>
      </c>
      <c r="H26" s="38" t="str">
        <f t="shared" si="3"/>
        <v>-</v>
      </c>
      <c r="I26" s="4" t="str">
        <f t="shared" si="4"/>
        <v>Non-forest without changes</v>
      </c>
      <c r="J26" s="120" t="s">
        <v>15</v>
      </c>
      <c r="K26" s="120"/>
      <c r="L26" s="128" t="str">
        <f>_xlfn.CONCAT("LU Final ", B59)</f>
        <v>LU Final 2024</v>
      </c>
      <c r="M26" s="128"/>
      <c r="N26" s="128"/>
      <c r="O26" s="128"/>
      <c r="P26" s="128"/>
      <c r="Q26" s="128"/>
      <c r="R26" s="68"/>
      <c r="S26" s="69"/>
      <c r="T26" s="34"/>
      <c r="U26" s="34"/>
      <c r="V26" s="34"/>
      <c r="W26" s="34"/>
      <c r="X26" s="34"/>
      <c r="Y26" s="34"/>
      <c r="Z26" s="34"/>
      <c r="AA26" s="34"/>
      <c r="AB26" s="53"/>
      <c r="AC26" s="1"/>
      <c r="AD26" s="1"/>
      <c r="AE26" s="1"/>
      <c r="AF26" s="1"/>
      <c r="AG26" s="1"/>
      <c r="AH26" s="1"/>
      <c r="AI26" s="1"/>
      <c r="AJ26" s="1"/>
      <c r="AK26" s="11"/>
      <c r="AL26" s="1"/>
      <c r="AM26" s="1"/>
    </row>
    <row r="27" spans="1:39" ht="30.75" thickBot="1" x14ac:dyDescent="0.3">
      <c r="A27" s="135" t="s">
        <v>88</v>
      </c>
      <c r="B27" s="27">
        <v>0</v>
      </c>
      <c r="C27" s="28">
        <v>0</v>
      </c>
      <c r="D27" s="67"/>
      <c r="E27" s="3" t="str">
        <f t="shared" si="0"/>
        <v>Non-forest without changes</v>
      </c>
      <c r="F27" s="3" t="str">
        <f t="shared" si="1"/>
        <v>-</v>
      </c>
      <c r="G27" s="3" t="str">
        <f t="shared" si="2"/>
        <v>-</v>
      </c>
      <c r="H27" s="38" t="str">
        <f t="shared" si="3"/>
        <v>-</v>
      </c>
      <c r="I27" s="4" t="str">
        <f t="shared" si="4"/>
        <v>Non-forest without changes</v>
      </c>
      <c r="J27" s="120"/>
      <c r="K27" s="120"/>
      <c r="L27" s="59" t="s">
        <v>23</v>
      </c>
      <c r="M27" s="60" t="s">
        <v>28</v>
      </c>
      <c r="N27" s="60" t="s">
        <v>31</v>
      </c>
      <c r="O27" s="60" t="s">
        <v>34</v>
      </c>
      <c r="P27" s="60" t="s">
        <v>37</v>
      </c>
      <c r="Q27" s="61" t="s">
        <v>40</v>
      </c>
      <c r="R27" s="70" t="str">
        <f>_xlfn.CONCAT("Total ", B58)</f>
        <v>Total 2000</v>
      </c>
      <c r="S27" s="71"/>
      <c r="T27" s="58" t="s">
        <v>75</v>
      </c>
      <c r="U27" s="25" t="s">
        <v>14</v>
      </c>
      <c r="V27" s="25" t="s">
        <v>15</v>
      </c>
      <c r="W27" s="26" t="s">
        <v>16</v>
      </c>
      <c r="X27" s="26" t="s">
        <v>17</v>
      </c>
      <c r="Y27" s="26" t="s">
        <v>18</v>
      </c>
      <c r="Z27" s="26" t="s">
        <v>19</v>
      </c>
      <c r="AA27" s="26" t="s">
        <v>20</v>
      </c>
      <c r="AB27" s="26" t="s">
        <v>21</v>
      </c>
      <c r="AC27" s="1"/>
      <c r="AD27" s="1"/>
      <c r="AE27" s="1"/>
      <c r="AF27" s="1"/>
      <c r="AG27" s="1"/>
      <c r="AH27" s="1"/>
      <c r="AI27" s="1"/>
      <c r="AJ27" s="1"/>
      <c r="AK27" s="11"/>
      <c r="AL27" s="1"/>
      <c r="AM27" s="1"/>
    </row>
    <row r="28" spans="1:39" x14ac:dyDescent="0.25">
      <c r="A28" s="135" t="s">
        <v>88</v>
      </c>
      <c r="B28" s="27">
        <v>0</v>
      </c>
      <c r="C28" s="28">
        <v>0</v>
      </c>
      <c r="D28" s="67"/>
      <c r="E28" s="3"/>
      <c r="F28" s="3"/>
      <c r="G28" s="3"/>
      <c r="H28" s="38"/>
      <c r="I28" s="4"/>
      <c r="J28" s="72"/>
      <c r="K28" s="72"/>
      <c r="L28" s="73"/>
      <c r="M28" s="73"/>
      <c r="N28" s="73"/>
      <c r="O28" s="73"/>
      <c r="P28" s="73"/>
      <c r="Q28" s="73"/>
      <c r="R28" s="74"/>
      <c r="S28" s="71"/>
      <c r="T28" s="75"/>
      <c r="U28" s="76"/>
      <c r="V28" s="76"/>
      <c r="W28" s="77"/>
      <c r="X28" s="77"/>
      <c r="Y28" s="77"/>
      <c r="Z28" s="77"/>
      <c r="AA28" s="77"/>
      <c r="AB28" s="77"/>
      <c r="AC28" s="1"/>
      <c r="AD28" s="1"/>
      <c r="AE28" s="1"/>
      <c r="AF28" s="1"/>
      <c r="AG28" s="1"/>
      <c r="AH28" s="1"/>
      <c r="AI28" s="1"/>
      <c r="AJ28" s="1"/>
      <c r="AK28" s="11"/>
      <c r="AL28" s="1"/>
      <c r="AM28" s="1"/>
    </row>
    <row r="29" spans="1:39" ht="23.25" customHeight="1" x14ac:dyDescent="0.25">
      <c r="A29" s="135" t="s">
        <v>88</v>
      </c>
      <c r="B29" s="27">
        <v>0</v>
      </c>
      <c r="C29" s="28">
        <v>0</v>
      </c>
      <c r="D29" s="67"/>
      <c r="E29" s="3" t="str">
        <f t="shared" ref="E29:E41" si="22">VLOOKUP(A29,H:I,2,FALSE)</f>
        <v>Non-forest without changes</v>
      </c>
      <c r="F29" s="3" t="str">
        <f t="shared" ref="F29:F41" si="23">LEFT(A29,1)</f>
        <v>-</v>
      </c>
      <c r="G29" s="3" t="str">
        <f t="shared" ref="G29:G41" si="24">RIGHT(A29,1)</f>
        <v>-</v>
      </c>
      <c r="H29" s="38" t="str">
        <f t="shared" ref="H29:H41" si="25">A29</f>
        <v>-</v>
      </c>
      <c r="I29" s="4" t="str">
        <f t="shared" ref="I29:I41" si="26">IF( AND( G29="F", F29="F"), "Forest without changes", IF( F29="F", "Forest change to non-forest", IF(G29="F", "Non-forest change to forest", "Non-forest without changes")))</f>
        <v>Non-forest without changes</v>
      </c>
      <c r="J29" s="119" t="str">
        <f>_xlfn.CONCAT("LU Initial ", B58)</f>
        <v>LU Initial 2000</v>
      </c>
      <c r="K29" s="44" t="s">
        <v>23</v>
      </c>
      <c r="L29" s="78">
        <f t="shared" ref="L29:Q34" si="27">SUMIF($A$6:$A$41,L18,$C$6:$C$42)</f>
        <v>0</v>
      </c>
      <c r="M29" s="79">
        <f t="shared" si="27"/>
        <v>0</v>
      </c>
      <c r="N29" s="79">
        <f t="shared" si="27"/>
        <v>0</v>
      </c>
      <c r="O29" s="79">
        <f t="shared" si="27"/>
        <v>0</v>
      </c>
      <c r="P29" s="79">
        <f t="shared" si="27"/>
        <v>0</v>
      </c>
      <c r="Q29" s="79">
        <f t="shared" si="27"/>
        <v>0</v>
      </c>
      <c r="R29" s="80">
        <f t="shared" ref="R29:R35" si="28">SUM(L29:Q29)</f>
        <v>0</v>
      </c>
      <c r="S29" s="81"/>
      <c r="T29" s="82" t="str">
        <f>_xlfn.CONCAT("Initially Forest ",B58)</f>
        <v>Initially Forest 2000</v>
      </c>
      <c r="U29" s="83">
        <f>U38+U40</f>
        <v>0</v>
      </c>
      <c r="V29" s="83">
        <f>V38+V40</f>
        <v>0</v>
      </c>
      <c r="W29" s="84" t="e">
        <f>U29/$U$33</f>
        <v>#DIV/0!</v>
      </c>
      <c r="X29" s="85" t="e">
        <f>W29*$V$33</f>
        <v>#DIV/0!</v>
      </c>
      <c r="Y29" s="86" t="e">
        <f>SQRT(((W29*(1-W29))/($U$33-1)))</f>
        <v>#DIV/0!</v>
      </c>
      <c r="Z29" s="85" t="e">
        <f>Y29*$V$33</f>
        <v>#DIV/0!</v>
      </c>
      <c r="AA29" s="36" t="e">
        <f>1.96*Z29</f>
        <v>#DIV/0!</v>
      </c>
      <c r="AB29" s="37" t="e">
        <f>AA29/V29</f>
        <v>#DIV/0!</v>
      </c>
      <c r="AC29" s="1"/>
      <c r="AD29" s="1"/>
      <c r="AE29" s="1"/>
      <c r="AF29" s="1"/>
      <c r="AG29" s="1"/>
      <c r="AH29" s="1"/>
      <c r="AI29" s="1"/>
      <c r="AJ29" s="1"/>
      <c r="AK29" s="11"/>
      <c r="AL29" s="1"/>
      <c r="AM29" s="1"/>
    </row>
    <row r="30" spans="1:39" ht="25.5" customHeight="1" x14ac:dyDescent="0.25">
      <c r="A30" s="135" t="s">
        <v>88</v>
      </c>
      <c r="B30" s="27">
        <v>0</v>
      </c>
      <c r="C30" s="28">
        <v>0</v>
      </c>
      <c r="D30" s="67"/>
      <c r="E30" s="1" t="str">
        <f t="shared" si="22"/>
        <v>Non-forest without changes</v>
      </c>
      <c r="F30" s="1" t="str">
        <f t="shared" si="23"/>
        <v>-</v>
      </c>
      <c r="G30" s="1" t="str">
        <f t="shared" si="24"/>
        <v>-</v>
      </c>
      <c r="H30" s="38" t="str">
        <f t="shared" si="25"/>
        <v>-</v>
      </c>
      <c r="I30" s="4" t="str">
        <f t="shared" si="26"/>
        <v>Non-forest without changes</v>
      </c>
      <c r="J30" s="119"/>
      <c r="K30" s="44" t="s">
        <v>28</v>
      </c>
      <c r="L30" s="79">
        <f t="shared" si="27"/>
        <v>0</v>
      </c>
      <c r="M30" s="78">
        <f t="shared" si="27"/>
        <v>0</v>
      </c>
      <c r="N30" s="79">
        <f t="shared" si="27"/>
        <v>0</v>
      </c>
      <c r="O30" s="79">
        <f t="shared" si="27"/>
        <v>0</v>
      </c>
      <c r="P30" s="79">
        <f t="shared" si="27"/>
        <v>0</v>
      </c>
      <c r="Q30" s="79">
        <f t="shared" si="27"/>
        <v>0</v>
      </c>
      <c r="R30" s="80">
        <f t="shared" si="28"/>
        <v>0</v>
      </c>
      <c r="S30" s="81"/>
      <c r="T30" s="82" t="str">
        <f>_xlfn.CONCAT("Initially NON Forest ",B58)</f>
        <v>Initially NON Forest 2000</v>
      </c>
      <c r="U30" s="83">
        <f>U39+U41</f>
        <v>0</v>
      </c>
      <c r="V30" s="83">
        <f>V39+V41</f>
        <v>0</v>
      </c>
      <c r="W30" s="84" t="e">
        <f>U30/$U$33</f>
        <v>#DIV/0!</v>
      </c>
      <c r="X30" s="85" t="e">
        <f>W30*$V$33</f>
        <v>#DIV/0!</v>
      </c>
      <c r="Y30" s="86" t="e">
        <f>SQRT(((W30*(1-W30))/($U$33-1)))</f>
        <v>#DIV/0!</v>
      </c>
      <c r="Z30" s="85" t="e">
        <f>Y30*$V$33</f>
        <v>#DIV/0!</v>
      </c>
      <c r="AA30" s="36" t="e">
        <f>1.96*Z30</f>
        <v>#DIV/0!</v>
      </c>
      <c r="AB30" s="37" t="e">
        <f>AA30/V30</f>
        <v>#DIV/0!</v>
      </c>
      <c r="AC30" s="1"/>
      <c r="AD30" s="1"/>
      <c r="AE30" s="1"/>
      <c r="AF30" s="1"/>
      <c r="AG30" s="1"/>
      <c r="AH30" s="1"/>
      <c r="AI30" s="1"/>
      <c r="AJ30" s="1"/>
      <c r="AK30" s="11"/>
      <c r="AL30" s="1"/>
      <c r="AM30" s="1"/>
    </row>
    <row r="31" spans="1:39" ht="25.5" customHeight="1" x14ac:dyDescent="0.25">
      <c r="A31" s="135" t="s">
        <v>88</v>
      </c>
      <c r="B31" s="27">
        <v>0</v>
      </c>
      <c r="C31" s="28">
        <v>0</v>
      </c>
      <c r="D31" s="67"/>
      <c r="E31" s="1" t="str">
        <f t="shared" si="22"/>
        <v>Non-forest without changes</v>
      </c>
      <c r="F31" s="1" t="str">
        <f t="shared" si="23"/>
        <v>-</v>
      </c>
      <c r="G31" s="1" t="str">
        <f t="shared" si="24"/>
        <v>-</v>
      </c>
      <c r="H31" s="38" t="str">
        <f t="shared" si="25"/>
        <v>-</v>
      </c>
      <c r="I31" s="4" t="str">
        <f t="shared" si="26"/>
        <v>Non-forest without changes</v>
      </c>
      <c r="J31" s="119"/>
      <c r="K31" s="44" t="s">
        <v>31</v>
      </c>
      <c r="L31" s="79">
        <f t="shared" si="27"/>
        <v>0</v>
      </c>
      <c r="M31" s="79">
        <f t="shared" si="27"/>
        <v>0</v>
      </c>
      <c r="N31" s="78">
        <f t="shared" si="27"/>
        <v>0</v>
      </c>
      <c r="O31" s="79">
        <f t="shared" si="27"/>
        <v>0</v>
      </c>
      <c r="P31" s="79">
        <f t="shared" si="27"/>
        <v>0</v>
      </c>
      <c r="Q31" s="79">
        <f t="shared" si="27"/>
        <v>0</v>
      </c>
      <c r="R31" s="80">
        <f t="shared" si="28"/>
        <v>0</v>
      </c>
      <c r="S31" s="81"/>
      <c r="T31" s="82" t="str">
        <f>_xlfn.CONCAT("Currently Forest ",B59)</f>
        <v>Currently Forest 2024</v>
      </c>
      <c r="U31" s="83">
        <f>U38+U39</f>
        <v>0</v>
      </c>
      <c r="V31" s="83">
        <f>V38+V39</f>
        <v>0</v>
      </c>
      <c r="W31" s="84" t="e">
        <f>U31/$U$33</f>
        <v>#DIV/0!</v>
      </c>
      <c r="X31" s="85" t="e">
        <f>W31*$V$33</f>
        <v>#DIV/0!</v>
      </c>
      <c r="Y31" s="86" t="e">
        <f>SQRT(((W31*(1-W31))/($U$33-1)))</f>
        <v>#DIV/0!</v>
      </c>
      <c r="Z31" s="85" t="e">
        <f>Y31*$V$33</f>
        <v>#DIV/0!</v>
      </c>
      <c r="AA31" s="36" t="e">
        <f>1.96*Z31</f>
        <v>#DIV/0!</v>
      </c>
      <c r="AB31" s="37" t="e">
        <f>AA31/V31</f>
        <v>#DIV/0!</v>
      </c>
      <c r="AC31" s="1"/>
      <c r="AD31" s="1"/>
      <c r="AE31" s="1"/>
      <c r="AF31" s="1"/>
      <c r="AG31" s="1"/>
      <c r="AH31" s="1"/>
      <c r="AI31" s="1"/>
      <c r="AJ31" s="1"/>
      <c r="AK31" s="11"/>
      <c r="AL31" s="1"/>
      <c r="AM31" s="1"/>
    </row>
    <row r="32" spans="1:39" ht="24.75" customHeight="1" x14ac:dyDescent="0.25">
      <c r="A32" s="135" t="s">
        <v>88</v>
      </c>
      <c r="B32" s="27">
        <v>0</v>
      </c>
      <c r="C32" s="28">
        <v>0</v>
      </c>
      <c r="D32" s="67"/>
      <c r="E32" s="1" t="str">
        <f t="shared" si="22"/>
        <v>Non-forest without changes</v>
      </c>
      <c r="F32" s="1" t="str">
        <f t="shared" si="23"/>
        <v>-</v>
      </c>
      <c r="G32" s="1" t="str">
        <f t="shared" si="24"/>
        <v>-</v>
      </c>
      <c r="H32" s="38" t="str">
        <f t="shared" si="25"/>
        <v>-</v>
      </c>
      <c r="I32" s="4" t="str">
        <f t="shared" si="26"/>
        <v>Non-forest without changes</v>
      </c>
      <c r="J32" s="119"/>
      <c r="K32" s="44" t="s">
        <v>34</v>
      </c>
      <c r="L32" s="79">
        <f t="shared" si="27"/>
        <v>0</v>
      </c>
      <c r="M32" s="79">
        <f t="shared" si="27"/>
        <v>0</v>
      </c>
      <c r="N32" s="79">
        <f t="shared" si="27"/>
        <v>0</v>
      </c>
      <c r="O32" s="78">
        <f t="shared" si="27"/>
        <v>0</v>
      </c>
      <c r="P32" s="79">
        <f t="shared" si="27"/>
        <v>0</v>
      </c>
      <c r="Q32" s="79">
        <f t="shared" si="27"/>
        <v>0</v>
      </c>
      <c r="R32" s="80">
        <f t="shared" si="28"/>
        <v>0</v>
      </c>
      <c r="S32" s="81"/>
      <c r="T32" s="87" t="s">
        <v>76</v>
      </c>
      <c r="U32" s="88">
        <f>U41+U40</f>
        <v>0</v>
      </c>
      <c r="V32" s="88">
        <f>V41+V40</f>
        <v>0</v>
      </c>
      <c r="W32" s="89" t="e">
        <f>U32/$U$33</f>
        <v>#DIV/0!</v>
      </c>
      <c r="X32" s="90" t="e">
        <f>W32*$V$33</f>
        <v>#DIV/0!</v>
      </c>
      <c r="Y32" s="91" t="e">
        <f>SQRT(((W32*(1-W32))/($U$33-1)))</f>
        <v>#DIV/0!</v>
      </c>
      <c r="Z32" s="90" t="e">
        <f>Y32*$V$33</f>
        <v>#DIV/0!</v>
      </c>
      <c r="AA32" s="92" t="e">
        <f>1.96*Z32</f>
        <v>#DIV/0!</v>
      </c>
      <c r="AB32" s="93" t="e">
        <f>AA32/V32</f>
        <v>#DIV/0!</v>
      </c>
      <c r="AC32" s="1"/>
      <c r="AD32" s="1"/>
      <c r="AE32" s="1"/>
      <c r="AF32" s="1"/>
      <c r="AG32" s="1"/>
      <c r="AH32" s="1"/>
      <c r="AI32" s="1"/>
      <c r="AJ32" s="1"/>
      <c r="AK32" s="11"/>
      <c r="AL32" s="1"/>
      <c r="AM32" s="1"/>
    </row>
    <row r="33" spans="1:39" ht="26.25" customHeight="1" x14ac:dyDescent="0.25">
      <c r="A33" s="135" t="s">
        <v>88</v>
      </c>
      <c r="B33" s="27">
        <v>0</v>
      </c>
      <c r="C33" s="28">
        <v>0</v>
      </c>
      <c r="D33" s="67"/>
      <c r="E33" s="1" t="str">
        <f t="shared" si="22"/>
        <v>Non-forest without changes</v>
      </c>
      <c r="F33" s="1" t="str">
        <f t="shared" si="23"/>
        <v>-</v>
      </c>
      <c r="G33" s="1" t="str">
        <f t="shared" si="24"/>
        <v>-</v>
      </c>
      <c r="H33" s="38" t="str">
        <f t="shared" si="25"/>
        <v>-</v>
      </c>
      <c r="I33" s="4" t="str">
        <f t="shared" si="26"/>
        <v>Non-forest without changes</v>
      </c>
      <c r="J33" s="119"/>
      <c r="K33" s="44" t="s">
        <v>37</v>
      </c>
      <c r="L33" s="79">
        <f t="shared" si="27"/>
        <v>0</v>
      </c>
      <c r="M33" s="79">
        <f t="shared" si="27"/>
        <v>0</v>
      </c>
      <c r="N33" s="79">
        <f t="shared" si="27"/>
        <v>0</v>
      </c>
      <c r="O33" s="79">
        <f t="shared" si="27"/>
        <v>0</v>
      </c>
      <c r="P33" s="78">
        <f t="shared" si="27"/>
        <v>0</v>
      </c>
      <c r="Q33" s="79">
        <f t="shared" si="27"/>
        <v>0</v>
      </c>
      <c r="R33" s="80">
        <f t="shared" si="28"/>
        <v>0</v>
      </c>
      <c r="S33" s="81"/>
      <c r="T33" s="94" t="s">
        <v>77</v>
      </c>
      <c r="U33" s="95">
        <f>SUM(U31:U32)</f>
        <v>0</v>
      </c>
      <c r="V33" s="95">
        <f>SUM(V31:V32)</f>
        <v>0</v>
      </c>
      <c r="W33" s="34"/>
      <c r="X33" s="34"/>
      <c r="Y33" s="34"/>
      <c r="Z33" s="34"/>
      <c r="AA33" s="34"/>
      <c r="AB33" s="53"/>
      <c r="AC33" s="1"/>
      <c r="AD33" s="1"/>
      <c r="AE33" s="1"/>
      <c r="AF33" s="1"/>
      <c r="AG33" s="1"/>
      <c r="AH33" s="1"/>
      <c r="AI33" s="1"/>
      <c r="AJ33" s="1"/>
      <c r="AK33" s="11"/>
      <c r="AL33" s="1"/>
      <c r="AM33" s="1"/>
    </row>
    <row r="34" spans="1:39" ht="21.75" customHeight="1" x14ac:dyDescent="0.25">
      <c r="A34" s="135" t="s">
        <v>88</v>
      </c>
      <c r="B34" s="27">
        <v>0</v>
      </c>
      <c r="C34" s="28">
        <v>0</v>
      </c>
      <c r="D34" s="67"/>
      <c r="E34" s="1" t="str">
        <f t="shared" si="22"/>
        <v>Non-forest without changes</v>
      </c>
      <c r="F34" s="1" t="str">
        <f t="shared" si="23"/>
        <v>-</v>
      </c>
      <c r="G34" s="1" t="str">
        <f t="shared" si="24"/>
        <v>-</v>
      </c>
      <c r="H34" s="38" t="str">
        <f t="shared" si="25"/>
        <v>-</v>
      </c>
      <c r="I34" s="4" t="str">
        <f t="shared" si="26"/>
        <v>Non-forest without changes</v>
      </c>
      <c r="J34" s="119"/>
      <c r="K34" s="44" t="s">
        <v>40</v>
      </c>
      <c r="L34" s="79">
        <f t="shared" si="27"/>
        <v>0</v>
      </c>
      <c r="M34" s="79">
        <f t="shared" si="27"/>
        <v>0</v>
      </c>
      <c r="N34" s="79">
        <f t="shared" si="27"/>
        <v>0</v>
      </c>
      <c r="O34" s="79">
        <f t="shared" si="27"/>
        <v>0</v>
      </c>
      <c r="P34" s="79">
        <f t="shared" si="27"/>
        <v>0</v>
      </c>
      <c r="Q34" s="78">
        <f t="shared" si="27"/>
        <v>0</v>
      </c>
      <c r="R34" s="80">
        <f t="shared" si="28"/>
        <v>0</v>
      </c>
      <c r="S34" s="81"/>
      <c r="T34" s="34"/>
      <c r="U34" s="33"/>
      <c r="V34" s="34"/>
      <c r="W34" s="34"/>
      <c r="X34" s="34"/>
      <c r="Y34" s="34"/>
      <c r="Z34" s="34"/>
      <c r="AA34" s="34"/>
      <c r="AB34" s="53"/>
      <c r="AC34" s="1"/>
      <c r="AD34" s="1"/>
      <c r="AE34" s="1"/>
      <c r="AF34" s="1"/>
      <c r="AG34" s="1"/>
      <c r="AH34" s="1"/>
      <c r="AI34" s="1"/>
      <c r="AJ34" s="1"/>
      <c r="AK34" s="11"/>
      <c r="AL34" s="1"/>
      <c r="AM34" s="1"/>
    </row>
    <row r="35" spans="1:39" ht="30.75" customHeight="1" x14ac:dyDescent="0.25">
      <c r="A35" s="135" t="s">
        <v>88</v>
      </c>
      <c r="B35" s="27">
        <v>0</v>
      </c>
      <c r="C35" s="28">
        <v>0</v>
      </c>
      <c r="D35" s="67"/>
      <c r="E35" s="1" t="str">
        <f t="shared" si="22"/>
        <v>Non-forest without changes</v>
      </c>
      <c r="F35" s="1" t="str">
        <f t="shared" si="23"/>
        <v>-</v>
      </c>
      <c r="G35" s="1" t="str">
        <f t="shared" si="24"/>
        <v>-</v>
      </c>
      <c r="H35" s="38" t="str">
        <f t="shared" si="25"/>
        <v>-</v>
      </c>
      <c r="I35" s="4" t="str">
        <f t="shared" si="26"/>
        <v>Non-forest without changes</v>
      </c>
      <c r="J35" s="96"/>
      <c r="K35" s="97" t="str">
        <f>_xlfn.CONCAT("Total ",B59)</f>
        <v>Total 2024</v>
      </c>
      <c r="L35" s="98">
        <f t="shared" ref="L35:Q35" si="29">SUM(L29:L34)</f>
        <v>0</v>
      </c>
      <c r="M35" s="98">
        <f t="shared" si="29"/>
        <v>0</v>
      </c>
      <c r="N35" s="98">
        <f t="shared" si="29"/>
        <v>0</v>
      </c>
      <c r="O35" s="98">
        <f t="shared" si="29"/>
        <v>0</v>
      </c>
      <c r="P35" s="98">
        <f t="shared" si="29"/>
        <v>0</v>
      </c>
      <c r="Q35" s="98">
        <f t="shared" si="29"/>
        <v>0</v>
      </c>
      <c r="R35" s="99">
        <f t="shared" si="28"/>
        <v>0</v>
      </c>
      <c r="S35" s="100"/>
      <c r="T35" s="34"/>
      <c r="U35" s="34"/>
      <c r="V35" s="34"/>
      <c r="W35" s="34"/>
      <c r="X35" s="34"/>
      <c r="Y35" s="34"/>
      <c r="Z35" s="34"/>
      <c r="AA35" s="34"/>
      <c r="AB35" s="53"/>
      <c r="AC35" s="1"/>
      <c r="AD35" s="1"/>
      <c r="AE35" s="1"/>
      <c r="AF35" s="1"/>
      <c r="AG35" s="1"/>
      <c r="AH35" s="1"/>
      <c r="AI35" s="1"/>
      <c r="AJ35" s="1"/>
      <c r="AK35" s="11"/>
      <c r="AL35" s="1"/>
      <c r="AM35" s="1"/>
    </row>
    <row r="36" spans="1:39" ht="25.5" customHeight="1" x14ac:dyDescent="0.25">
      <c r="A36" s="135" t="s">
        <v>88</v>
      </c>
      <c r="B36" s="27">
        <v>0</v>
      </c>
      <c r="C36" s="28">
        <v>0</v>
      </c>
      <c r="D36" s="67"/>
      <c r="E36" s="1" t="str">
        <f t="shared" si="22"/>
        <v>Non-forest without changes</v>
      </c>
      <c r="F36" s="1" t="str">
        <f t="shared" si="23"/>
        <v>-</v>
      </c>
      <c r="G36" s="1" t="str">
        <f t="shared" si="24"/>
        <v>-</v>
      </c>
      <c r="H36" s="38" t="str">
        <f t="shared" si="25"/>
        <v>-</v>
      </c>
      <c r="I36" s="4" t="str">
        <f t="shared" si="26"/>
        <v>Non-forest without changes</v>
      </c>
      <c r="J36" s="1"/>
      <c r="K36" s="1"/>
      <c r="L36" s="1"/>
      <c r="M36" s="1"/>
      <c r="N36" s="1"/>
      <c r="O36" s="1"/>
      <c r="P36" s="1"/>
      <c r="Q36" s="1"/>
      <c r="R36" s="1"/>
      <c r="S36" s="11"/>
      <c r="T36" s="34"/>
      <c r="U36" s="34"/>
      <c r="V36" s="34"/>
      <c r="W36" s="34"/>
      <c r="X36" s="34"/>
      <c r="Y36" s="34"/>
      <c r="Z36" s="34"/>
      <c r="AA36" s="34"/>
      <c r="AB36" s="53"/>
      <c r="AC36" s="1"/>
      <c r="AD36" s="1"/>
      <c r="AE36" s="1"/>
      <c r="AF36" s="1"/>
      <c r="AG36" s="1"/>
      <c r="AH36" s="1"/>
      <c r="AI36" s="1"/>
      <c r="AJ36" s="1"/>
      <c r="AK36" s="11"/>
      <c r="AL36" s="1"/>
      <c r="AM36" s="1"/>
    </row>
    <row r="37" spans="1:39" ht="30.75" thickBot="1" x14ac:dyDescent="0.3">
      <c r="A37" s="135" t="s">
        <v>88</v>
      </c>
      <c r="B37" s="27">
        <v>0</v>
      </c>
      <c r="C37" s="28">
        <v>0</v>
      </c>
      <c r="D37" s="67"/>
      <c r="E37" s="1" t="str">
        <f t="shared" si="22"/>
        <v>Non-forest without changes</v>
      </c>
      <c r="F37" s="1" t="str">
        <f t="shared" si="23"/>
        <v>-</v>
      </c>
      <c r="G37" s="1" t="str">
        <f t="shared" si="24"/>
        <v>-</v>
      </c>
      <c r="H37" s="38" t="str">
        <f t="shared" si="25"/>
        <v>-</v>
      </c>
      <c r="I37" s="4" t="str">
        <f t="shared" si="26"/>
        <v>Non-forest without changes</v>
      </c>
      <c r="J37" s="120" t="s">
        <v>78</v>
      </c>
      <c r="K37" s="120"/>
      <c r="L37" s="121" t="str">
        <f>_xlfn.CONCAT("LU Final ", B59)</f>
        <v>LU Final 2024</v>
      </c>
      <c r="M37" s="121"/>
      <c r="N37" s="121"/>
      <c r="O37" s="121"/>
      <c r="P37" s="121"/>
      <c r="Q37" s="121"/>
      <c r="R37" s="1"/>
      <c r="S37" s="11"/>
      <c r="T37" s="58" t="str">
        <f>_xlfn.CONCAT("LU Changes (", B58, " - ", B59, ") ")</f>
        <v xml:space="preserve">LU Changes (2000 - 2024) </v>
      </c>
      <c r="U37" s="26" t="s">
        <v>14</v>
      </c>
      <c r="V37" s="26" t="s">
        <v>15</v>
      </c>
      <c r="W37" s="26" t="s">
        <v>16</v>
      </c>
      <c r="X37" s="26" t="s">
        <v>17</v>
      </c>
      <c r="Y37" s="26" t="s">
        <v>18</v>
      </c>
      <c r="Z37" s="26" t="s">
        <v>19</v>
      </c>
      <c r="AA37" s="26" t="s">
        <v>20</v>
      </c>
      <c r="AB37" s="26" t="s">
        <v>21</v>
      </c>
      <c r="AC37" s="1"/>
      <c r="AD37" s="1"/>
      <c r="AE37" s="1"/>
      <c r="AF37" s="1"/>
      <c r="AG37" s="1"/>
      <c r="AH37" s="1"/>
      <c r="AI37" s="1"/>
      <c r="AJ37" s="1"/>
      <c r="AK37" s="11"/>
      <c r="AL37" s="1"/>
      <c r="AM37" s="1"/>
    </row>
    <row r="38" spans="1:39" ht="30" customHeight="1" x14ac:dyDescent="0.25">
      <c r="A38" s="135" t="s">
        <v>88</v>
      </c>
      <c r="B38" s="27">
        <v>0</v>
      </c>
      <c r="C38" s="28">
        <v>0</v>
      </c>
      <c r="D38" s="67"/>
      <c r="E38" s="1" t="str">
        <f t="shared" si="22"/>
        <v>Non-forest without changes</v>
      </c>
      <c r="F38" s="1" t="str">
        <f t="shared" si="23"/>
        <v>-</v>
      </c>
      <c r="G38" s="1" t="str">
        <f t="shared" si="24"/>
        <v>-</v>
      </c>
      <c r="H38" s="38" t="str">
        <f t="shared" si="25"/>
        <v>-</v>
      </c>
      <c r="I38" s="4" t="str">
        <f t="shared" si="26"/>
        <v>Non-forest without changes</v>
      </c>
      <c r="J38" s="120"/>
      <c r="K38" s="120"/>
      <c r="L38" s="59" t="s">
        <v>23</v>
      </c>
      <c r="M38" s="60" t="s">
        <v>28</v>
      </c>
      <c r="N38" s="60" t="s">
        <v>31</v>
      </c>
      <c r="O38" s="60" t="s">
        <v>34</v>
      </c>
      <c r="P38" s="60" t="s">
        <v>37</v>
      </c>
      <c r="Q38" s="61" t="s">
        <v>40</v>
      </c>
      <c r="R38" s="1"/>
      <c r="S38" s="11"/>
      <c r="T38" s="82" t="s">
        <v>79</v>
      </c>
      <c r="U38" s="83">
        <f>SUMIF(E:E,T38,B:B)</f>
        <v>0</v>
      </c>
      <c r="V38" s="83">
        <f>SUMIF(E:E,T38,C:C)</f>
        <v>0</v>
      </c>
      <c r="W38" s="84" t="e">
        <f>U38/$U$42</f>
        <v>#DIV/0!</v>
      </c>
      <c r="X38" s="85" t="e">
        <f>W38*$V$42</f>
        <v>#DIV/0!</v>
      </c>
      <c r="Y38" s="86" t="e">
        <f>SQRT(((W38*(1-W38))/($U$42-1)))</f>
        <v>#DIV/0!</v>
      </c>
      <c r="Z38" s="85" t="e">
        <f>Y38*$V$42</f>
        <v>#DIV/0!</v>
      </c>
      <c r="AA38" s="36" t="e">
        <f>1.96*Z38</f>
        <v>#DIV/0!</v>
      </c>
      <c r="AB38" s="37" t="e">
        <f>AA38/V38</f>
        <v>#DIV/0!</v>
      </c>
      <c r="AC38" s="1"/>
      <c r="AD38" s="1"/>
      <c r="AE38" s="1"/>
      <c r="AF38" s="1"/>
      <c r="AG38" s="1"/>
      <c r="AH38" s="1"/>
      <c r="AI38" s="1"/>
      <c r="AJ38" s="1"/>
      <c r="AK38" s="11"/>
      <c r="AL38" s="1"/>
      <c r="AM38" s="1"/>
    </row>
    <row r="39" spans="1:39" ht="30" customHeight="1" x14ac:dyDescent="0.25">
      <c r="A39" s="135" t="s">
        <v>88</v>
      </c>
      <c r="B39" s="27">
        <v>0</v>
      </c>
      <c r="C39" s="28">
        <v>0</v>
      </c>
      <c r="D39" s="67"/>
      <c r="E39" s="1" t="str">
        <f t="shared" si="22"/>
        <v>Non-forest without changes</v>
      </c>
      <c r="F39" s="1" t="str">
        <f t="shared" si="23"/>
        <v>-</v>
      </c>
      <c r="G39" s="1" t="str">
        <f t="shared" si="24"/>
        <v>-</v>
      </c>
      <c r="H39" s="38" t="str">
        <f t="shared" si="25"/>
        <v>-</v>
      </c>
      <c r="I39" s="4" t="str">
        <f t="shared" si="26"/>
        <v>Non-forest without changes</v>
      </c>
      <c r="J39" s="122" t="str">
        <f>_xlfn.CONCAT("LU Initial ", B58)</f>
        <v>LU Initial 2000</v>
      </c>
      <c r="K39" s="44" t="s">
        <v>23</v>
      </c>
      <c r="L39" s="101" t="e">
        <f>L29/R29</f>
        <v>#DIV/0!</v>
      </c>
      <c r="M39" s="102" t="e">
        <f t="shared" ref="M39:Q44" si="30">M29/$R29</f>
        <v>#DIV/0!</v>
      </c>
      <c r="N39" s="102" t="e">
        <f t="shared" si="30"/>
        <v>#DIV/0!</v>
      </c>
      <c r="O39" s="102" t="e">
        <f t="shared" si="30"/>
        <v>#DIV/0!</v>
      </c>
      <c r="P39" s="102" t="e">
        <f t="shared" si="30"/>
        <v>#DIV/0!</v>
      </c>
      <c r="Q39" s="103" t="e">
        <f t="shared" si="30"/>
        <v>#DIV/0!</v>
      </c>
      <c r="R39" s="104"/>
      <c r="S39" s="11"/>
      <c r="T39" s="82" t="s">
        <v>80</v>
      </c>
      <c r="U39" s="83">
        <f>SUMIF(E:E,T39,B:B)</f>
        <v>0</v>
      </c>
      <c r="V39" s="83">
        <f>SUMIF(E:E,T39,C:C)</f>
        <v>0</v>
      </c>
      <c r="W39" s="84" t="e">
        <f>U39/$U$42</f>
        <v>#DIV/0!</v>
      </c>
      <c r="X39" s="85" t="e">
        <f>W39*$V$42</f>
        <v>#DIV/0!</v>
      </c>
      <c r="Y39" s="86" t="e">
        <f>SQRT(((W39*(1-W39))/($U$42-1)))</f>
        <v>#DIV/0!</v>
      </c>
      <c r="Z39" s="85" t="e">
        <f>Y39*$V$42</f>
        <v>#DIV/0!</v>
      </c>
      <c r="AA39" s="36" t="e">
        <f>1.96*Z39</f>
        <v>#DIV/0!</v>
      </c>
      <c r="AB39" s="37" t="e">
        <f>AA39/V39</f>
        <v>#DIV/0!</v>
      </c>
      <c r="AC39" s="1"/>
      <c r="AD39" s="1"/>
      <c r="AE39" s="1"/>
      <c r="AF39" s="1"/>
      <c r="AG39" s="1"/>
      <c r="AH39" s="1"/>
      <c r="AI39" s="1"/>
      <c r="AJ39" s="1"/>
      <c r="AK39" s="11"/>
      <c r="AL39" s="1"/>
      <c r="AM39" s="1"/>
    </row>
    <row r="40" spans="1:39" ht="26.25" customHeight="1" x14ac:dyDescent="0.25">
      <c r="A40" s="135" t="s">
        <v>88</v>
      </c>
      <c r="B40" s="27">
        <v>0</v>
      </c>
      <c r="C40" s="28">
        <v>0</v>
      </c>
      <c r="D40" s="67"/>
      <c r="E40" s="1" t="str">
        <f t="shared" si="22"/>
        <v>Non-forest without changes</v>
      </c>
      <c r="F40" s="1" t="str">
        <f t="shared" si="23"/>
        <v>-</v>
      </c>
      <c r="G40" s="1" t="str">
        <f t="shared" si="24"/>
        <v>-</v>
      </c>
      <c r="H40" s="38" t="str">
        <f t="shared" si="25"/>
        <v>-</v>
      </c>
      <c r="I40" s="4" t="str">
        <f t="shared" si="26"/>
        <v>Non-forest without changes</v>
      </c>
      <c r="J40" s="122"/>
      <c r="K40" s="44" t="s">
        <v>28</v>
      </c>
      <c r="L40" s="102" t="e">
        <f>L30/$R30</f>
        <v>#DIV/0!</v>
      </c>
      <c r="M40" s="101" t="e">
        <f t="shared" si="30"/>
        <v>#DIV/0!</v>
      </c>
      <c r="N40" s="102" t="e">
        <f t="shared" si="30"/>
        <v>#DIV/0!</v>
      </c>
      <c r="O40" s="102" t="e">
        <f t="shared" si="30"/>
        <v>#DIV/0!</v>
      </c>
      <c r="P40" s="102" t="e">
        <f t="shared" si="30"/>
        <v>#DIV/0!</v>
      </c>
      <c r="Q40" s="103" t="e">
        <f t="shared" si="30"/>
        <v>#DIV/0!</v>
      </c>
      <c r="R40" s="104"/>
      <c r="S40" s="11"/>
      <c r="T40" s="82" t="s">
        <v>81</v>
      </c>
      <c r="U40" s="83">
        <f>SUMIF(E:E,T40,B:B)</f>
        <v>0</v>
      </c>
      <c r="V40" s="83">
        <f>SUMIF(E:E,T40,C:C)</f>
        <v>0</v>
      </c>
      <c r="W40" s="84" t="e">
        <f>U40/$U$42</f>
        <v>#DIV/0!</v>
      </c>
      <c r="X40" s="85" t="e">
        <f>W40*$V$42</f>
        <v>#DIV/0!</v>
      </c>
      <c r="Y40" s="86" t="e">
        <f>SQRT(((W40*(1-W40))/($U$42-1)))</f>
        <v>#DIV/0!</v>
      </c>
      <c r="Z40" s="85" t="e">
        <f>Y40*$V$42</f>
        <v>#DIV/0!</v>
      </c>
      <c r="AA40" s="36" t="e">
        <f>1.96*Z40</f>
        <v>#DIV/0!</v>
      </c>
      <c r="AB40" s="37" t="e">
        <f>AA40/V40</f>
        <v>#DIV/0!</v>
      </c>
      <c r="AC40" s="1"/>
      <c r="AD40" s="1"/>
      <c r="AE40" s="1"/>
      <c r="AF40" s="1"/>
      <c r="AG40" s="1"/>
      <c r="AH40" s="1"/>
      <c r="AI40" s="1"/>
      <c r="AJ40" s="1"/>
      <c r="AK40" s="11"/>
      <c r="AL40" s="1"/>
      <c r="AM40" s="1"/>
    </row>
    <row r="41" spans="1:39" ht="28.5" customHeight="1" thickBot="1" x14ac:dyDescent="0.3">
      <c r="A41" s="135" t="s">
        <v>88</v>
      </c>
      <c r="B41" s="27">
        <v>0</v>
      </c>
      <c r="C41" s="105">
        <v>0</v>
      </c>
      <c r="D41" s="67"/>
      <c r="E41" s="1" t="str">
        <f t="shared" si="22"/>
        <v>Non-forest without changes</v>
      </c>
      <c r="F41" s="1" t="str">
        <f t="shared" si="23"/>
        <v>-</v>
      </c>
      <c r="G41" s="1" t="str">
        <f t="shared" si="24"/>
        <v>-</v>
      </c>
      <c r="H41" s="38" t="str">
        <f t="shared" si="25"/>
        <v>-</v>
      </c>
      <c r="I41" s="4" t="str">
        <f t="shared" si="26"/>
        <v>Non-forest without changes</v>
      </c>
      <c r="J41" s="122"/>
      <c r="K41" s="44" t="s">
        <v>31</v>
      </c>
      <c r="L41" s="102" t="e">
        <f>L31/$R31</f>
        <v>#DIV/0!</v>
      </c>
      <c r="M41" s="102" t="e">
        <f t="shared" si="30"/>
        <v>#DIV/0!</v>
      </c>
      <c r="N41" s="101" t="e">
        <f t="shared" si="30"/>
        <v>#DIV/0!</v>
      </c>
      <c r="O41" s="102" t="e">
        <f t="shared" si="30"/>
        <v>#DIV/0!</v>
      </c>
      <c r="P41" s="102" t="e">
        <f t="shared" si="30"/>
        <v>#DIV/0!</v>
      </c>
      <c r="Q41" s="103" t="e">
        <f t="shared" si="30"/>
        <v>#DIV/0!</v>
      </c>
      <c r="R41" s="104"/>
      <c r="S41" s="11"/>
      <c r="T41" s="87" t="s">
        <v>82</v>
      </c>
      <c r="U41" s="83">
        <f>SUMIF(E:E,T41,B:B)</f>
        <v>0</v>
      </c>
      <c r="V41" s="83">
        <f>SUMIF(E:E,T41,C:C)</f>
        <v>0</v>
      </c>
      <c r="W41" s="89" t="e">
        <f>U41/$U$42</f>
        <v>#DIV/0!</v>
      </c>
      <c r="X41" s="90" t="e">
        <f>W41*$V$42</f>
        <v>#DIV/0!</v>
      </c>
      <c r="Y41" s="91" t="e">
        <f>SQRT(((W41*(1-W41))/($U$42-1)))</f>
        <v>#DIV/0!</v>
      </c>
      <c r="Z41" s="90" t="e">
        <f>Y41*$V$42</f>
        <v>#DIV/0!</v>
      </c>
      <c r="AA41" s="92" t="e">
        <f>1.96*Z41</f>
        <v>#DIV/0!</v>
      </c>
      <c r="AB41" s="93" t="e">
        <f>AA41/V41</f>
        <v>#DIV/0!</v>
      </c>
      <c r="AC41" s="1"/>
      <c r="AD41" s="1"/>
      <c r="AE41" s="1"/>
      <c r="AF41" s="1"/>
      <c r="AG41" s="1"/>
      <c r="AH41" s="1"/>
      <c r="AI41" s="1"/>
      <c r="AJ41" s="1"/>
      <c r="AK41" s="11"/>
      <c r="AL41" s="1"/>
      <c r="AM41" s="1"/>
    </row>
    <row r="42" spans="1:39" ht="27" customHeight="1" thickBot="1" x14ac:dyDescent="0.3">
      <c r="A42" s="2"/>
      <c r="B42" s="3"/>
      <c r="C42" s="3"/>
      <c r="D42" s="1"/>
      <c r="E42" s="5"/>
      <c r="F42" s="1"/>
      <c r="G42" s="1"/>
      <c r="H42" s="1"/>
      <c r="I42" s="11"/>
      <c r="J42" s="122"/>
      <c r="K42" s="44" t="s">
        <v>34</v>
      </c>
      <c r="L42" s="102" t="e">
        <f>L32/$R32</f>
        <v>#DIV/0!</v>
      </c>
      <c r="M42" s="102" t="e">
        <f t="shared" si="30"/>
        <v>#DIV/0!</v>
      </c>
      <c r="N42" s="102" t="e">
        <f t="shared" si="30"/>
        <v>#DIV/0!</v>
      </c>
      <c r="O42" s="101" t="e">
        <f t="shared" si="30"/>
        <v>#DIV/0!</v>
      </c>
      <c r="P42" s="102" t="e">
        <f t="shared" si="30"/>
        <v>#DIV/0!</v>
      </c>
      <c r="Q42" s="103" t="e">
        <f t="shared" si="30"/>
        <v>#DIV/0!</v>
      </c>
      <c r="R42" s="104"/>
      <c r="S42" s="11"/>
      <c r="T42" s="94" t="s">
        <v>77</v>
      </c>
      <c r="U42" s="95">
        <f>SUM(U38:U41)</f>
        <v>0</v>
      </c>
      <c r="V42" s="95">
        <f>SUM(V38:V41)</f>
        <v>0</v>
      </c>
      <c r="W42" s="33"/>
      <c r="X42" s="34"/>
      <c r="Y42" s="34"/>
      <c r="Z42" s="34"/>
      <c r="AA42" s="34"/>
      <c r="AB42" s="53"/>
      <c r="AC42" s="1"/>
      <c r="AD42" s="1"/>
      <c r="AE42" s="1"/>
      <c r="AF42" s="1"/>
      <c r="AG42" s="1"/>
      <c r="AH42" s="1"/>
      <c r="AI42" s="1"/>
      <c r="AJ42" s="1"/>
      <c r="AK42" s="11"/>
      <c r="AL42" s="1"/>
      <c r="AM42" s="1"/>
    </row>
    <row r="43" spans="1:39" ht="20.25" customHeight="1" thickBot="1" x14ac:dyDescent="0.3">
      <c r="A43" s="106" t="s">
        <v>43</v>
      </c>
      <c r="B43" s="107">
        <f>SUM(B6:B41)</f>
        <v>0</v>
      </c>
      <c r="C43" s="108">
        <f>SUM(C6:C41)</f>
        <v>0</v>
      </c>
      <c r="D43" s="1"/>
      <c r="E43" s="5"/>
      <c r="F43" s="1"/>
      <c r="G43" s="1"/>
      <c r="H43" s="1"/>
      <c r="I43" s="11"/>
      <c r="J43" s="122"/>
      <c r="K43" s="44" t="s">
        <v>37</v>
      </c>
      <c r="L43" s="102" t="e">
        <f>L33/$R33</f>
        <v>#DIV/0!</v>
      </c>
      <c r="M43" s="102" t="e">
        <f t="shared" si="30"/>
        <v>#DIV/0!</v>
      </c>
      <c r="N43" s="102" t="e">
        <f t="shared" si="30"/>
        <v>#DIV/0!</v>
      </c>
      <c r="O43" s="102" t="e">
        <f t="shared" si="30"/>
        <v>#DIV/0!</v>
      </c>
      <c r="P43" s="102" t="e">
        <f t="shared" si="30"/>
        <v>#DIV/0!</v>
      </c>
      <c r="Q43" s="103" t="e">
        <f t="shared" si="30"/>
        <v>#DIV/0!</v>
      </c>
      <c r="R43" s="104"/>
      <c r="S43" s="11"/>
      <c r="T43" s="34"/>
      <c r="U43" s="34"/>
      <c r="V43" s="34"/>
      <c r="W43" s="33"/>
      <c r="X43" s="34"/>
      <c r="Y43" s="34"/>
      <c r="Z43" s="34"/>
      <c r="AA43" s="34"/>
      <c r="AB43" s="53"/>
      <c r="AC43" s="1"/>
      <c r="AD43" s="1"/>
      <c r="AE43" s="1"/>
      <c r="AF43" s="1"/>
      <c r="AG43" s="1"/>
      <c r="AH43" s="1"/>
      <c r="AI43" s="1"/>
      <c r="AJ43" s="1"/>
      <c r="AK43" s="11"/>
      <c r="AL43" s="1"/>
      <c r="AM43" s="1"/>
    </row>
    <row r="44" spans="1:39" ht="24.75" customHeight="1" x14ac:dyDescent="0.25">
      <c r="A44" s="5"/>
      <c r="B44" s="1"/>
      <c r="C44" s="1"/>
      <c r="D44" s="1"/>
      <c r="E44" s="5"/>
      <c r="F44" s="1"/>
      <c r="G44" s="1"/>
      <c r="H44" s="1"/>
      <c r="I44" s="11"/>
      <c r="J44" s="122"/>
      <c r="K44" s="44" t="s">
        <v>40</v>
      </c>
      <c r="L44" s="109" t="e">
        <f>L34/$R34</f>
        <v>#DIV/0!</v>
      </c>
      <c r="M44" s="109" t="e">
        <f t="shared" si="30"/>
        <v>#DIV/0!</v>
      </c>
      <c r="N44" s="109" t="e">
        <f t="shared" si="30"/>
        <v>#DIV/0!</v>
      </c>
      <c r="O44" s="109" t="e">
        <f t="shared" si="30"/>
        <v>#DIV/0!</v>
      </c>
      <c r="P44" s="109" t="e">
        <f t="shared" si="30"/>
        <v>#DIV/0!</v>
      </c>
      <c r="Q44" s="110" t="e">
        <f t="shared" si="30"/>
        <v>#DIV/0!</v>
      </c>
      <c r="R44" s="104"/>
      <c r="S44" s="11"/>
      <c r="T44" s="34"/>
      <c r="U44" s="34"/>
      <c r="V44" s="34"/>
      <c r="W44" s="33"/>
      <c r="X44" s="34"/>
      <c r="Y44" s="34"/>
      <c r="Z44" s="34"/>
      <c r="AA44" s="34"/>
      <c r="AB44" s="53"/>
      <c r="AC44" s="1"/>
      <c r="AD44" s="1"/>
      <c r="AE44" s="1"/>
      <c r="AF44" s="1"/>
      <c r="AG44" s="1"/>
      <c r="AH44" s="1"/>
      <c r="AI44" s="1"/>
      <c r="AJ44" s="1"/>
      <c r="AK44" s="11"/>
      <c r="AL44" s="1"/>
      <c r="AM44" s="1"/>
    </row>
    <row r="45" spans="1:39" x14ac:dyDescent="0.25">
      <c r="A45" s="5"/>
      <c r="B45" s="1"/>
      <c r="C45" s="1"/>
      <c r="D45" s="1"/>
      <c r="E45" s="5"/>
      <c r="F45" s="1"/>
      <c r="G45" s="1"/>
      <c r="H45" s="1"/>
      <c r="I45" s="11"/>
      <c r="J45" s="1"/>
      <c r="K45" s="1"/>
      <c r="L45" s="104"/>
      <c r="M45" s="104"/>
      <c r="N45" s="104"/>
      <c r="O45" s="104"/>
      <c r="P45" s="104"/>
      <c r="Q45" s="104"/>
      <c r="R45" s="1"/>
      <c r="S45" s="11"/>
      <c r="T45" s="34"/>
      <c r="U45" s="34"/>
      <c r="V45" s="34"/>
      <c r="W45" s="33"/>
      <c r="X45" s="34"/>
      <c r="Y45" s="34"/>
      <c r="Z45" s="34"/>
      <c r="AA45" s="34"/>
      <c r="AB45" s="53"/>
      <c r="AC45" s="1"/>
      <c r="AD45" s="1"/>
      <c r="AE45" s="1"/>
      <c r="AF45" s="1"/>
      <c r="AG45" s="1"/>
      <c r="AH45" s="1"/>
      <c r="AI45" s="1"/>
      <c r="AJ45" s="1"/>
      <c r="AK45" s="11"/>
      <c r="AL45" s="1"/>
      <c r="AM45" s="1"/>
    </row>
    <row r="46" spans="1:39" x14ac:dyDescent="0.25">
      <c r="A46" s="5"/>
      <c r="B46" s="1"/>
      <c r="C46" s="1"/>
      <c r="D46" s="1"/>
      <c r="E46" s="5"/>
      <c r="F46" s="1"/>
      <c r="G46" s="1"/>
      <c r="H46" s="1"/>
      <c r="I46" s="11"/>
      <c r="J46" s="1"/>
      <c r="K46" s="1"/>
      <c r="L46" s="1"/>
      <c r="M46" s="1"/>
      <c r="N46" s="1"/>
      <c r="O46" s="1"/>
      <c r="P46" s="1"/>
      <c r="Q46" s="1"/>
      <c r="R46" s="1"/>
      <c r="S46" s="11"/>
      <c r="T46" s="34"/>
      <c r="U46" s="34"/>
      <c r="V46" s="34"/>
      <c r="W46" s="33"/>
      <c r="X46" s="34"/>
      <c r="Y46" s="34"/>
      <c r="Z46" s="34"/>
      <c r="AA46" s="34"/>
      <c r="AB46" s="53"/>
      <c r="AC46" s="1"/>
      <c r="AD46" s="1"/>
      <c r="AE46" s="1"/>
      <c r="AF46" s="1"/>
      <c r="AG46" s="1"/>
      <c r="AH46" s="1"/>
      <c r="AI46" s="1"/>
      <c r="AJ46" s="1"/>
      <c r="AK46" s="11"/>
      <c r="AL46" s="1"/>
      <c r="AM46" s="1"/>
    </row>
    <row r="47" spans="1:39" ht="51.75" customHeight="1" x14ac:dyDescent="0.25">
      <c r="A47" s="5"/>
      <c r="B47" s="1"/>
      <c r="C47" s="1"/>
      <c r="D47" s="1"/>
      <c r="E47" s="5"/>
      <c r="F47" s="1"/>
      <c r="G47" s="1"/>
      <c r="H47" s="1"/>
      <c r="I47" s="11"/>
      <c r="J47" s="1"/>
      <c r="K47" s="1"/>
      <c r="L47" s="1"/>
      <c r="M47" s="1"/>
      <c r="N47" s="1"/>
      <c r="O47" s="1"/>
      <c r="P47" s="1"/>
      <c r="Q47" s="1"/>
      <c r="R47" s="1"/>
      <c r="S47" s="11"/>
      <c r="T47" s="118" t="s">
        <v>83</v>
      </c>
      <c r="U47" s="118"/>
      <c r="V47" s="118"/>
      <c r="W47" s="118"/>
      <c r="X47" s="118"/>
      <c r="Y47" s="118"/>
      <c r="Z47" s="118"/>
      <c r="AA47" s="118"/>
      <c r="AB47" s="118"/>
      <c r="AC47" s="1"/>
      <c r="AD47" s="1"/>
      <c r="AE47" s="1"/>
      <c r="AF47" s="1"/>
      <c r="AG47" s="1"/>
      <c r="AH47" s="1"/>
      <c r="AI47" s="1"/>
      <c r="AJ47" s="1"/>
      <c r="AK47" s="11"/>
      <c r="AL47" s="1"/>
      <c r="AM47" s="1"/>
    </row>
    <row r="48" spans="1:39" x14ac:dyDescent="0.25">
      <c r="A48" s="2"/>
      <c r="B48" s="3"/>
      <c r="C48" s="3"/>
      <c r="D48" s="1"/>
      <c r="E48" s="5"/>
      <c r="F48" s="1"/>
      <c r="G48" s="1"/>
      <c r="H48" s="1"/>
      <c r="I48" s="11"/>
      <c r="J48" s="1"/>
      <c r="K48" s="1"/>
      <c r="L48" s="1"/>
      <c r="M48" s="1"/>
      <c r="N48" s="1"/>
      <c r="O48" s="1"/>
      <c r="P48" s="1"/>
      <c r="Q48" s="1"/>
      <c r="R48" s="1"/>
      <c r="S48" s="11"/>
      <c r="T48" s="34"/>
      <c r="U48" s="34"/>
      <c r="V48" s="34"/>
      <c r="W48" s="33"/>
      <c r="X48" s="34"/>
      <c r="Y48" s="34"/>
      <c r="Z48" s="34"/>
      <c r="AA48" s="34"/>
      <c r="AB48" s="53"/>
      <c r="AC48" s="1"/>
      <c r="AD48" s="1"/>
      <c r="AE48" s="1"/>
      <c r="AF48" s="1"/>
      <c r="AG48" s="1"/>
      <c r="AH48" s="1"/>
      <c r="AI48" s="1"/>
      <c r="AJ48" s="1"/>
      <c r="AK48" s="11"/>
      <c r="AL48" s="1"/>
      <c r="AM48" s="1"/>
    </row>
    <row r="49" spans="1:39" x14ac:dyDescent="0.25">
      <c r="A49" s="2"/>
      <c r="B49" s="3"/>
      <c r="C49" s="3"/>
      <c r="D49" s="1"/>
      <c r="E49" s="5"/>
      <c r="F49" s="1"/>
      <c r="G49" s="1"/>
      <c r="H49" s="1"/>
      <c r="I49" s="11"/>
      <c r="J49" s="1"/>
      <c r="K49" s="1"/>
      <c r="L49" s="1"/>
      <c r="M49" s="1"/>
      <c r="N49" s="1"/>
      <c r="O49" s="1"/>
      <c r="P49" s="1"/>
      <c r="Q49" s="1"/>
      <c r="R49" s="1"/>
      <c r="S49" s="11"/>
      <c r="T49" s="34"/>
      <c r="U49" s="34"/>
      <c r="V49" s="34"/>
      <c r="W49" s="33"/>
      <c r="X49" s="34"/>
      <c r="Y49" s="34"/>
      <c r="Z49" s="34"/>
      <c r="AA49" s="34"/>
      <c r="AB49" s="53"/>
      <c r="AC49" s="1"/>
      <c r="AD49" s="1"/>
      <c r="AE49" s="1"/>
      <c r="AF49" s="1"/>
      <c r="AG49" s="1"/>
      <c r="AH49" s="1"/>
      <c r="AI49" s="1"/>
      <c r="AJ49" s="1"/>
      <c r="AK49" s="11"/>
      <c r="AL49" s="1"/>
      <c r="AM49" s="1"/>
    </row>
    <row r="50" spans="1:39" x14ac:dyDescent="0.25">
      <c r="A50" s="123" t="s">
        <v>84</v>
      </c>
      <c r="B50" s="123"/>
      <c r="C50" s="123"/>
      <c r="D50" s="1"/>
      <c r="E50" s="5"/>
      <c r="F50" s="1"/>
      <c r="G50" s="1"/>
      <c r="H50" s="1"/>
      <c r="I50" s="11"/>
      <c r="J50" s="1"/>
      <c r="K50" s="1"/>
      <c r="L50" s="1"/>
      <c r="M50" s="1"/>
      <c r="N50" s="1"/>
      <c r="O50" s="1"/>
      <c r="P50" s="1"/>
      <c r="Q50" s="1"/>
      <c r="R50" s="1"/>
      <c r="S50" s="11"/>
      <c r="T50" s="34"/>
      <c r="U50" s="34"/>
      <c r="V50" s="34"/>
      <c r="W50" s="33"/>
      <c r="X50" s="34"/>
      <c r="Y50" s="34"/>
      <c r="Z50" s="34"/>
      <c r="AA50" s="34"/>
      <c r="AB50" s="53"/>
      <c r="AC50" s="1"/>
      <c r="AD50" s="1"/>
      <c r="AE50" s="1"/>
      <c r="AF50" s="1"/>
      <c r="AG50" s="1"/>
      <c r="AH50" s="1"/>
      <c r="AI50" s="1"/>
      <c r="AJ50" s="1"/>
      <c r="AK50" s="11"/>
      <c r="AL50" s="1"/>
      <c r="AM50" s="1"/>
    </row>
    <row r="51" spans="1:39" x14ac:dyDescent="0.25">
      <c r="A51" s="2"/>
      <c r="B51" s="3"/>
      <c r="C51" s="3"/>
      <c r="D51" s="1"/>
      <c r="E51" s="5"/>
      <c r="F51" s="1"/>
      <c r="G51" s="1"/>
      <c r="H51" s="1"/>
      <c r="I51" s="11"/>
      <c r="J51" s="1"/>
      <c r="K51" s="1"/>
      <c r="L51" s="1"/>
      <c r="M51" s="1"/>
      <c r="N51" s="1"/>
      <c r="O51" s="1"/>
      <c r="P51" s="1"/>
      <c r="Q51" s="1"/>
      <c r="R51" s="1"/>
      <c r="S51" s="11"/>
      <c r="T51" s="34"/>
      <c r="U51" s="34"/>
      <c r="V51" s="34"/>
      <c r="W51" s="33"/>
      <c r="X51" s="34"/>
      <c r="Y51" s="34"/>
      <c r="Z51" s="34"/>
      <c r="AA51" s="34"/>
      <c r="AB51" s="53"/>
      <c r="AC51" s="1"/>
      <c r="AD51" s="1"/>
      <c r="AE51" s="1"/>
      <c r="AF51" s="1"/>
      <c r="AG51" s="1"/>
      <c r="AH51" s="1"/>
      <c r="AI51" s="1"/>
      <c r="AJ51" s="1"/>
      <c r="AK51" s="11"/>
      <c r="AL51" s="1"/>
      <c r="AM51" s="1"/>
    </row>
    <row r="52" spans="1:39" x14ac:dyDescent="0.25">
      <c r="A52" s="2"/>
      <c r="B52" s="3"/>
      <c r="C52" s="3"/>
      <c r="D52" s="1"/>
      <c r="E52" s="5"/>
      <c r="F52" s="1"/>
      <c r="G52" s="1"/>
      <c r="H52" s="1"/>
      <c r="I52" s="11"/>
      <c r="J52" s="1"/>
      <c r="K52" s="1"/>
      <c r="L52" s="1"/>
      <c r="M52" s="1"/>
      <c r="N52" s="1"/>
      <c r="O52" s="1"/>
      <c r="P52" s="1"/>
      <c r="Q52" s="1"/>
      <c r="R52" s="1"/>
      <c r="S52" s="11"/>
      <c r="T52" s="34"/>
      <c r="U52" s="34"/>
      <c r="V52" s="34"/>
      <c r="W52" s="33"/>
      <c r="X52" s="34"/>
      <c r="Y52" s="34"/>
      <c r="Z52" s="34"/>
      <c r="AA52" s="34"/>
      <c r="AB52" s="53"/>
      <c r="AC52" s="1"/>
      <c r="AD52" s="1"/>
      <c r="AE52" s="1"/>
      <c r="AF52" s="1"/>
      <c r="AG52" s="1"/>
      <c r="AH52" s="1"/>
      <c r="AI52" s="1"/>
      <c r="AJ52" s="1"/>
      <c r="AK52" s="11"/>
      <c r="AL52" s="1"/>
      <c r="AM52" s="1"/>
    </row>
    <row r="53" spans="1:39" x14ac:dyDescent="0.25">
      <c r="A53" s="118" t="s">
        <v>85</v>
      </c>
      <c r="B53" s="118"/>
      <c r="C53" s="118"/>
      <c r="D53" s="118"/>
      <c r="E53" s="2"/>
      <c r="F53" s="3"/>
      <c r="G53" s="3"/>
      <c r="H53" s="3"/>
      <c r="I53" s="11"/>
      <c r="J53" s="1"/>
      <c r="K53" s="1"/>
      <c r="L53" s="1"/>
      <c r="M53" s="1"/>
      <c r="N53" s="1"/>
      <c r="O53" s="1"/>
      <c r="P53" s="1"/>
      <c r="Q53" s="1"/>
      <c r="R53" s="1"/>
      <c r="S53" s="11"/>
      <c r="T53" s="34"/>
      <c r="U53" s="34"/>
      <c r="V53" s="34"/>
      <c r="W53" s="33"/>
      <c r="X53" s="34"/>
      <c r="Y53" s="34"/>
      <c r="Z53" s="34"/>
      <c r="AA53" s="34"/>
      <c r="AB53" s="53"/>
      <c r="AC53" s="1"/>
      <c r="AD53" s="1"/>
      <c r="AE53" s="1"/>
      <c r="AF53" s="1"/>
      <c r="AG53" s="1"/>
      <c r="AH53" s="1"/>
      <c r="AI53" s="1"/>
      <c r="AJ53" s="1"/>
      <c r="AK53" s="11"/>
      <c r="AL53" s="1"/>
      <c r="AM53" s="1"/>
    </row>
    <row r="54" spans="1:39" x14ac:dyDescent="0.25">
      <c r="A54" s="118"/>
      <c r="B54" s="118"/>
      <c r="C54" s="118"/>
      <c r="D54" s="118"/>
      <c r="E54" s="2"/>
      <c r="F54" s="3"/>
      <c r="G54" s="3"/>
      <c r="H54" s="3"/>
      <c r="I54" s="4"/>
      <c r="J54" s="1"/>
      <c r="K54" s="1"/>
      <c r="L54" s="1"/>
      <c r="M54" s="1"/>
      <c r="N54" s="1"/>
      <c r="O54" s="1"/>
      <c r="P54" s="1"/>
      <c r="Q54" s="1"/>
      <c r="R54" s="1"/>
      <c r="S54" s="11"/>
      <c r="T54" s="34"/>
      <c r="U54" s="34"/>
      <c r="V54" s="34"/>
      <c r="W54" s="33"/>
      <c r="X54" s="34"/>
      <c r="Y54" s="34"/>
      <c r="Z54" s="34"/>
      <c r="AA54" s="34"/>
      <c r="AB54" s="53"/>
      <c r="AC54" s="1"/>
      <c r="AD54" s="1"/>
      <c r="AE54" s="1"/>
      <c r="AF54" s="1"/>
      <c r="AG54" s="1"/>
      <c r="AH54" s="1"/>
      <c r="AI54" s="1"/>
      <c r="AJ54" s="1"/>
      <c r="AK54" s="11"/>
      <c r="AL54" s="1"/>
      <c r="AM54" s="1"/>
    </row>
    <row r="55" spans="1:39" x14ac:dyDescent="0.25">
      <c r="A55" s="2"/>
      <c r="B55" s="3"/>
      <c r="C55" s="3"/>
      <c r="D55" s="1"/>
      <c r="E55" s="2"/>
      <c r="F55" s="3"/>
      <c r="G55" s="3"/>
      <c r="H55" s="3"/>
      <c r="I55" s="4"/>
      <c r="J55" s="1"/>
      <c r="K55" s="1"/>
      <c r="L55" s="1"/>
      <c r="M55" s="1"/>
      <c r="N55" s="1"/>
      <c r="O55" s="1"/>
      <c r="P55" s="1"/>
      <c r="Q55" s="1"/>
      <c r="R55" s="1"/>
      <c r="S55" s="11"/>
      <c r="T55" s="34"/>
      <c r="U55" s="34"/>
      <c r="V55" s="34"/>
      <c r="W55" s="34"/>
      <c r="X55" s="34"/>
      <c r="Y55" s="34"/>
      <c r="Z55" s="34"/>
      <c r="AA55" s="34"/>
      <c r="AB55" s="53"/>
      <c r="AC55" s="1"/>
      <c r="AD55" s="1"/>
      <c r="AE55" s="1"/>
      <c r="AF55" s="1"/>
      <c r="AG55" s="1"/>
      <c r="AH55" s="1"/>
      <c r="AI55" s="1"/>
      <c r="AJ55" s="1"/>
      <c r="AK55" s="11"/>
      <c r="AL55" s="1"/>
      <c r="AM55" s="1"/>
    </row>
    <row r="56" spans="1:39" x14ac:dyDescent="0.25">
      <c r="A56" s="2"/>
      <c r="B56" s="3"/>
      <c r="C56" s="3"/>
      <c r="D56" s="1"/>
      <c r="E56" s="2"/>
      <c r="F56" s="3"/>
      <c r="G56" s="3"/>
      <c r="H56" s="3"/>
      <c r="I56" s="4"/>
      <c r="J56" s="1"/>
      <c r="K56" s="1"/>
      <c r="L56" s="1"/>
      <c r="M56" s="1"/>
      <c r="N56" s="1"/>
      <c r="O56" s="1"/>
      <c r="P56" s="1"/>
      <c r="Q56" s="1"/>
      <c r="R56" s="1"/>
      <c r="S56" s="11"/>
      <c r="T56" s="34"/>
      <c r="U56" s="34"/>
      <c r="V56" s="34"/>
      <c r="W56" s="34"/>
      <c r="X56" s="34"/>
      <c r="Y56" s="34"/>
      <c r="Z56" s="34"/>
      <c r="AA56" s="34"/>
      <c r="AB56" s="53"/>
      <c r="AC56" s="1"/>
      <c r="AD56" s="1"/>
      <c r="AE56" s="1"/>
      <c r="AF56" s="1"/>
      <c r="AG56" s="1"/>
      <c r="AH56" s="1"/>
      <c r="AI56" s="1"/>
      <c r="AJ56" s="1"/>
      <c r="AK56" s="11"/>
      <c r="AL56" s="1"/>
      <c r="AM56" s="1"/>
    </row>
    <row r="57" spans="1:39" ht="15.75" thickBot="1" x14ac:dyDescent="0.3">
      <c r="A57" s="2"/>
      <c r="B57" s="3"/>
      <c r="C57" s="3"/>
      <c r="D57" s="1"/>
      <c r="E57" s="2"/>
      <c r="F57" s="3"/>
      <c r="G57" s="3"/>
      <c r="H57" s="3"/>
      <c r="I57" s="4"/>
      <c r="J57" s="1"/>
      <c r="K57" s="1"/>
      <c r="L57" s="1"/>
      <c r="M57" s="1"/>
      <c r="N57" s="1"/>
      <c r="O57" s="1"/>
      <c r="P57" s="1"/>
      <c r="Q57" s="1"/>
      <c r="R57" s="1"/>
      <c r="S57" s="11"/>
      <c r="T57" s="34"/>
      <c r="U57" s="34"/>
      <c r="V57" s="34"/>
      <c r="W57" s="34"/>
      <c r="X57" s="34"/>
      <c r="Y57" s="34"/>
      <c r="Z57" s="34"/>
      <c r="AA57" s="34"/>
      <c r="AB57" s="53"/>
      <c r="AC57" s="1"/>
      <c r="AD57" s="1"/>
      <c r="AE57" s="1"/>
      <c r="AF57" s="1"/>
      <c r="AG57" s="1"/>
      <c r="AH57" s="1"/>
      <c r="AI57" s="1"/>
      <c r="AJ57" s="1"/>
      <c r="AK57" s="11"/>
      <c r="AL57" s="1"/>
      <c r="AM57" s="1"/>
    </row>
    <row r="58" spans="1:39" ht="26.25" x14ac:dyDescent="0.4">
      <c r="A58" s="111" t="s">
        <v>86</v>
      </c>
      <c r="B58" s="112">
        <v>2000</v>
      </c>
      <c r="C58" s="112"/>
      <c r="D58" s="113"/>
      <c r="E58" s="3"/>
      <c r="F58" s="3"/>
      <c r="G58" s="3"/>
      <c r="H58" s="3"/>
      <c r="I58" s="4"/>
      <c r="J58" s="1"/>
      <c r="K58" s="1"/>
      <c r="L58" s="1"/>
      <c r="M58" s="1"/>
      <c r="N58" s="1"/>
      <c r="O58" s="1"/>
      <c r="P58" s="1"/>
      <c r="Q58" s="1"/>
      <c r="R58" s="1"/>
      <c r="S58" s="11"/>
      <c r="T58" s="34"/>
      <c r="U58" s="34"/>
      <c r="V58" s="34"/>
      <c r="W58" s="34"/>
      <c r="X58" s="34"/>
      <c r="Y58" s="34"/>
      <c r="Z58" s="34"/>
      <c r="AA58" s="34"/>
      <c r="AB58" s="53"/>
      <c r="AC58" s="1"/>
      <c r="AD58" s="1"/>
      <c r="AE58" s="1"/>
      <c r="AF58" s="1"/>
      <c r="AG58" s="1"/>
      <c r="AH58" s="1"/>
      <c r="AI58" s="1"/>
      <c r="AJ58" s="1"/>
      <c r="AK58" s="11"/>
      <c r="AL58" s="1"/>
      <c r="AM58" s="1"/>
    </row>
    <row r="59" spans="1:39" ht="27" thickBot="1" x14ac:dyDescent="0.45">
      <c r="A59" s="114" t="s">
        <v>87</v>
      </c>
      <c r="B59" s="115">
        <v>2024</v>
      </c>
      <c r="C59" s="115"/>
      <c r="D59" s="116"/>
      <c r="E59" s="3"/>
      <c r="F59" s="3"/>
      <c r="G59" s="3"/>
      <c r="H59" s="3"/>
      <c r="I59" s="4"/>
      <c r="J59" s="1"/>
      <c r="K59" s="1"/>
      <c r="L59" s="1"/>
      <c r="M59" s="1"/>
      <c r="N59" s="1"/>
      <c r="O59" s="1"/>
      <c r="P59" s="1"/>
      <c r="Q59" s="1"/>
      <c r="R59" s="1"/>
      <c r="S59" s="11"/>
      <c r="T59" s="34"/>
      <c r="U59" s="34"/>
      <c r="V59" s="34"/>
      <c r="W59" s="34"/>
      <c r="X59" s="34"/>
      <c r="Y59" s="34"/>
      <c r="Z59" s="34"/>
      <c r="AA59" s="34"/>
      <c r="AB59" s="53"/>
      <c r="AC59" s="1"/>
      <c r="AD59" s="1"/>
      <c r="AE59" s="1"/>
      <c r="AF59" s="1"/>
      <c r="AG59" s="1"/>
      <c r="AH59" s="1"/>
      <c r="AI59" s="1"/>
      <c r="AJ59" s="1"/>
      <c r="AK59" s="11"/>
      <c r="AL59" s="1"/>
      <c r="AM59" s="1"/>
    </row>
    <row r="60" spans="1:39" x14ac:dyDescent="0.25">
      <c r="A60" s="2"/>
      <c r="B60" s="3"/>
      <c r="C60" s="3"/>
      <c r="D60" s="1"/>
      <c r="E60" s="2"/>
      <c r="F60" s="3"/>
      <c r="G60" s="3"/>
      <c r="H60" s="3"/>
      <c r="I60" s="4"/>
      <c r="J60" s="1"/>
      <c r="K60" s="1"/>
      <c r="L60" s="1"/>
      <c r="M60" s="1"/>
      <c r="N60" s="1"/>
      <c r="O60" s="1"/>
      <c r="P60" s="1"/>
      <c r="Q60" s="1"/>
      <c r="R60" s="1"/>
      <c r="S60" s="11"/>
      <c r="T60" s="34"/>
      <c r="U60" s="34"/>
      <c r="V60" s="34"/>
      <c r="W60" s="34"/>
      <c r="X60" s="34"/>
      <c r="Y60" s="34"/>
      <c r="Z60" s="34"/>
      <c r="AA60" s="34"/>
      <c r="AB60" s="53"/>
      <c r="AC60" s="1"/>
      <c r="AD60" s="1"/>
      <c r="AE60" s="1"/>
      <c r="AF60" s="1"/>
      <c r="AG60" s="1"/>
      <c r="AH60" s="1"/>
      <c r="AI60" s="1"/>
      <c r="AJ60" s="1"/>
      <c r="AK60" s="11"/>
      <c r="AL60" s="1"/>
      <c r="AM60" s="1"/>
    </row>
    <row r="61" spans="1:39" x14ac:dyDescent="0.25">
      <c r="A61" s="2"/>
      <c r="B61" s="3"/>
      <c r="C61" s="3"/>
      <c r="D61" s="1"/>
      <c r="E61" s="2"/>
      <c r="F61" s="3"/>
      <c r="G61" s="3"/>
      <c r="H61" s="3"/>
      <c r="I61" s="4"/>
      <c r="J61" s="1"/>
      <c r="K61" s="1"/>
      <c r="L61" s="1"/>
      <c r="M61" s="1"/>
      <c r="N61" s="1"/>
      <c r="O61" s="1"/>
      <c r="P61" s="1"/>
      <c r="Q61" s="1"/>
      <c r="R61" s="1"/>
      <c r="S61" s="11"/>
      <c r="T61" s="34"/>
      <c r="U61" s="34"/>
      <c r="V61" s="34"/>
      <c r="W61" s="34"/>
      <c r="X61" s="34"/>
      <c r="Y61" s="34"/>
      <c r="Z61" s="34"/>
      <c r="AA61" s="34"/>
      <c r="AB61" s="53"/>
      <c r="AC61" s="1"/>
      <c r="AD61" s="1"/>
      <c r="AE61" s="1"/>
      <c r="AF61" s="1"/>
      <c r="AG61" s="1"/>
      <c r="AH61" s="1"/>
      <c r="AI61" s="1"/>
      <c r="AJ61" s="1"/>
      <c r="AK61" s="11"/>
      <c r="AL61" s="1"/>
      <c r="AM61" s="1"/>
    </row>
    <row r="62" spans="1:39" x14ac:dyDescent="0.25">
      <c r="A62" s="2"/>
      <c r="B62" s="3"/>
      <c r="C62" s="3"/>
      <c r="D62" s="1"/>
      <c r="E62" s="2"/>
      <c r="F62" s="3"/>
      <c r="G62" s="3"/>
      <c r="H62" s="3"/>
      <c r="I62" s="4"/>
      <c r="J62" s="1"/>
      <c r="K62" s="1"/>
      <c r="L62" s="1"/>
      <c r="M62" s="1"/>
      <c r="N62" s="1"/>
      <c r="O62" s="1"/>
      <c r="P62" s="1"/>
      <c r="Q62" s="1"/>
      <c r="R62" s="1"/>
      <c r="S62" s="11"/>
      <c r="T62" s="34"/>
      <c r="U62" s="34"/>
      <c r="V62" s="34"/>
      <c r="W62" s="34"/>
      <c r="X62" s="34"/>
      <c r="Y62" s="34"/>
      <c r="Z62" s="34"/>
      <c r="AA62" s="34"/>
      <c r="AB62" s="53"/>
      <c r="AC62" s="1"/>
      <c r="AD62" s="1"/>
      <c r="AE62" s="1"/>
      <c r="AF62" s="1"/>
      <c r="AG62" s="1"/>
      <c r="AH62" s="1"/>
      <c r="AI62" s="1"/>
      <c r="AJ62" s="1"/>
      <c r="AK62" s="11"/>
      <c r="AL62" s="1"/>
      <c r="AM62" s="1"/>
    </row>
    <row r="63" spans="1:39" x14ac:dyDescent="0.25">
      <c r="A63" s="2"/>
      <c r="B63" s="3"/>
      <c r="C63" s="3"/>
      <c r="D63" s="1"/>
      <c r="E63" s="2"/>
      <c r="F63" s="3"/>
      <c r="G63" s="3"/>
      <c r="H63" s="3"/>
      <c r="I63" s="4"/>
      <c r="J63" s="1"/>
      <c r="K63" s="1"/>
      <c r="L63" s="1"/>
      <c r="M63" s="1"/>
      <c r="N63" s="1"/>
      <c r="O63" s="1"/>
      <c r="P63" s="1"/>
      <c r="Q63" s="1"/>
      <c r="R63" s="1"/>
      <c r="S63" s="11"/>
      <c r="T63" s="34"/>
      <c r="U63" s="34"/>
      <c r="V63" s="34"/>
      <c r="W63" s="34"/>
      <c r="X63" s="34"/>
      <c r="Y63" s="34"/>
      <c r="Z63" s="34"/>
      <c r="AA63" s="34"/>
      <c r="AB63" s="53"/>
      <c r="AC63" s="1"/>
      <c r="AD63" s="1"/>
      <c r="AE63" s="1"/>
      <c r="AF63" s="1"/>
      <c r="AG63" s="1"/>
      <c r="AH63" s="1"/>
      <c r="AI63" s="1"/>
      <c r="AJ63" s="1"/>
      <c r="AK63" s="11"/>
      <c r="AL63" s="1"/>
      <c r="AM63" s="1"/>
    </row>
    <row r="64" spans="1:39" x14ac:dyDescent="0.25">
      <c r="A64" s="2"/>
      <c r="B64" s="3"/>
      <c r="C64" s="3"/>
      <c r="D64" s="1"/>
      <c r="E64" s="2"/>
      <c r="F64" s="3"/>
      <c r="G64" s="3"/>
      <c r="H64" s="3"/>
      <c r="I64" s="4"/>
      <c r="J64" s="1"/>
      <c r="K64" s="1"/>
      <c r="L64" s="1"/>
      <c r="M64" s="1"/>
      <c r="N64" s="1"/>
      <c r="O64" s="1"/>
      <c r="P64" s="1"/>
      <c r="Q64" s="1"/>
      <c r="R64" s="1"/>
      <c r="S64" s="11"/>
      <c r="T64" s="34"/>
      <c r="U64" s="34"/>
      <c r="V64" s="34"/>
      <c r="W64" s="34"/>
      <c r="X64" s="34"/>
      <c r="Y64" s="34"/>
      <c r="Z64" s="34"/>
      <c r="AA64" s="34"/>
      <c r="AB64" s="53"/>
      <c r="AC64" s="1"/>
      <c r="AD64" s="1"/>
      <c r="AE64" s="1"/>
      <c r="AF64" s="1"/>
      <c r="AG64" s="1"/>
      <c r="AH64" s="1"/>
      <c r="AI64" s="1"/>
      <c r="AJ64" s="1"/>
      <c r="AK64" s="11"/>
      <c r="AL64" s="1"/>
      <c r="AM64" s="1"/>
    </row>
    <row r="65" spans="1:39" x14ac:dyDescent="0.25">
      <c r="A65" s="2"/>
      <c r="B65" s="3"/>
      <c r="C65" s="3"/>
      <c r="D65" s="1"/>
      <c r="E65" s="2"/>
      <c r="F65" s="3"/>
      <c r="G65" s="3"/>
      <c r="H65" s="3"/>
      <c r="I65" s="4"/>
      <c r="J65" s="1"/>
      <c r="K65" s="1"/>
      <c r="L65" s="1"/>
      <c r="M65" s="1"/>
      <c r="N65" s="1"/>
      <c r="O65" s="1"/>
      <c r="P65" s="1"/>
      <c r="Q65" s="1"/>
      <c r="R65" s="1"/>
      <c r="S65" s="11"/>
      <c r="T65" s="34"/>
      <c r="U65" s="34"/>
      <c r="V65" s="34"/>
      <c r="W65" s="34"/>
      <c r="X65" s="34"/>
      <c r="Y65" s="34"/>
      <c r="Z65" s="34"/>
      <c r="AA65" s="34"/>
      <c r="AB65" s="53"/>
      <c r="AC65" s="1"/>
      <c r="AD65" s="1"/>
      <c r="AE65" s="1"/>
      <c r="AF65" s="1"/>
      <c r="AG65" s="1"/>
      <c r="AH65" s="1"/>
      <c r="AI65" s="1"/>
      <c r="AJ65" s="1"/>
      <c r="AK65" s="11"/>
      <c r="AL65" s="1"/>
      <c r="AM65" s="1"/>
    </row>
    <row r="66" spans="1:39" x14ac:dyDescent="0.25">
      <c r="A66" s="2"/>
      <c r="B66" s="3"/>
      <c r="C66" s="3"/>
      <c r="D66" s="1"/>
      <c r="E66" s="2"/>
      <c r="F66" s="3"/>
      <c r="G66" s="3"/>
      <c r="H66" s="3"/>
      <c r="I66" s="4"/>
      <c r="J66" s="1"/>
      <c r="K66" s="1"/>
      <c r="L66" s="1"/>
      <c r="M66" s="1"/>
      <c r="N66" s="1"/>
      <c r="O66" s="1"/>
      <c r="P66" s="1"/>
      <c r="Q66" s="1"/>
      <c r="R66" s="1"/>
      <c r="S66" s="11"/>
      <c r="T66" s="34"/>
      <c r="U66" s="34"/>
      <c r="V66" s="34"/>
      <c r="W66" s="34"/>
      <c r="X66" s="34"/>
      <c r="Y66" s="34"/>
      <c r="Z66" s="34"/>
      <c r="AA66" s="34"/>
      <c r="AB66" s="53"/>
      <c r="AC66" s="1"/>
      <c r="AD66" s="1"/>
      <c r="AE66" s="1"/>
      <c r="AF66" s="1"/>
      <c r="AG66" s="1"/>
      <c r="AH66" s="1"/>
      <c r="AI66" s="1"/>
      <c r="AJ66" s="1"/>
      <c r="AK66" s="11"/>
      <c r="AL66" s="1"/>
      <c r="AM66" s="1"/>
    </row>
    <row r="67" spans="1:39" x14ac:dyDescent="0.25">
      <c r="A67" s="2"/>
      <c r="B67" s="3"/>
      <c r="C67" s="3"/>
      <c r="D67" s="1"/>
      <c r="E67" s="2"/>
      <c r="F67" s="3"/>
      <c r="G67" s="3"/>
      <c r="H67" s="3"/>
      <c r="I67" s="4"/>
      <c r="J67" s="1"/>
      <c r="K67" s="1"/>
      <c r="L67" s="1"/>
      <c r="M67" s="1"/>
      <c r="N67" s="1"/>
      <c r="O67" s="1"/>
      <c r="P67" s="1"/>
      <c r="Q67" s="1"/>
      <c r="R67" s="1"/>
      <c r="S67" s="11"/>
      <c r="T67" s="34"/>
      <c r="U67" s="34"/>
      <c r="V67" s="34"/>
      <c r="W67" s="34"/>
      <c r="X67" s="34"/>
      <c r="Y67" s="34"/>
      <c r="Z67" s="34"/>
      <c r="AA67" s="34"/>
      <c r="AB67" s="53"/>
      <c r="AC67" s="1"/>
      <c r="AD67" s="1"/>
      <c r="AE67" s="1"/>
      <c r="AF67" s="1"/>
      <c r="AG67" s="1"/>
      <c r="AH67" s="1"/>
      <c r="AI67" s="1"/>
      <c r="AJ67" s="1"/>
      <c r="AK67" s="11"/>
      <c r="AL67" s="1"/>
      <c r="AM67" s="1"/>
    </row>
    <row r="68" spans="1:39" x14ac:dyDescent="0.25">
      <c r="A68" s="2"/>
      <c r="B68" s="3"/>
      <c r="C68" s="3"/>
      <c r="D68" s="1"/>
      <c r="E68" s="2"/>
      <c r="F68" s="3"/>
      <c r="G68" s="3"/>
      <c r="H68" s="3"/>
      <c r="I68" s="4"/>
      <c r="J68" s="1"/>
      <c r="K68" s="1"/>
      <c r="L68" s="1"/>
      <c r="M68" s="1"/>
      <c r="N68" s="1"/>
      <c r="O68" s="1"/>
      <c r="P68" s="1"/>
      <c r="Q68" s="1"/>
      <c r="R68" s="1"/>
      <c r="S68" s="11"/>
      <c r="T68" s="34"/>
      <c r="U68" s="34"/>
      <c r="V68" s="34"/>
      <c r="W68" s="34"/>
      <c r="X68" s="34"/>
      <c r="Y68" s="34"/>
      <c r="Z68" s="34"/>
      <c r="AA68" s="34"/>
      <c r="AB68" s="53"/>
      <c r="AC68" s="1"/>
      <c r="AD68" s="1"/>
      <c r="AE68" s="1"/>
      <c r="AF68" s="1"/>
      <c r="AG68" s="1"/>
      <c r="AH68" s="1"/>
      <c r="AI68" s="1"/>
      <c r="AJ68" s="1"/>
      <c r="AK68" s="11"/>
      <c r="AL68" s="1"/>
      <c r="AM68" s="1"/>
    </row>
    <row r="69" spans="1:39" x14ac:dyDescent="0.25">
      <c r="A69" s="2"/>
      <c r="B69" s="3"/>
      <c r="C69" s="3"/>
      <c r="D69" s="1"/>
      <c r="E69" s="2"/>
      <c r="F69" s="3"/>
      <c r="G69" s="3"/>
      <c r="H69" s="3"/>
      <c r="I69" s="4"/>
      <c r="J69" s="1"/>
      <c r="K69" s="1"/>
      <c r="L69" s="1"/>
      <c r="M69" s="1"/>
      <c r="N69" s="1"/>
      <c r="O69" s="1"/>
      <c r="P69" s="1"/>
      <c r="Q69" s="1"/>
      <c r="R69" s="1"/>
      <c r="S69" s="11"/>
      <c r="T69" s="34"/>
      <c r="U69" s="34"/>
      <c r="V69" s="34"/>
      <c r="W69" s="34"/>
      <c r="X69" s="34"/>
      <c r="Y69" s="34"/>
      <c r="Z69" s="34"/>
      <c r="AA69" s="34"/>
      <c r="AB69" s="53"/>
      <c r="AC69" s="1"/>
      <c r="AD69" s="1"/>
      <c r="AE69" s="1"/>
      <c r="AF69" s="1"/>
      <c r="AG69" s="1"/>
      <c r="AH69" s="1"/>
      <c r="AI69" s="1"/>
      <c r="AJ69" s="1"/>
      <c r="AK69" s="11"/>
      <c r="AL69" s="1"/>
      <c r="AM69" s="1"/>
    </row>
    <row r="70" spans="1:39" x14ac:dyDescent="0.25">
      <c r="A70" s="2"/>
      <c r="B70" s="3"/>
      <c r="C70" s="3"/>
      <c r="D70" s="1"/>
      <c r="E70" s="2"/>
      <c r="F70" s="3"/>
      <c r="G70" s="3"/>
      <c r="H70" s="3"/>
      <c r="I70" s="4"/>
      <c r="J70" s="1"/>
      <c r="K70" s="1"/>
      <c r="L70" s="1"/>
      <c r="M70" s="1"/>
      <c r="N70" s="1"/>
      <c r="O70" s="1"/>
      <c r="P70" s="1"/>
      <c r="Q70" s="1"/>
      <c r="R70" s="1"/>
      <c r="S70" s="11"/>
      <c r="T70" s="34"/>
      <c r="U70" s="34"/>
      <c r="V70" s="34"/>
      <c r="W70" s="34"/>
      <c r="X70" s="34"/>
      <c r="Y70" s="34"/>
      <c r="Z70" s="34"/>
      <c r="AA70" s="34"/>
      <c r="AB70" s="53"/>
      <c r="AC70" s="1"/>
      <c r="AD70" s="1"/>
      <c r="AE70" s="1"/>
      <c r="AF70" s="1"/>
      <c r="AG70" s="1"/>
      <c r="AH70" s="1"/>
      <c r="AI70" s="1"/>
      <c r="AJ70" s="1"/>
      <c r="AK70" s="11"/>
      <c r="AL70" s="1"/>
      <c r="AM70" s="1"/>
    </row>
    <row r="71" spans="1:39" x14ac:dyDescent="0.25">
      <c r="A71" s="2"/>
      <c r="B71" s="3"/>
      <c r="C71" s="3"/>
      <c r="D71" s="1"/>
      <c r="E71" s="2"/>
      <c r="F71" s="3"/>
      <c r="G71" s="3"/>
      <c r="H71" s="3"/>
      <c r="I71" s="4"/>
      <c r="J71" s="1"/>
      <c r="K71" s="1"/>
      <c r="L71" s="1"/>
      <c r="M71" s="1"/>
      <c r="N71" s="1"/>
      <c r="O71" s="1"/>
      <c r="P71" s="1"/>
      <c r="Q71" s="1"/>
      <c r="R71" s="1"/>
      <c r="S71" s="11"/>
      <c r="T71" s="34"/>
      <c r="U71" s="34"/>
      <c r="V71" s="34"/>
      <c r="W71" s="34"/>
      <c r="X71" s="34"/>
      <c r="Y71" s="34"/>
      <c r="Z71" s="34"/>
      <c r="AA71" s="34"/>
      <c r="AB71" s="53"/>
      <c r="AC71" s="1"/>
      <c r="AD71" s="1"/>
      <c r="AE71" s="1"/>
      <c r="AF71" s="1"/>
      <c r="AG71" s="1"/>
      <c r="AH71" s="1"/>
      <c r="AI71" s="1"/>
      <c r="AJ71" s="1"/>
      <c r="AK71" s="11"/>
      <c r="AL71" s="1"/>
      <c r="AM71" s="1"/>
    </row>
    <row r="72" spans="1:39" x14ac:dyDescent="0.25">
      <c r="A72" s="2"/>
      <c r="B72" s="3"/>
      <c r="C72" s="3"/>
      <c r="D72" s="1"/>
      <c r="E72" s="2"/>
      <c r="F72" s="3"/>
      <c r="G72" s="3"/>
      <c r="H72" s="3"/>
      <c r="I72" s="4"/>
      <c r="J72" s="1"/>
      <c r="K72" s="1"/>
      <c r="L72" s="1"/>
      <c r="M72" s="1"/>
      <c r="N72" s="1"/>
      <c r="O72" s="1"/>
      <c r="P72" s="1"/>
      <c r="Q72" s="1"/>
      <c r="R72" s="1"/>
      <c r="S72" s="11"/>
      <c r="T72" s="34"/>
      <c r="U72" s="34"/>
      <c r="V72" s="34"/>
      <c r="W72" s="34"/>
      <c r="X72" s="34"/>
      <c r="Y72" s="34"/>
      <c r="Z72" s="34"/>
      <c r="AA72" s="34"/>
      <c r="AB72" s="53"/>
      <c r="AC72" s="1"/>
      <c r="AD72" s="1"/>
      <c r="AE72" s="1"/>
      <c r="AF72" s="1"/>
      <c r="AG72" s="1"/>
      <c r="AH72" s="1"/>
      <c r="AI72" s="1"/>
      <c r="AJ72" s="1"/>
      <c r="AK72" s="11"/>
      <c r="AL72" s="1"/>
      <c r="AM72" s="1"/>
    </row>
    <row r="73" spans="1:39" x14ac:dyDescent="0.25">
      <c r="A73" s="2"/>
      <c r="B73" s="3"/>
      <c r="C73" s="3"/>
      <c r="D73" s="1"/>
      <c r="E73" s="2"/>
      <c r="F73" s="3"/>
      <c r="G73" s="3"/>
      <c r="H73" s="3"/>
      <c r="I73" s="4"/>
      <c r="J73" s="1"/>
      <c r="K73" s="1"/>
      <c r="L73" s="1"/>
      <c r="M73" s="1"/>
      <c r="N73" s="1"/>
      <c r="O73" s="1"/>
      <c r="P73" s="1"/>
      <c r="Q73" s="1"/>
      <c r="R73" s="1"/>
      <c r="S73" s="11"/>
      <c r="T73" s="34"/>
      <c r="U73" s="34"/>
      <c r="V73" s="34"/>
      <c r="W73" s="34"/>
      <c r="X73" s="34"/>
      <c r="Y73" s="34"/>
      <c r="Z73" s="34"/>
      <c r="AA73" s="34"/>
      <c r="AB73" s="53"/>
      <c r="AC73" s="1"/>
      <c r="AD73" s="1"/>
      <c r="AE73" s="1"/>
      <c r="AF73" s="1"/>
      <c r="AG73" s="1"/>
      <c r="AH73" s="1"/>
      <c r="AI73" s="1"/>
      <c r="AJ73" s="1"/>
      <c r="AK73" s="11"/>
      <c r="AL73" s="1"/>
      <c r="AM73" s="1"/>
    </row>
    <row r="74" spans="1:39" x14ac:dyDescent="0.25">
      <c r="A74" s="2"/>
      <c r="B74" s="3"/>
      <c r="C74" s="3"/>
      <c r="D74" s="1"/>
      <c r="E74" s="2"/>
      <c r="F74" s="3"/>
      <c r="G74" s="3"/>
      <c r="H74" s="3"/>
      <c r="I74" s="4"/>
      <c r="J74" s="1"/>
      <c r="K74" s="1"/>
      <c r="L74" s="1"/>
      <c r="M74" s="1"/>
      <c r="N74" s="1"/>
      <c r="O74" s="1"/>
      <c r="P74" s="1"/>
      <c r="Q74" s="1"/>
      <c r="R74" s="1"/>
      <c r="S74" s="11"/>
      <c r="T74" s="34"/>
      <c r="U74" s="34"/>
      <c r="V74" s="34"/>
      <c r="W74" s="34"/>
      <c r="X74" s="34"/>
      <c r="Y74" s="34"/>
      <c r="Z74" s="34"/>
      <c r="AA74" s="34"/>
      <c r="AB74" s="53"/>
      <c r="AC74" s="1"/>
      <c r="AD74" s="1"/>
      <c r="AE74" s="1"/>
      <c r="AF74" s="1"/>
      <c r="AG74" s="1"/>
      <c r="AH74" s="1"/>
      <c r="AI74" s="1"/>
      <c r="AJ74" s="1"/>
      <c r="AK74" s="11"/>
      <c r="AL74" s="1"/>
      <c r="AM74" s="1"/>
    </row>
    <row r="75" spans="1:39" x14ac:dyDescent="0.25">
      <c r="A75" s="2"/>
      <c r="B75" s="3"/>
      <c r="C75" s="3"/>
      <c r="D75" s="1"/>
      <c r="E75" s="2"/>
      <c r="F75" s="3"/>
      <c r="G75" s="3"/>
      <c r="H75" s="3"/>
      <c r="I75" s="4"/>
      <c r="J75" s="1"/>
      <c r="K75" s="1"/>
      <c r="L75" s="1"/>
      <c r="M75" s="1"/>
      <c r="N75" s="1"/>
      <c r="O75" s="1"/>
      <c r="P75" s="1"/>
      <c r="Q75" s="1"/>
      <c r="R75" s="1"/>
      <c r="S75" s="11"/>
      <c r="T75" s="34"/>
      <c r="U75" s="34"/>
      <c r="V75" s="34"/>
      <c r="W75" s="34"/>
      <c r="X75" s="34"/>
      <c r="Y75" s="34"/>
      <c r="Z75" s="34"/>
      <c r="AA75" s="34"/>
      <c r="AB75" s="53"/>
      <c r="AC75" s="1"/>
      <c r="AD75" s="1"/>
      <c r="AE75" s="1"/>
      <c r="AF75" s="1"/>
      <c r="AG75" s="1"/>
      <c r="AH75" s="1"/>
      <c r="AI75" s="1"/>
      <c r="AJ75" s="1"/>
      <c r="AK75" s="11"/>
      <c r="AL75" s="1"/>
      <c r="AM75" s="1"/>
    </row>
    <row r="76" spans="1:39" x14ac:dyDescent="0.25">
      <c r="A76" s="2"/>
      <c r="B76" s="3"/>
      <c r="C76" s="3"/>
      <c r="D76" s="1"/>
      <c r="E76" s="2"/>
      <c r="F76" s="3"/>
      <c r="G76" s="3"/>
      <c r="H76" s="3"/>
      <c r="I76" s="4"/>
      <c r="J76" s="1"/>
      <c r="K76" s="1"/>
      <c r="L76" s="1"/>
      <c r="M76" s="1"/>
      <c r="N76" s="1"/>
      <c r="O76" s="1"/>
      <c r="P76" s="1"/>
      <c r="Q76" s="1"/>
      <c r="R76" s="1"/>
      <c r="S76" s="11"/>
      <c r="T76" s="34"/>
      <c r="U76" s="34"/>
      <c r="V76" s="34"/>
      <c r="W76" s="34"/>
      <c r="X76" s="34"/>
      <c r="Y76" s="34"/>
      <c r="Z76" s="34"/>
      <c r="AA76" s="34"/>
      <c r="AB76" s="53"/>
      <c r="AC76" s="1"/>
      <c r="AD76" s="1"/>
      <c r="AE76" s="1"/>
      <c r="AF76" s="1"/>
      <c r="AG76" s="1"/>
      <c r="AH76" s="1"/>
      <c r="AI76" s="1"/>
      <c r="AJ76" s="1"/>
      <c r="AK76" s="11"/>
      <c r="AL76" s="1"/>
      <c r="AM76" s="1"/>
    </row>
    <row r="77" spans="1:39" x14ac:dyDescent="0.25">
      <c r="A77" s="2"/>
      <c r="B77" s="3"/>
      <c r="C77" s="3"/>
      <c r="D77" s="1"/>
      <c r="E77" s="2"/>
      <c r="F77" s="3"/>
      <c r="G77" s="3"/>
      <c r="H77" s="3"/>
      <c r="I77" s="4"/>
      <c r="J77" s="1"/>
      <c r="K77" s="1"/>
      <c r="L77" s="1"/>
      <c r="M77" s="1"/>
      <c r="N77" s="1"/>
      <c r="O77" s="1"/>
      <c r="P77" s="1"/>
      <c r="Q77" s="1"/>
      <c r="R77" s="1"/>
      <c r="S77" s="11"/>
      <c r="T77" s="34"/>
      <c r="U77" s="34"/>
      <c r="V77" s="34"/>
      <c r="W77" s="34"/>
      <c r="X77" s="34"/>
      <c r="Y77" s="34"/>
      <c r="Z77" s="34"/>
      <c r="AA77" s="34"/>
      <c r="AB77" s="53"/>
      <c r="AC77" s="1"/>
      <c r="AD77" s="1"/>
      <c r="AE77" s="1"/>
      <c r="AF77" s="1"/>
      <c r="AG77" s="1"/>
      <c r="AH77" s="1"/>
      <c r="AI77" s="1"/>
      <c r="AJ77" s="1"/>
      <c r="AK77" s="11"/>
      <c r="AL77" s="1"/>
      <c r="AM77" s="1"/>
    </row>
    <row r="78" spans="1:39" x14ac:dyDescent="0.25">
      <c r="A78" s="2"/>
      <c r="B78" s="3"/>
      <c r="C78" s="3"/>
      <c r="D78" s="1"/>
      <c r="E78" s="2"/>
      <c r="F78" s="3"/>
      <c r="G78" s="3"/>
      <c r="H78" s="3"/>
      <c r="I78" s="4"/>
      <c r="J78" s="1"/>
      <c r="K78" s="1"/>
      <c r="L78" s="1"/>
      <c r="M78" s="1"/>
      <c r="N78" s="1"/>
      <c r="O78" s="1"/>
      <c r="P78" s="1"/>
      <c r="Q78" s="1"/>
      <c r="R78" s="1"/>
      <c r="S78" s="11"/>
      <c r="T78" s="34"/>
      <c r="U78" s="34"/>
      <c r="V78" s="34"/>
      <c r="W78" s="34"/>
      <c r="X78" s="34"/>
      <c r="Y78" s="34"/>
      <c r="Z78" s="34"/>
      <c r="AA78" s="34"/>
      <c r="AB78" s="53"/>
      <c r="AC78" s="1"/>
      <c r="AD78" s="1"/>
      <c r="AE78" s="1"/>
      <c r="AF78" s="1"/>
      <c r="AG78" s="1"/>
      <c r="AH78" s="1"/>
      <c r="AI78" s="1"/>
      <c r="AJ78" s="1"/>
      <c r="AK78" s="11"/>
      <c r="AL78" s="1"/>
      <c r="AM78" s="1"/>
    </row>
    <row r="79" spans="1:39" x14ac:dyDescent="0.25">
      <c r="A79" s="2"/>
      <c r="B79" s="3"/>
      <c r="C79" s="3"/>
      <c r="D79" s="1"/>
      <c r="E79" s="2"/>
      <c r="F79" s="3"/>
      <c r="G79" s="3"/>
      <c r="H79" s="3"/>
      <c r="I79" s="4"/>
      <c r="J79" s="1"/>
      <c r="K79" s="1"/>
      <c r="L79" s="1"/>
      <c r="M79" s="1"/>
      <c r="N79" s="1"/>
      <c r="O79" s="1"/>
      <c r="P79" s="1"/>
      <c r="Q79" s="1"/>
      <c r="R79" s="1"/>
      <c r="S79" s="11"/>
      <c r="T79" s="34"/>
      <c r="U79" s="34"/>
      <c r="V79" s="34"/>
      <c r="W79" s="34"/>
      <c r="X79" s="34"/>
      <c r="Y79" s="34"/>
      <c r="Z79" s="34"/>
      <c r="AA79" s="34"/>
      <c r="AB79" s="53"/>
      <c r="AC79" s="1"/>
      <c r="AD79" s="1"/>
      <c r="AE79" s="1"/>
      <c r="AF79" s="1"/>
      <c r="AG79" s="1"/>
      <c r="AH79" s="1"/>
      <c r="AI79" s="1"/>
      <c r="AJ79" s="1"/>
      <c r="AK79" s="11"/>
      <c r="AL79" s="1"/>
      <c r="AM79" s="1"/>
    </row>
    <row r="80" spans="1:39" x14ac:dyDescent="0.25">
      <c r="A80" s="2"/>
      <c r="B80" s="3"/>
      <c r="C80" s="3"/>
      <c r="D80" s="1"/>
      <c r="E80" s="2"/>
      <c r="F80" s="3"/>
      <c r="G80" s="3"/>
      <c r="H80" s="3"/>
      <c r="I80" s="4"/>
      <c r="J80" s="1"/>
      <c r="K80" s="1"/>
      <c r="L80" s="1"/>
      <c r="M80" s="1"/>
      <c r="N80" s="1"/>
      <c r="O80" s="1"/>
      <c r="P80" s="1"/>
      <c r="Q80" s="1"/>
      <c r="R80" s="1"/>
      <c r="S80" s="11"/>
      <c r="T80" s="34"/>
      <c r="U80" s="34"/>
      <c r="V80" s="34"/>
      <c r="W80" s="34"/>
      <c r="X80" s="34"/>
      <c r="Y80" s="34"/>
      <c r="Z80" s="34"/>
      <c r="AA80" s="34"/>
      <c r="AB80" s="53"/>
      <c r="AC80" s="1"/>
      <c r="AD80" s="1"/>
      <c r="AE80" s="1"/>
      <c r="AF80" s="1"/>
      <c r="AG80" s="1"/>
      <c r="AH80" s="1"/>
      <c r="AI80" s="1"/>
      <c r="AJ80" s="1"/>
      <c r="AK80" s="11"/>
      <c r="AL80" s="1"/>
      <c r="AM80" s="1"/>
    </row>
    <row r="81" spans="1:39" x14ac:dyDescent="0.25">
      <c r="A81" s="2"/>
      <c r="B81" s="3"/>
      <c r="C81" s="3"/>
      <c r="D81" s="1"/>
      <c r="E81" s="2"/>
      <c r="F81" s="3"/>
      <c r="G81" s="3"/>
      <c r="H81" s="3"/>
      <c r="I81" s="4"/>
      <c r="J81" s="1"/>
      <c r="K81" s="1"/>
      <c r="L81" s="1"/>
      <c r="M81" s="1"/>
      <c r="N81" s="1"/>
      <c r="O81" s="1"/>
      <c r="P81" s="1"/>
      <c r="Q81" s="1"/>
      <c r="R81" s="1"/>
      <c r="S81" s="11"/>
      <c r="T81" s="34"/>
      <c r="U81" s="34"/>
      <c r="V81" s="34"/>
      <c r="W81" s="34"/>
      <c r="X81" s="34"/>
      <c r="Y81" s="34"/>
      <c r="Z81" s="34"/>
      <c r="AA81" s="34"/>
      <c r="AB81" s="53"/>
      <c r="AC81" s="1"/>
      <c r="AD81" s="1"/>
      <c r="AE81" s="1"/>
      <c r="AF81" s="1"/>
      <c r="AG81" s="1"/>
      <c r="AH81" s="1"/>
      <c r="AI81" s="1"/>
      <c r="AJ81" s="1"/>
      <c r="AK81" s="11"/>
      <c r="AL81" s="1"/>
      <c r="AM81" s="1"/>
    </row>
    <row r="82" spans="1:39" x14ac:dyDescent="0.25">
      <c r="A82" s="2"/>
      <c r="B82" s="3"/>
      <c r="C82" s="3"/>
      <c r="D82" s="1"/>
      <c r="E82" s="2"/>
      <c r="F82" s="3"/>
      <c r="G82" s="3"/>
      <c r="H82" s="3"/>
      <c r="I82" s="4"/>
      <c r="J82" s="1"/>
      <c r="K82" s="1"/>
      <c r="L82" s="1"/>
      <c r="M82" s="1"/>
      <c r="N82" s="1"/>
      <c r="O82" s="1"/>
      <c r="P82" s="1"/>
      <c r="Q82" s="1"/>
      <c r="R82" s="1"/>
      <c r="S82" s="11"/>
      <c r="T82" s="34"/>
      <c r="U82" s="34"/>
      <c r="V82" s="34"/>
      <c r="W82" s="34"/>
      <c r="X82" s="34"/>
      <c r="Y82" s="34"/>
      <c r="Z82" s="34"/>
      <c r="AA82" s="34"/>
      <c r="AB82" s="53"/>
      <c r="AC82" s="1"/>
      <c r="AD82" s="1"/>
      <c r="AE82" s="1"/>
      <c r="AF82" s="1"/>
      <c r="AG82" s="1"/>
      <c r="AH82" s="1"/>
      <c r="AI82" s="1"/>
      <c r="AJ82" s="1"/>
      <c r="AK82" s="11"/>
      <c r="AL82" s="1"/>
      <c r="AM82" s="1"/>
    </row>
    <row r="83" spans="1:39" x14ac:dyDescent="0.25">
      <c r="A83" s="2"/>
      <c r="B83" s="3"/>
      <c r="C83" s="3"/>
      <c r="D83" s="1"/>
      <c r="E83" s="2"/>
      <c r="F83" s="3"/>
      <c r="G83" s="3"/>
      <c r="H83" s="3"/>
      <c r="I83" s="4"/>
      <c r="J83" s="1"/>
      <c r="K83" s="1"/>
      <c r="L83" s="1"/>
      <c r="M83" s="1"/>
      <c r="N83" s="1"/>
      <c r="O83" s="1"/>
      <c r="P83" s="1"/>
      <c r="Q83" s="1"/>
      <c r="R83" s="1"/>
      <c r="S83" s="11"/>
      <c r="T83" s="34"/>
      <c r="U83" s="34"/>
      <c r="V83" s="34"/>
      <c r="W83" s="34"/>
      <c r="X83" s="34"/>
      <c r="Y83" s="34"/>
      <c r="Z83" s="34"/>
      <c r="AA83" s="34"/>
      <c r="AB83" s="53"/>
      <c r="AC83" s="1"/>
      <c r="AD83" s="1"/>
      <c r="AE83" s="1"/>
      <c r="AF83" s="1"/>
      <c r="AG83" s="1"/>
      <c r="AH83" s="1"/>
      <c r="AI83" s="1"/>
      <c r="AJ83" s="1"/>
      <c r="AK83" s="11"/>
      <c r="AL83" s="1"/>
      <c r="AM83" s="1"/>
    </row>
    <row r="84" spans="1:39" x14ac:dyDescent="0.25">
      <c r="A84" s="2"/>
      <c r="B84" s="3"/>
      <c r="C84" s="3"/>
      <c r="D84" s="1"/>
      <c r="E84" s="2"/>
      <c r="F84" s="3"/>
      <c r="G84" s="3"/>
      <c r="H84" s="3"/>
      <c r="I84" s="4"/>
      <c r="J84" s="1"/>
      <c r="K84" s="1"/>
      <c r="L84" s="1"/>
      <c r="M84" s="1"/>
      <c r="N84" s="1"/>
      <c r="O84" s="1"/>
      <c r="P84" s="1"/>
      <c r="Q84" s="1"/>
      <c r="R84" s="1"/>
      <c r="S84" s="11"/>
      <c r="T84" s="34"/>
      <c r="U84" s="34"/>
      <c r="V84" s="34"/>
      <c r="W84" s="34"/>
      <c r="X84" s="34"/>
      <c r="Y84" s="34"/>
      <c r="Z84" s="34"/>
      <c r="AA84" s="34"/>
      <c r="AB84" s="53"/>
      <c r="AC84" s="1"/>
      <c r="AD84" s="1"/>
      <c r="AE84" s="1"/>
      <c r="AF84" s="1"/>
      <c r="AG84" s="1"/>
      <c r="AH84" s="1"/>
      <c r="AI84" s="1"/>
      <c r="AJ84" s="1"/>
      <c r="AK84" s="11"/>
      <c r="AL84" s="1"/>
      <c r="AM84" s="1"/>
    </row>
    <row r="85" spans="1:39" x14ac:dyDescent="0.25">
      <c r="A85" s="2"/>
      <c r="B85" s="3"/>
      <c r="C85" s="3"/>
      <c r="D85" s="1"/>
      <c r="E85" s="2"/>
      <c r="F85" s="3"/>
      <c r="G85" s="3"/>
      <c r="H85" s="3"/>
      <c r="I85" s="4"/>
      <c r="J85" s="1"/>
      <c r="K85" s="1"/>
      <c r="L85" s="1"/>
      <c r="M85" s="1"/>
      <c r="N85" s="1"/>
      <c r="O85" s="1"/>
      <c r="P85" s="1"/>
      <c r="Q85" s="1"/>
      <c r="R85" s="1"/>
      <c r="S85" s="11"/>
      <c r="T85" s="34"/>
      <c r="U85" s="34"/>
      <c r="V85" s="34"/>
      <c r="W85" s="34"/>
      <c r="X85" s="34"/>
      <c r="Y85" s="34"/>
      <c r="Z85" s="34"/>
      <c r="AA85" s="34"/>
      <c r="AB85" s="53"/>
      <c r="AC85" s="1"/>
      <c r="AD85" s="1"/>
      <c r="AE85" s="1"/>
      <c r="AF85" s="1"/>
      <c r="AG85" s="1"/>
      <c r="AH85" s="1"/>
      <c r="AI85" s="1"/>
      <c r="AJ85" s="1"/>
      <c r="AK85" s="11"/>
      <c r="AL85" s="1"/>
      <c r="AM85" s="1"/>
    </row>
    <row r="86" spans="1:39" x14ac:dyDescent="0.25">
      <c r="A86" s="2"/>
      <c r="B86" s="3"/>
      <c r="C86" s="3"/>
      <c r="D86" s="1"/>
      <c r="E86" s="2"/>
      <c r="F86" s="3"/>
      <c r="G86" s="3"/>
      <c r="H86" s="3"/>
      <c r="I86" s="4"/>
      <c r="J86" s="1"/>
      <c r="K86" s="1"/>
      <c r="L86" s="1"/>
      <c r="M86" s="1"/>
      <c r="N86" s="1"/>
      <c r="O86" s="1"/>
      <c r="P86" s="1"/>
      <c r="Q86" s="1"/>
      <c r="R86" s="1"/>
      <c r="S86" s="11"/>
      <c r="T86" s="34"/>
      <c r="U86" s="34"/>
      <c r="V86" s="34"/>
      <c r="W86" s="34"/>
      <c r="X86" s="34"/>
      <c r="Y86" s="34"/>
      <c r="Z86" s="34"/>
      <c r="AA86" s="34"/>
      <c r="AB86" s="53"/>
      <c r="AC86" s="1"/>
      <c r="AD86" s="1"/>
      <c r="AE86" s="1"/>
      <c r="AF86" s="1"/>
      <c r="AG86" s="1"/>
      <c r="AH86" s="1"/>
      <c r="AI86" s="1"/>
      <c r="AJ86" s="1"/>
      <c r="AK86" s="11"/>
      <c r="AL86" s="1"/>
      <c r="AM86" s="1"/>
    </row>
    <row r="87" spans="1:39" x14ac:dyDescent="0.25">
      <c r="A87" s="2"/>
      <c r="B87" s="3"/>
      <c r="C87" s="3"/>
      <c r="D87" s="1"/>
      <c r="E87" s="2"/>
      <c r="F87" s="3"/>
      <c r="G87" s="3"/>
      <c r="H87" s="3"/>
      <c r="I87" s="4"/>
      <c r="J87" s="1"/>
      <c r="K87" s="1"/>
      <c r="L87" s="1"/>
      <c r="M87" s="1"/>
      <c r="N87" s="1"/>
      <c r="O87" s="1"/>
      <c r="P87" s="1"/>
      <c r="Q87" s="1"/>
      <c r="R87" s="1"/>
      <c r="S87" s="11"/>
      <c r="T87" s="34"/>
      <c r="U87" s="34"/>
      <c r="V87" s="34"/>
      <c r="W87" s="34"/>
      <c r="X87" s="34"/>
      <c r="Y87" s="34"/>
      <c r="Z87" s="34"/>
      <c r="AA87" s="34"/>
      <c r="AB87" s="53"/>
      <c r="AC87" s="1"/>
      <c r="AD87" s="1"/>
      <c r="AE87" s="1"/>
      <c r="AF87" s="1"/>
      <c r="AG87" s="1"/>
      <c r="AH87" s="1"/>
      <c r="AI87" s="1"/>
      <c r="AJ87" s="1"/>
      <c r="AK87" s="11"/>
      <c r="AL87" s="1"/>
      <c r="AM87" s="1"/>
    </row>
    <row r="88" spans="1:39" x14ac:dyDescent="0.25">
      <c r="A88" s="2"/>
      <c r="B88" s="3"/>
      <c r="C88" s="3"/>
      <c r="D88" s="1"/>
      <c r="E88" s="2"/>
      <c r="F88" s="3"/>
      <c r="G88" s="3"/>
      <c r="H88" s="3"/>
      <c r="I88" s="4"/>
      <c r="J88" s="1"/>
      <c r="K88" s="1"/>
      <c r="L88" s="1"/>
      <c r="M88" s="1"/>
      <c r="N88" s="1"/>
      <c r="O88" s="1"/>
      <c r="P88" s="1"/>
      <c r="Q88" s="1"/>
      <c r="R88" s="1"/>
      <c r="S88" s="11"/>
      <c r="T88" s="34"/>
      <c r="U88" s="34"/>
      <c r="V88" s="34"/>
      <c r="W88" s="34"/>
      <c r="X88" s="34"/>
      <c r="Y88" s="34"/>
      <c r="Z88" s="34"/>
      <c r="AA88" s="34"/>
      <c r="AB88" s="53"/>
      <c r="AC88" s="1"/>
      <c r="AD88" s="1"/>
      <c r="AE88" s="1"/>
      <c r="AF88" s="1"/>
      <c r="AG88" s="1"/>
      <c r="AH88" s="1"/>
      <c r="AI88" s="1"/>
      <c r="AJ88" s="1"/>
      <c r="AK88" s="11"/>
      <c r="AL88" s="1"/>
      <c r="AM88" s="1"/>
    </row>
    <row r="89" spans="1:39" x14ac:dyDescent="0.25">
      <c r="A89" s="2"/>
      <c r="B89" s="3"/>
      <c r="C89" s="3"/>
      <c r="D89" s="1"/>
      <c r="E89" s="2"/>
      <c r="F89" s="3"/>
      <c r="G89" s="3"/>
      <c r="H89" s="3"/>
      <c r="I89" s="4"/>
      <c r="J89" s="1"/>
      <c r="K89" s="1"/>
      <c r="L89" s="1"/>
      <c r="M89" s="1"/>
      <c r="N89" s="1"/>
      <c r="O89" s="1"/>
      <c r="P89" s="1"/>
      <c r="Q89" s="1"/>
      <c r="R89" s="1"/>
      <c r="S89" s="11"/>
      <c r="T89" s="34"/>
      <c r="U89" s="34"/>
      <c r="V89" s="34"/>
      <c r="W89" s="34"/>
      <c r="X89" s="34"/>
      <c r="Y89" s="34"/>
      <c r="Z89" s="34"/>
      <c r="AA89" s="34"/>
      <c r="AB89" s="53"/>
      <c r="AC89" s="1"/>
      <c r="AD89" s="1"/>
      <c r="AE89" s="1"/>
      <c r="AF89" s="1"/>
      <c r="AG89" s="1"/>
      <c r="AH89" s="1"/>
      <c r="AI89" s="1"/>
      <c r="AJ89" s="1"/>
      <c r="AK89" s="11"/>
      <c r="AL89" s="1"/>
      <c r="AM89" s="1"/>
    </row>
    <row r="90" spans="1:39" x14ac:dyDescent="0.25">
      <c r="A90" s="2"/>
      <c r="B90" s="3"/>
      <c r="C90" s="3"/>
      <c r="D90" s="1"/>
      <c r="E90" s="2"/>
      <c r="F90" s="3"/>
      <c r="G90" s="3"/>
      <c r="H90" s="3"/>
      <c r="I90" s="4"/>
      <c r="J90" s="1"/>
      <c r="K90" s="1"/>
      <c r="L90" s="1"/>
      <c r="M90" s="1"/>
      <c r="N90" s="1"/>
      <c r="O90" s="1"/>
      <c r="P90" s="1"/>
      <c r="Q90" s="1"/>
      <c r="R90" s="1"/>
      <c r="S90" s="11"/>
      <c r="T90" s="34"/>
      <c r="U90" s="34"/>
      <c r="V90" s="34"/>
      <c r="W90" s="34"/>
      <c r="X90" s="34"/>
      <c r="Y90" s="34"/>
      <c r="Z90" s="34"/>
      <c r="AA90" s="34"/>
      <c r="AB90" s="53"/>
      <c r="AC90" s="1"/>
      <c r="AD90" s="1"/>
      <c r="AE90" s="1"/>
      <c r="AF90" s="1"/>
      <c r="AG90" s="1"/>
      <c r="AH90" s="1"/>
      <c r="AI90" s="1"/>
      <c r="AJ90" s="1"/>
      <c r="AK90" s="11"/>
      <c r="AL90" s="1"/>
      <c r="AM90" s="1"/>
    </row>
    <row r="91" spans="1:39" x14ac:dyDescent="0.25">
      <c r="A91" s="2"/>
      <c r="B91" s="3"/>
      <c r="C91" s="3"/>
      <c r="D91" s="1"/>
      <c r="E91" s="2"/>
      <c r="F91" s="3"/>
      <c r="G91" s="3"/>
      <c r="H91" s="3"/>
      <c r="I91" s="4"/>
      <c r="J91" s="1"/>
      <c r="K91" s="1"/>
      <c r="L91" s="1"/>
      <c r="M91" s="1"/>
      <c r="N91" s="1"/>
      <c r="O91" s="1"/>
      <c r="P91" s="1"/>
      <c r="Q91" s="1"/>
      <c r="R91" s="1"/>
      <c r="S91" s="11"/>
      <c r="T91" s="34"/>
      <c r="U91" s="34"/>
      <c r="V91" s="34"/>
      <c r="W91" s="34"/>
      <c r="X91" s="34"/>
      <c r="Y91" s="34"/>
      <c r="Z91" s="34"/>
      <c r="AA91" s="34"/>
      <c r="AB91" s="53"/>
      <c r="AC91" s="1"/>
      <c r="AD91" s="1"/>
      <c r="AE91" s="1"/>
      <c r="AF91" s="1"/>
      <c r="AG91" s="1"/>
      <c r="AH91" s="1"/>
      <c r="AI91" s="1"/>
      <c r="AJ91" s="1"/>
      <c r="AK91" s="11"/>
      <c r="AL91" s="1"/>
      <c r="AM91" s="1"/>
    </row>
    <row r="92" spans="1:39" x14ac:dyDescent="0.25">
      <c r="A92" s="2"/>
      <c r="B92" s="3"/>
      <c r="C92" s="3"/>
      <c r="D92" s="1"/>
      <c r="E92" s="2"/>
      <c r="F92" s="3"/>
      <c r="G92" s="3"/>
      <c r="H92" s="3"/>
      <c r="I92" s="4"/>
      <c r="J92" s="1"/>
      <c r="K92" s="1"/>
      <c r="L92" s="1"/>
      <c r="M92" s="1"/>
      <c r="N92" s="1"/>
      <c r="O92" s="1"/>
      <c r="P92" s="1"/>
      <c r="Q92" s="1"/>
      <c r="R92" s="1"/>
      <c r="S92" s="11"/>
      <c r="T92" s="34"/>
      <c r="U92" s="34"/>
      <c r="V92" s="34"/>
      <c r="W92" s="34"/>
      <c r="X92" s="34"/>
      <c r="Y92" s="34"/>
      <c r="Z92" s="34"/>
      <c r="AA92" s="34"/>
      <c r="AB92" s="53"/>
      <c r="AC92" s="1"/>
      <c r="AD92" s="1"/>
      <c r="AE92" s="1"/>
      <c r="AF92" s="1"/>
      <c r="AG92" s="1"/>
      <c r="AH92" s="1"/>
      <c r="AI92" s="1"/>
      <c r="AJ92" s="1"/>
      <c r="AK92" s="11"/>
      <c r="AL92" s="1"/>
      <c r="AM92" s="1"/>
    </row>
    <row r="93" spans="1:39" x14ac:dyDescent="0.25">
      <c r="A93" s="2"/>
      <c r="B93" s="3"/>
      <c r="C93" s="3"/>
      <c r="D93" s="1"/>
      <c r="E93" s="2"/>
      <c r="F93" s="3"/>
      <c r="G93" s="3"/>
      <c r="H93" s="3"/>
      <c r="I93" s="4"/>
      <c r="J93" s="1"/>
      <c r="K93" s="1"/>
      <c r="L93" s="1"/>
      <c r="M93" s="1"/>
      <c r="N93" s="1"/>
      <c r="O93" s="1"/>
      <c r="P93" s="1"/>
      <c r="Q93" s="1"/>
      <c r="R93" s="1"/>
      <c r="S93" s="11"/>
      <c r="T93" s="34"/>
      <c r="U93" s="34"/>
      <c r="V93" s="34"/>
      <c r="W93" s="34"/>
      <c r="X93" s="34"/>
      <c r="Y93" s="34"/>
      <c r="Z93" s="34"/>
      <c r="AA93" s="34"/>
      <c r="AB93" s="53"/>
      <c r="AC93" s="1"/>
      <c r="AD93" s="1"/>
      <c r="AE93" s="1"/>
      <c r="AF93" s="1"/>
      <c r="AG93" s="1"/>
      <c r="AH93" s="1"/>
      <c r="AI93" s="1"/>
      <c r="AJ93" s="1"/>
      <c r="AK93" s="11"/>
      <c r="AL93" s="1"/>
      <c r="AM93" s="1"/>
    </row>
    <row r="94" spans="1:39" x14ac:dyDescent="0.25">
      <c r="A94" s="2"/>
      <c r="B94" s="3"/>
      <c r="C94" s="3"/>
      <c r="D94" s="1"/>
      <c r="E94" s="2"/>
      <c r="F94" s="3"/>
      <c r="G94" s="3"/>
      <c r="H94" s="3"/>
      <c r="I94" s="4"/>
      <c r="J94" s="1"/>
      <c r="K94" s="1"/>
      <c r="L94" s="1"/>
      <c r="M94" s="1"/>
      <c r="N94" s="1"/>
      <c r="O94" s="1"/>
      <c r="P94" s="1"/>
      <c r="Q94" s="1"/>
      <c r="R94" s="1"/>
      <c r="S94" s="11"/>
      <c r="T94" s="34"/>
      <c r="U94" s="34"/>
      <c r="V94" s="34"/>
      <c r="W94" s="34"/>
      <c r="X94" s="34"/>
      <c r="Y94" s="34"/>
      <c r="Z94" s="34"/>
      <c r="AA94" s="34"/>
      <c r="AB94" s="53"/>
      <c r="AC94" s="1"/>
      <c r="AD94" s="1"/>
      <c r="AE94" s="1"/>
      <c r="AF94" s="1"/>
      <c r="AG94" s="1"/>
      <c r="AH94" s="1"/>
      <c r="AI94" s="1"/>
      <c r="AJ94" s="1"/>
      <c r="AK94" s="11"/>
      <c r="AL94" s="1"/>
      <c r="AM94" s="1"/>
    </row>
    <row r="95" spans="1:39" x14ac:dyDescent="0.25">
      <c r="A95" s="2"/>
      <c r="B95" s="3"/>
      <c r="C95" s="3"/>
      <c r="D95" s="1"/>
      <c r="E95" s="2"/>
      <c r="F95" s="3"/>
      <c r="G95" s="3"/>
      <c r="H95" s="3"/>
      <c r="I95" s="4"/>
      <c r="J95" s="1"/>
      <c r="K95" s="1"/>
      <c r="L95" s="1"/>
      <c r="M95" s="1"/>
      <c r="N95" s="1"/>
      <c r="O95" s="1"/>
      <c r="P95" s="1"/>
      <c r="Q95" s="1"/>
      <c r="R95" s="1"/>
      <c r="S95" s="11"/>
      <c r="T95" s="34"/>
      <c r="U95" s="34"/>
      <c r="V95" s="34"/>
      <c r="W95" s="34"/>
      <c r="X95" s="34"/>
      <c r="Y95" s="34"/>
      <c r="Z95" s="34"/>
      <c r="AA95" s="34"/>
      <c r="AB95" s="53"/>
      <c r="AC95" s="1"/>
      <c r="AD95" s="1"/>
      <c r="AE95" s="1"/>
      <c r="AF95" s="1"/>
      <c r="AG95" s="1"/>
      <c r="AH95" s="1"/>
      <c r="AI95" s="1"/>
      <c r="AJ95" s="1"/>
      <c r="AK95" s="11"/>
      <c r="AL95" s="1"/>
      <c r="AM95" s="1"/>
    </row>
    <row r="96" spans="1:39" x14ac:dyDescent="0.25">
      <c r="A96" s="2"/>
      <c r="B96" s="3"/>
      <c r="C96" s="3"/>
      <c r="D96" s="1"/>
      <c r="E96" s="2"/>
      <c r="F96" s="3"/>
      <c r="G96" s="3"/>
      <c r="H96" s="3"/>
      <c r="I96" s="4"/>
      <c r="J96" s="1"/>
      <c r="K96" s="1"/>
      <c r="L96" s="1"/>
      <c r="M96" s="1"/>
      <c r="N96" s="1"/>
      <c r="O96" s="1"/>
      <c r="P96" s="1"/>
      <c r="Q96" s="1"/>
      <c r="R96" s="1"/>
      <c r="S96" s="11"/>
      <c r="T96" s="34"/>
      <c r="U96" s="34"/>
      <c r="V96" s="34"/>
      <c r="W96" s="34"/>
      <c r="X96" s="34"/>
      <c r="Y96" s="34"/>
      <c r="Z96" s="34"/>
      <c r="AA96" s="34"/>
      <c r="AB96" s="53"/>
      <c r="AC96" s="1"/>
      <c r="AD96" s="1"/>
      <c r="AE96" s="1"/>
      <c r="AF96" s="1"/>
      <c r="AG96" s="1"/>
      <c r="AH96" s="1"/>
      <c r="AI96" s="1"/>
      <c r="AJ96" s="1"/>
      <c r="AK96" s="11"/>
      <c r="AL96" s="1"/>
      <c r="AM96" s="1"/>
    </row>
    <row r="97" spans="1:39" x14ac:dyDescent="0.25">
      <c r="A97" s="2"/>
      <c r="B97" s="3"/>
      <c r="C97" s="3"/>
      <c r="D97" s="1"/>
      <c r="E97" s="2"/>
      <c r="F97" s="3"/>
      <c r="G97" s="3"/>
      <c r="H97" s="3"/>
      <c r="I97" s="4"/>
      <c r="J97" s="1"/>
      <c r="K97" s="1"/>
      <c r="L97" s="1"/>
      <c r="M97" s="1"/>
      <c r="N97" s="1"/>
      <c r="O97" s="1"/>
      <c r="P97" s="1"/>
      <c r="Q97" s="1"/>
      <c r="R97" s="1"/>
      <c r="S97" s="11"/>
      <c r="T97" s="34"/>
      <c r="U97" s="34"/>
      <c r="V97" s="34"/>
      <c r="W97" s="34"/>
      <c r="X97" s="34"/>
      <c r="Y97" s="34"/>
      <c r="Z97" s="34"/>
      <c r="AA97" s="34"/>
      <c r="AB97" s="53"/>
      <c r="AC97" s="1"/>
      <c r="AD97" s="1"/>
      <c r="AE97" s="1"/>
      <c r="AF97" s="1"/>
      <c r="AG97" s="1"/>
      <c r="AH97" s="1"/>
      <c r="AI97" s="1"/>
      <c r="AJ97" s="1"/>
      <c r="AK97" s="11"/>
      <c r="AL97" s="1"/>
      <c r="AM97" s="1"/>
    </row>
    <row r="98" spans="1:39" x14ac:dyDescent="0.25">
      <c r="A98" s="2"/>
      <c r="B98" s="3"/>
      <c r="C98" s="3"/>
      <c r="D98" s="1"/>
      <c r="E98" s="2"/>
      <c r="F98" s="3"/>
      <c r="G98" s="3"/>
      <c r="H98" s="3"/>
      <c r="I98" s="4"/>
      <c r="J98" s="1"/>
      <c r="K98" s="1"/>
      <c r="L98" s="1"/>
      <c r="M98" s="1"/>
      <c r="N98" s="1"/>
      <c r="O98" s="1"/>
      <c r="P98" s="1"/>
      <c r="Q98" s="1"/>
      <c r="R98" s="1"/>
      <c r="S98" s="11"/>
      <c r="T98" s="34"/>
      <c r="U98" s="34"/>
      <c r="V98" s="34"/>
      <c r="W98" s="34"/>
      <c r="X98" s="34"/>
      <c r="Y98" s="34"/>
      <c r="Z98" s="34"/>
      <c r="AA98" s="34"/>
      <c r="AB98" s="53"/>
      <c r="AC98" s="1"/>
      <c r="AD98" s="1"/>
      <c r="AE98" s="1"/>
      <c r="AF98" s="1"/>
      <c r="AG98" s="1"/>
      <c r="AH98" s="1"/>
      <c r="AI98" s="1"/>
      <c r="AJ98" s="1"/>
      <c r="AK98" s="11"/>
      <c r="AL98" s="1"/>
      <c r="AM98" s="1"/>
    </row>
    <row r="99" spans="1:39" x14ac:dyDescent="0.25">
      <c r="A99" s="2"/>
      <c r="B99" s="3"/>
      <c r="C99" s="3"/>
      <c r="D99" s="1"/>
      <c r="E99" s="2"/>
      <c r="F99" s="3"/>
      <c r="G99" s="3"/>
      <c r="H99" s="3"/>
      <c r="I99" s="4"/>
      <c r="J99" s="1"/>
      <c r="K99" s="1"/>
      <c r="L99" s="1"/>
      <c r="M99" s="1"/>
      <c r="N99" s="1"/>
      <c r="O99" s="1"/>
      <c r="P99" s="1"/>
      <c r="Q99" s="1"/>
      <c r="R99" s="1"/>
      <c r="S99" s="11"/>
      <c r="T99" s="34"/>
      <c r="U99" s="34"/>
      <c r="V99" s="34"/>
      <c r="W99" s="34"/>
      <c r="X99" s="34"/>
      <c r="Y99" s="34"/>
      <c r="Z99" s="34"/>
      <c r="AA99" s="34"/>
      <c r="AB99" s="53"/>
      <c r="AC99" s="1"/>
      <c r="AD99" s="1"/>
      <c r="AE99" s="1"/>
      <c r="AF99" s="1"/>
      <c r="AG99" s="1"/>
      <c r="AH99" s="1"/>
      <c r="AI99" s="1"/>
      <c r="AJ99" s="1"/>
      <c r="AK99" s="11"/>
      <c r="AL99" s="1"/>
      <c r="AM99" s="1"/>
    </row>
    <row r="100" spans="1:39" x14ac:dyDescent="0.25">
      <c r="A100" s="2"/>
      <c r="B100" s="3"/>
      <c r="C100" s="3"/>
      <c r="D100" s="1"/>
      <c r="E100" s="2"/>
      <c r="F100" s="3"/>
      <c r="G100" s="3"/>
      <c r="H100" s="3"/>
      <c r="I100" s="4"/>
      <c r="J100" s="1"/>
      <c r="K100" s="1"/>
      <c r="L100" s="1"/>
      <c r="M100" s="1"/>
      <c r="N100" s="1"/>
      <c r="O100" s="1"/>
      <c r="P100" s="1"/>
      <c r="Q100" s="1"/>
      <c r="R100" s="1"/>
      <c r="S100" s="11"/>
      <c r="T100" s="34"/>
      <c r="U100" s="34"/>
      <c r="V100" s="34"/>
      <c r="W100" s="34"/>
      <c r="X100" s="34"/>
      <c r="Y100" s="34"/>
      <c r="Z100" s="34"/>
      <c r="AA100" s="34"/>
      <c r="AB100" s="53"/>
      <c r="AC100" s="1"/>
      <c r="AD100" s="1"/>
      <c r="AE100" s="1"/>
      <c r="AF100" s="1"/>
      <c r="AG100" s="1"/>
      <c r="AH100" s="1"/>
      <c r="AI100" s="1"/>
      <c r="AJ100" s="1"/>
      <c r="AK100" s="11"/>
      <c r="AL100" s="1"/>
      <c r="AM100" s="1"/>
    </row>
    <row r="101" spans="1:39" x14ac:dyDescent="0.25">
      <c r="A101" s="2"/>
      <c r="B101" s="3"/>
      <c r="C101" s="3"/>
      <c r="D101" s="1"/>
      <c r="E101" s="2"/>
      <c r="F101" s="3"/>
      <c r="G101" s="3"/>
      <c r="H101" s="3"/>
      <c r="I101" s="4"/>
      <c r="J101" s="1"/>
      <c r="K101" s="1"/>
      <c r="L101" s="1"/>
      <c r="M101" s="1"/>
      <c r="N101" s="1"/>
      <c r="O101" s="1"/>
      <c r="P101" s="1"/>
      <c r="Q101" s="1"/>
      <c r="R101" s="1"/>
      <c r="S101" s="11"/>
      <c r="T101" s="34"/>
      <c r="U101" s="34"/>
      <c r="V101" s="34"/>
      <c r="W101" s="34"/>
      <c r="X101" s="34"/>
      <c r="Y101" s="34"/>
      <c r="Z101" s="34"/>
      <c r="AA101" s="34"/>
      <c r="AB101" s="53"/>
      <c r="AC101" s="1"/>
      <c r="AD101" s="1"/>
      <c r="AE101" s="1"/>
      <c r="AF101" s="1"/>
      <c r="AG101" s="1"/>
      <c r="AH101" s="1"/>
      <c r="AI101" s="1"/>
      <c r="AJ101" s="1"/>
      <c r="AK101" s="11"/>
      <c r="AL101" s="1"/>
      <c r="AM101" s="1"/>
    </row>
    <row r="102" spans="1:39" x14ac:dyDescent="0.25">
      <c r="A102" s="2"/>
      <c r="B102" s="3"/>
      <c r="C102" s="3"/>
      <c r="D102" s="1"/>
      <c r="E102" s="2"/>
      <c r="F102" s="3"/>
      <c r="G102" s="3"/>
      <c r="H102" s="3"/>
      <c r="I102" s="4"/>
      <c r="J102" s="1"/>
      <c r="K102" s="1"/>
      <c r="L102" s="1"/>
      <c r="M102" s="1"/>
      <c r="N102" s="1"/>
      <c r="O102" s="1"/>
      <c r="P102" s="1"/>
      <c r="Q102" s="1"/>
      <c r="R102" s="1"/>
      <c r="S102" s="11"/>
      <c r="T102" s="34"/>
      <c r="U102" s="34"/>
      <c r="V102" s="34"/>
      <c r="W102" s="34"/>
      <c r="X102" s="34"/>
      <c r="Y102" s="34"/>
      <c r="Z102" s="34"/>
      <c r="AA102" s="34"/>
      <c r="AB102" s="53"/>
      <c r="AC102" s="1"/>
      <c r="AD102" s="1"/>
      <c r="AE102" s="1"/>
      <c r="AF102" s="1"/>
      <c r="AG102" s="1"/>
      <c r="AH102" s="1"/>
      <c r="AI102" s="1"/>
      <c r="AJ102" s="1"/>
      <c r="AK102" s="11"/>
      <c r="AL102" s="1"/>
      <c r="AM102" s="1"/>
    </row>
    <row r="103" spans="1:39" x14ac:dyDescent="0.25">
      <c r="A103" s="2"/>
      <c r="B103" s="3"/>
      <c r="C103" s="3"/>
      <c r="D103" s="1"/>
      <c r="E103" s="2"/>
      <c r="F103" s="3"/>
      <c r="G103" s="3"/>
      <c r="H103" s="3"/>
      <c r="I103" s="4"/>
      <c r="J103" s="1"/>
      <c r="K103" s="1"/>
      <c r="L103" s="1"/>
      <c r="M103" s="1"/>
      <c r="N103" s="1"/>
      <c r="O103" s="1"/>
      <c r="P103" s="1"/>
      <c r="Q103" s="1"/>
      <c r="R103" s="1"/>
      <c r="S103" s="11"/>
      <c r="T103" s="34"/>
      <c r="U103" s="34"/>
      <c r="V103" s="34"/>
      <c r="W103" s="34"/>
      <c r="X103" s="34"/>
      <c r="Y103" s="34"/>
      <c r="Z103" s="34"/>
      <c r="AA103" s="34"/>
      <c r="AB103" s="53"/>
      <c r="AC103" s="1"/>
      <c r="AD103" s="1"/>
      <c r="AE103" s="1"/>
      <c r="AF103" s="1"/>
      <c r="AG103" s="1"/>
      <c r="AH103" s="1"/>
      <c r="AI103" s="1"/>
      <c r="AJ103" s="1"/>
      <c r="AK103" s="11"/>
      <c r="AL103" s="1"/>
      <c r="AM103" s="1"/>
    </row>
    <row r="104" spans="1:39" x14ac:dyDescent="0.25">
      <c r="A104" s="2"/>
      <c r="B104" s="3"/>
      <c r="C104" s="3"/>
      <c r="D104" s="1"/>
      <c r="E104" s="2"/>
      <c r="F104" s="3"/>
      <c r="G104" s="3"/>
      <c r="H104" s="3"/>
      <c r="I104" s="4"/>
      <c r="J104" s="1"/>
      <c r="K104" s="1"/>
      <c r="L104" s="1"/>
      <c r="M104" s="1"/>
      <c r="N104" s="1"/>
      <c r="O104" s="1"/>
      <c r="P104" s="1"/>
      <c r="Q104" s="1"/>
      <c r="R104" s="1"/>
      <c r="S104" s="11"/>
      <c r="T104" s="34"/>
      <c r="U104" s="34"/>
      <c r="V104" s="34"/>
      <c r="W104" s="34"/>
      <c r="X104" s="34"/>
      <c r="Y104" s="34"/>
      <c r="Z104" s="34"/>
      <c r="AA104" s="34"/>
      <c r="AB104" s="53"/>
      <c r="AC104" s="1"/>
      <c r="AD104" s="1"/>
      <c r="AE104" s="1"/>
      <c r="AF104" s="1"/>
      <c r="AG104" s="1"/>
      <c r="AH104" s="1"/>
      <c r="AI104" s="1"/>
      <c r="AJ104" s="1"/>
      <c r="AK104" s="11"/>
      <c r="AL104" s="1"/>
      <c r="AM104" s="1"/>
    </row>
    <row r="105" spans="1:39" x14ac:dyDescent="0.25">
      <c r="J105" s="1"/>
      <c r="K105" s="1"/>
      <c r="L105" s="1"/>
      <c r="M105" s="1"/>
      <c r="N105" s="1"/>
      <c r="O105" s="1"/>
      <c r="P105" s="1"/>
      <c r="Q105" s="1"/>
      <c r="R105" s="1"/>
      <c r="S105" s="11"/>
      <c r="T105" s="34"/>
      <c r="U105" s="34"/>
      <c r="V105" s="34"/>
      <c r="W105" s="34"/>
      <c r="X105" s="34"/>
      <c r="Y105" s="34"/>
      <c r="Z105" s="34"/>
      <c r="AA105" s="34"/>
      <c r="AB105" s="53"/>
      <c r="AC105" s="1"/>
      <c r="AD105" s="1"/>
      <c r="AE105" s="1"/>
      <c r="AF105" s="1"/>
      <c r="AG105" s="1"/>
      <c r="AH105" s="1"/>
      <c r="AI105" s="1"/>
      <c r="AJ105" s="1"/>
      <c r="AK105" s="11"/>
      <c r="AL105" s="1"/>
      <c r="AM105" s="1"/>
    </row>
  </sheetData>
  <mergeCells count="23">
    <mergeCell ref="A4:C4"/>
    <mergeCell ref="E4:I4"/>
    <mergeCell ref="J4:P4"/>
    <mergeCell ref="T4:AB4"/>
    <mergeCell ref="A1:AK1"/>
    <mergeCell ref="A2:I2"/>
    <mergeCell ref="J2:S2"/>
    <mergeCell ref="T2:AB2"/>
    <mergeCell ref="AC2:AK2"/>
    <mergeCell ref="T47:AB47"/>
    <mergeCell ref="A50:C50"/>
    <mergeCell ref="M6:N6"/>
    <mergeCell ref="O6:P6"/>
    <mergeCell ref="J16:K17"/>
    <mergeCell ref="L16:Q16"/>
    <mergeCell ref="J18:J23"/>
    <mergeCell ref="J26:K27"/>
    <mergeCell ref="L26:Q26"/>
    <mergeCell ref="A53:D54"/>
    <mergeCell ref="J29:J34"/>
    <mergeCell ref="J37:K38"/>
    <mergeCell ref="L37:Q37"/>
    <mergeCell ref="J39:J44"/>
  </mergeCells>
  <conditionalFormatting sqref="A6:A41">
    <cfRule type="expression" dxfId="1" priority="1" stopIfTrue="1">
      <formula>"RIGHT( $A$6, 1 ) = 'F "</formula>
    </cfRule>
    <cfRule type="expression" dxfId="0" priority="2" stopIfTrue="1">
      <formula>NOT(ISERROR(SEARCH("F &gt; F ",A6)))</formula>
    </cfRule>
  </conditionalFormatting>
  <pageMargins left="0.70000000000000007" right="0.70000000000000007" top="0.75" bottom="0.75" header="0.30000000000000004" footer="0.30000000000000004"/>
  <pageSetup paperSize="0" fitToWidth="0" fitToHeight="0" orientation="portrait" horizontalDpi="0" verticalDpi="0" copie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Uncertainty_assessment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SanchezPausDiaz, Alfonso (OCBD)</dc:creator>
  <cp:lastModifiedBy>SanchezPausDiaz, Alfonso (OCBD)</cp:lastModifiedBy>
  <dcterms:created xsi:type="dcterms:W3CDTF">2024-07-31T10:11:17Z</dcterms:created>
  <dcterms:modified xsi:type="dcterms:W3CDTF">2024-12-09T13:23:48Z</dcterms:modified>
</cp:coreProperties>
</file>